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https://d.docs.live.net/302fdb9f7ed94c5a/3- Nghi quyet HDND/2025/Tờ trình/Bổ sung 10.12/"/>
    </mc:Choice>
  </mc:AlternateContent>
  <xr:revisionPtr revIDLastSave="5281" documentId="13_ncr:1_{D314574E-BFC8-4D76-B2DE-47D0EC51D22C}" xr6:coauthVersionLast="47" xr6:coauthVersionMax="47" xr10:uidLastSave="{8E46E3F8-D7DF-4D27-9BB0-A998B27CE7A5}"/>
  <bookViews>
    <workbookView xWindow="-120" yWindow="-120" windowWidth="29040" windowHeight="15720" firstSheet="1" activeTab="10" xr2:uid="{00000000-000D-0000-FFFF-FFFF00000000}"/>
  </bookViews>
  <sheets>
    <sheet name="foxz" sheetId="24" state="veryHidden" r:id="rId1"/>
    <sheet name="Biểu 1A - NS" sheetId="32" r:id="rId2"/>
    <sheet name="Biểu 1C - Đấu giá" sheetId="53" r:id="rId3"/>
    <sheet name="Biểu 2 - NNS" sheetId="54" r:id="rId4"/>
    <sheet name="Biểu 3 - Đấu thầu" sheetId="55" r:id="rId5"/>
    <sheet name="B4 - Bổ sung" sheetId="56" state="hidden" r:id="rId6"/>
    <sheet name="B5 - Loại bỏ" sheetId="58" state="hidden" r:id="rId7"/>
    <sheet name="B6 - BS lần 2" sheetId="59" state="hidden" r:id="rId8"/>
    <sheet name="Rà soát Ban KTNS" sheetId="57" state="hidden" r:id="rId9"/>
    <sheet name="Bieu So Lieu" sheetId="51" state="hidden" r:id="rId10"/>
    <sheet name="Sheet1" sheetId="28" r:id="rId11"/>
  </sheets>
  <definedNames>
    <definedName name="_xlnm._FilterDatabase" localSheetId="6" hidden="1">'B5 - Loại bỏ'!$B$1:$M$208</definedName>
    <definedName name="_xlnm._FilterDatabase" localSheetId="9" hidden="1">'Bieu So Lieu'!$A$1:$AD$249</definedName>
    <definedName name="_xlnm._FilterDatabase" localSheetId="1" hidden="1">'Biểu 1A - NS'!$B$1:$M$3083</definedName>
    <definedName name="_xlnm._FilterDatabase" localSheetId="2" hidden="1">'Biểu 1C - Đấu giá'!$B$1:$M$1973</definedName>
    <definedName name="_xlnm._FilterDatabase" localSheetId="3" hidden="1">'Biểu 2 - NNS'!$B$1:$M$1616</definedName>
    <definedName name="_xlnm._FilterDatabase" localSheetId="4" hidden="1">'Biểu 3 - Đấu thầu'!$B$1:$M$1652</definedName>
    <definedName name="_xlnm._FilterDatabase" localSheetId="8" hidden="1">'Rà soát Ban KTNS'!$A$1:$L$68</definedName>
    <definedName name="_xlnm.Print_Area" localSheetId="5">'B4 - Bổ sung'!$A$1:$K$7</definedName>
    <definedName name="_xlnm.Print_Area" localSheetId="6">'B5 - Loại bỏ'!$A$1:$L$208</definedName>
    <definedName name="_xlnm.Print_Area" localSheetId="7">'B6 - BS lần 2'!$A$1:$K$15</definedName>
    <definedName name="_xlnm.Print_Area" localSheetId="9">'Bieu So Lieu'!$A$1:$V$156</definedName>
    <definedName name="_xlnm.Print_Area" localSheetId="1">'Biểu 1A - NS'!$B$1:$L$1981</definedName>
    <definedName name="_xlnm.Print_Area" localSheetId="2">'Biểu 1C - Đấu giá'!$B$1:$L$872</definedName>
    <definedName name="_xlnm.Print_Area" localSheetId="3">'Biểu 2 - NNS'!$B$1:$L$515</definedName>
    <definedName name="_xlnm.Print_Area" localSheetId="4">'Biểu 3 - Đấu thầu'!$A$1:$L$551</definedName>
    <definedName name="_xlnm.Print_Area" localSheetId="8">'Rà soát Ban KTNS'!$A$1:$L$68</definedName>
    <definedName name="_xlnm.Print_Titles" localSheetId="6">'B5 - Loại bỏ'!$4:$5</definedName>
    <definedName name="_xlnm.Print_Titles" localSheetId="9">'Bieu So Lieu'!$3:$4</definedName>
    <definedName name="_xlnm.Print_Titles" localSheetId="1">'Biểu 1A - NS'!$4:$5</definedName>
    <definedName name="_xlnm.Print_Titles" localSheetId="2">'Biểu 1C - Đấu giá'!$4:$5</definedName>
    <definedName name="_xlnm.Print_Titles" localSheetId="3">'Biểu 2 - NNS'!$4:$5</definedName>
    <definedName name="_xlnm.Print_Titles" localSheetId="4">'Biểu 3 - Đấu thầu'!$4:$5</definedName>
    <definedName name="Xã_..." localSheetId="9">#REF!</definedName>
    <definedName name="Xã_..." localSheetId="8">#REF!</definedName>
    <definedName name="Xã_...">#REF!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59" l="1"/>
  <c r="E18" i="59"/>
  <c r="F17" i="59"/>
  <c r="E17" i="59"/>
  <c r="A2" i="59"/>
  <c r="B2" i="58"/>
  <c r="A2" i="58"/>
  <c r="A2" i="56"/>
  <c r="F9" i="56"/>
  <c r="F10" i="56"/>
  <c r="E10" i="56"/>
  <c r="E9" i="56"/>
  <c r="M517" i="54" l="1"/>
  <c r="M1984" i="32"/>
  <c r="E166" i="51" l="1"/>
  <c r="F166" i="51"/>
  <c r="E164" i="51"/>
  <c r="F164" i="51"/>
  <c r="O164" i="51"/>
  <c r="P164" i="51"/>
  <c r="E162" i="51"/>
  <c r="F162" i="51"/>
  <c r="O162" i="51"/>
  <c r="P162" i="51"/>
  <c r="E160" i="51"/>
  <c r="F160" i="51"/>
  <c r="O160" i="51"/>
  <c r="P160" i="51"/>
  <c r="H35" i="51"/>
  <c r="G35" i="51"/>
  <c r="J129" i="51"/>
  <c r="I129" i="51"/>
  <c r="AD8" i="51" l="1"/>
  <c r="AD9" i="51"/>
  <c r="AD10" i="51"/>
  <c r="AD11" i="51"/>
  <c r="AD16" i="51"/>
  <c r="AD21" i="51"/>
  <c r="AD23" i="51"/>
  <c r="AD24" i="51"/>
  <c r="AD25" i="51"/>
  <c r="AD26" i="51"/>
  <c r="AD31" i="51"/>
  <c r="AD36" i="51"/>
  <c r="AD41" i="51"/>
  <c r="AD43" i="51"/>
  <c r="AD44" i="51"/>
  <c r="AD45" i="51"/>
  <c r="AD46" i="51"/>
  <c r="AD51" i="51"/>
  <c r="AD56" i="51"/>
  <c r="AD58" i="51"/>
  <c r="AD59" i="51"/>
  <c r="AD60" i="51"/>
  <c r="AD61" i="51"/>
  <c r="AD66" i="51"/>
  <c r="AD68" i="51"/>
  <c r="AD69" i="51"/>
  <c r="AD70" i="51"/>
  <c r="AD71" i="51"/>
  <c r="AD73" i="51"/>
  <c r="AD74" i="51"/>
  <c r="AD75" i="51"/>
  <c r="AD76" i="51"/>
  <c r="AD78" i="51"/>
  <c r="AD79" i="51"/>
  <c r="AD80" i="51"/>
  <c r="AD81" i="51"/>
  <c r="AD86" i="51"/>
  <c r="AD91" i="51"/>
  <c r="AD96" i="51"/>
  <c r="AD101" i="51"/>
  <c r="AD106" i="51"/>
  <c r="AD111" i="51"/>
  <c r="AD116" i="51"/>
  <c r="AD121" i="51"/>
  <c r="AD123" i="51"/>
  <c r="AD124" i="51"/>
  <c r="AD125" i="51"/>
  <c r="AD126" i="51"/>
  <c r="AD131" i="51"/>
  <c r="AD136" i="51"/>
  <c r="AD141" i="51"/>
  <c r="AD143" i="51"/>
  <c r="AD144" i="51"/>
  <c r="AD145" i="51"/>
  <c r="AD146" i="51"/>
  <c r="AD151" i="51"/>
  <c r="AD156" i="51"/>
  <c r="AC9" i="51"/>
  <c r="AC11" i="51"/>
  <c r="AC16" i="51"/>
  <c r="AC24" i="51"/>
  <c r="AC26" i="51"/>
  <c r="AC44" i="51"/>
  <c r="AC46" i="51"/>
  <c r="AC56" i="51"/>
  <c r="AC61" i="51"/>
  <c r="AC69" i="51"/>
  <c r="AC70" i="51"/>
  <c r="AC71" i="51"/>
  <c r="AC76" i="51"/>
  <c r="AC96" i="51"/>
  <c r="AC101" i="51"/>
  <c r="T130" i="51"/>
  <c r="R130" i="51"/>
  <c r="S130" i="51"/>
  <c r="Q130" i="51"/>
  <c r="S19" i="51"/>
  <c r="V28" i="51"/>
  <c r="U28" i="51"/>
  <c r="T28" i="51"/>
  <c r="S28" i="51"/>
  <c r="T19" i="51"/>
  <c r="V118" i="51" l="1"/>
  <c r="U118" i="51"/>
  <c r="T118" i="51"/>
  <c r="S118" i="51"/>
  <c r="E152" i="51"/>
  <c r="F152" i="51"/>
  <c r="O152" i="51"/>
  <c r="P152" i="51"/>
  <c r="E147" i="51"/>
  <c r="F147" i="51"/>
  <c r="O147" i="51"/>
  <c r="P147" i="51"/>
  <c r="E142" i="51"/>
  <c r="F142" i="51"/>
  <c r="N142" i="51"/>
  <c r="O142" i="51"/>
  <c r="P142" i="51"/>
  <c r="Q142" i="51"/>
  <c r="R142" i="51"/>
  <c r="S142" i="51"/>
  <c r="T142" i="51"/>
  <c r="U142" i="51"/>
  <c r="V142" i="51"/>
  <c r="E137" i="51"/>
  <c r="F137" i="51"/>
  <c r="O137" i="51"/>
  <c r="P137" i="51"/>
  <c r="E132" i="51"/>
  <c r="F132" i="51"/>
  <c r="O132" i="51"/>
  <c r="P132" i="51"/>
  <c r="E127" i="51"/>
  <c r="F127" i="51"/>
  <c r="O127" i="51"/>
  <c r="P127" i="51"/>
  <c r="E122" i="51"/>
  <c r="F122" i="51"/>
  <c r="N122" i="51"/>
  <c r="O122" i="51"/>
  <c r="P122" i="51"/>
  <c r="Q122" i="51"/>
  <c r="R122" i="51"/>
  <c r="S122" i="51"/>
  <c r="T122" i="51"/>
  <c r="U122" i="51"/>
  <c r="V122" i="51"/>
  <c r="E117" i="51"/>
  <c r="F117" i="51"/>
  <c r="O117" i="51"/>
  <c r="P117" i="51"/>
  <c r="E112" i="51"/>
  <c r="F112" i="51"/>
  <c r="O112" i="51"/>
  <c r="P112" i="51"/>
  <c r="E107" i="51"/>
  <c r="F107" i="51"/>
  <c r="O107" i="51"/>
  <c r="P107" i="51"/>
  <c r="E102" i="51"/>
  <c r="F102" i="51"/>
  <c r="O102" i="51"/>
  <c r="P102" i="51"/>
  <c r="E97" i="51"/>
  <c r="F97" i="51"/>
  <c r="O97" i="51"/>
  <c r="P97" i="51"/>
  <c r="E92" i="51"/>
  <c r="F92" i="51"/>
  <c r="O92" i="51"/>
  <c r="P92" i="51"/>
  <c r="E82" i="51"/>
  <c r="F82" i="51"/>
  <c r="O82" i="51"/>
  <c r="P82" i="51"/>
  <c r="E77" i="51"/>
  <c r="F77" i="51"/>
  <c r="N77" i="51"/>
  <c r="O77" i="51"/>
  <c r="P77" i="51"/>
  <c r="Q77" i="51"/>
  <c r="R77" i="51"/>
  <c r="S77" i="51"/>
  <c r="T77" i="51"/>
  <c r="U77" i="51"/>
  <c r="V77" i="51"/>
  <c r="E72" i="51"/>
  <c r="F72" i="51"/>
  <c r="N72" i="51"/>
  <c r="O72" i="51"/>
  <c r="P72" i="51"/>
  <c r="Q72" i="51"/>
  <c r="R72" i="51"/>
  <c r="S72" i="51"/>
  <c r="T72" i="51"/>
  <c r="U72" i="51"/>
  <c r="V72" i="51"/>
  <c r="E67" i="51"/>
  <c r="F67" i="51"/>
  <c r="N67" i="51"/>
  <c r="O67" i="51"/>
  <c r="P67" i="51"/>
  <c r="Q67" i="51"/>
  <c r="R67" i="51"/>
  <c r="S67" i="51"/>
  <c r="T67" i="51"/>
  <c r="U67" i="51"/>
  <c r="V67" i="51"/>
  <c r="E62" i="51"/>
  <c r="F62" i="51"/>
  <c r="O62" i="51"/>
  <c r="P62" i="51"/>
  <c r="E57" i="51"/>
  <c r="F57" i="51"/>
  <c r="N57" i="51"/>
  <c r="O57" i="51"/>
  <c r="P57" i="51"/>
  <c r="Q57" i="51"/>
  <c r="R57" i="51"/>
  <c r="S57" i="51"/>
  <c r="T57" i="51"/>
  <c r="U57" i="51"/>
  <c r="V57" i="51"/>
  <c r="E52" i="51"/>
  <c r="F52" i="51"/>
  <c r="O52" i="51"/>
  <c r="P52" i="51"/>
  <c r="E47" i="51"/>
  <c r="F47" i="51"/>
  <c r="O47" i="51"/>
  <c r="P47" i="51"/>
  <c r="E42" i="51"/>
  <c r="F42" i="51"/>
  <c r="N42" i="51"/>
  <c r="O42" i="51"/>
  <c r="P42" i="51"/>
  <c r="Q42" i="51"/>
  <c r="R42" i="51"/>
  <c r="S42" i="51"/>
  <c r="T42" i="51"/>
  <c r="U42" i="51"/>
  <c r="V42" i="51"/>
  <c r="E37" i="51"/>
  <c r="F37" i="51"/>
  <c r="O37" i="51"/>
  <c r="P37" i="51"/>
  <c r="E32" i="51"/>
  <c r="F32" i="51"/>
  <c r="O32" i="51"/>
  <c r="P32" i="51"/>
  <c r="E27" i="51"/>
  <c r="F27" i="51"/>
  <c r="O27" i="51"/>
  <c r="P27" i="51"/>
  <c r="E22" i="51"/>
  <c r="F22" i="51"/>
  <c r="N22" i="51"/>
  <c r="O22" i="51"/>
  <c r="P22" i="51"/>
  <c r="Q22" i="51"/>
  <c r="R22" i="51"/>
  <c r="S22" i="51"/>
  <c r="T22" i="51"/>
  <c r="U22" i="51"/>
  <c r="V22" i="51"/>
  <c r="E17" i="51"/>
  <c r="F17" i="51"/>
  <c r="O17" i="51"/>
  <c r="P17" i="51"/>
  <c r="L156" i="51"/>
  <c r="K156" i="51"/>
  <c r="J156" i="51"/>
  <c r="I156" i="51"/>
  <c r="H156" i="51"/>
  <c r="G156" i="51"/>
  <c r="D156" i="51"/>
  <c r="C156" i="51"/>
  <c r="V155" i="51"/>
  <c r="U155" i="51"/>
  <c r="T155" i="51"/>
  <c r="S155" i="51"/>
  <c r="R155" i="51"/>
  <c r="Q155" i="51"/>
  <c r="N155" i="51"/>
  <c r="M155" i="51"/>
  <c r="L155" i="51"/>
  <c r="K155" i="51"/>
  <c r="J155" i="51"/>
  <c r="I155" i="51"/>
  <c r="H155" i="51"/>
  <c r="G155" i="51"/>
  <c r="D155" i="51"/>
  <c r="C155" i="51"/>
  <c r="V154" i="51"/>
  <c r="U154" i="51"/>
  <c r="T154" i="51"/>
  <c r="S154" i="51"/>
  <c r="R154" i="51"/>
  <c r="Q154" i="51"/>
  <c r="N154" i="51"/>
  <c r="M154" i="51"/>
  <c r="L154" i="51"/>
  <c r="K154" i="51"/>
  <c r="J154" i="51"/>
  <c r="I154" i="51"/>
  <c r="H154" i="51"/>
  <c r="G154" i="51"/>
  <c r="D154" i="51"/>
  <c r="C154" i="51"/>
  <c r="V153" i="51"/>
  <c r="U153" i="51"/>
  <c r="T153" i="51"/>
  <c r="S153" i="51"/>
  <c r="R153" i="51"/>
  <c r="Q153" i="51"/>
  <c r="N153" i="51"/>
  <c r="M153" i="51"/>
  <c r="L153" i="51"/>
  <c r="K153" i="51"/>
  <c r="K152" i="51" s="1"/>
  <c r="J153" i="51"/>
  <c r="I153" i="51"/>
  <c r="H153" i="51"/>
  <c r="G153" i="51"/>
  <c r="D153" i="51"/>
  <c r="C153" i="51"/>
  <c r="V149" i="51"/>
  <c r="R149" i="51"/>
  <c r="U149" i="51"/>
  <c r="T149" i="51"/>
  <c r="S149" i="51"/>
  <c r="L151" i="51"/>
  <c r="K151" i="51"/>
  <c r="J151" i="51"/>
  <c r="I151" i="51"/>
  <c r="H151" i="51"/>
  <c r="G151" i="51"/>
  <c r="D151" i="51"/>
  <c r="C151" i="51"/>
  <c r="V150" i="51"/>
  <c r="U150" i="51"/>
  <c r="T150" i="51"/>
  <c r="S150" i="51"/>
  <c r="R150" i="51"/>
  <c r="Q150" i="51"/>
  <c r="N150" i="51"/>
  <c r="M150" i="51"/>
  <c r="L150" i="51"/>
  <c r="K150" i="51"/>
  <c r="J150" i="51"/>
  <c r="I150" i="51"/>
  <c r="H150" i="51"/>
  <c r="G150" i="51"/>
  <c r="D150" i="51"/>
  <c r="C150" i="51"/>
  <c r="Q149" i="51"/>
  <c r="N149" i="51"/>
  <c r="M149" i="51"/>
  <c r="L149" i="51"/>
  <c r="K149" i="51"/>
  <c r="J149" i="51"/>
  <c r="I149" i="51"/>
  <c r="H149" i="51"/>
  <c r="G149" i="51"/>
  <c r="D149" i="51"/>
  <c r="C149" i="51"/>
  <c r="V148" i="51"/>
  <c r="U148" i="51"/>
  <c r="T148" i="51"/>
  <c r="S148" i="51"/>
  <c r="R148" i="51"/>
  <c r="Q148" i="51"/>
  <c r="N148" i="51"/>
  <c r="M148" i="51"/>
  <c r="L148" i="51"/>
  <c r="K148" i="51"/>
  <c r="J148" i="51"/>
  <c r="I148" i="51"/>
  <c r="H148" i="51"/>
  <c r="G148" i="51"/>
  <c r="D148" i="51"/>
  <c r="C148" i="51"/>
  <c r="L146" i="51"/>
  <c r="K146" i="51"/>
  <c r="J146" i="51"/>
  <c r="I146" i="51"/>
  <c r="H146" i="51"/>
  <c r="G146" i="51"/>
  <c r="D146" i="51"/>
  <c r="C146" i="51"/>
  <c r="M145" i="51"/>
  <c r="Z145" i="51" s="1"/>
  <c r="L145" i="51"/>
  <c r="K145" i="51"/>
  <c r="J145" i="51"/>
  <c r="I145" i="51"/>
  <c r="H145" i="51"/>
  <c r="G145" i="51"/>
  <c r="D145" i="51"/>
  <c r="C145" i="51"/>
  <c r="M144" i="51"/>
  <c r="Z144" i="51" s="1"/>
  <c r="L144" i="51"/>
  <c r="K144" i="51"/>
  <c r="J144" i="51"/>
  <c r="I144" i="51"/>
  <c r="H144" i="51"/>
  <c r="G144" i="51"/>
  <c r="D144" i="51"/>
  <c r="C144" i="51"/>
  <c r="M143" i="51"/>
  <c r="L143" i="51"/>
  <c r="K143" i="51"/>
  <c r="J143" i="51"/>
  <c r="I143" i="51"/>
  <c r="H143" i="51"/>
  <c r="G143" i="51"/>
  <c r="D143" i="51"/>
  <c r="C143" i="51"/>
  <c r="L141" i="51"/>
  <c r="K141" i="51"/>
  <c r="J141" i="51"/>
  <c r="I141" i="51"/>
  <c r="H141" i="51"/>
  <c r="G141" i="51"/>
  <c r="D141" i="51"/>
  <c r="C141" i="51"/>
  <c r="V140" i="51"/>
  <c r="U140" i="51"/>
  <c r="T140" i="51"/>
  <c r="S140" i="51"/>
  <c r="R140" i="51"/>
  <c r="Q140" i="51"/>
  <c r="N140" i="51"/>
  <c r="M140" i="51"/>
  <c r="L140" i="51"/>
  <c r="K140" i="51"/>
  <c r="J140" i="51"/>
  <c r="I140" i="51"/>
  <c r="H140" i="51"/>
  <c r="G140" i="51"/>
  <c r="D140" i="51"/>
  <c r="C140" i="51"/>
  <c r="V139" i="51"/>
  <c r="U139" i="51"/>
  <c r="T139" i="51"/>
  <c r="S139" i="51"/>
  <c r="R139" i="51"/>
  <c r="Q139" i="51"/>
  <c r="N139" i="51"/>
  <c r="M139" i="51"/>
  <c r="L139" i="51"/>
  <c r="K139" i="51"/>
  <c r="J139" i="51"/>
  <c r="I139" i="51"/>
  <c r="H139" i="51"/>
  <c r="G139" i="51"/>
  <c r="D139" i="51"/>
  <c r="C139" i="51"/>
  <c r="V138" i="51"/>
  <c r="V137" i="51" s="1"/>
  <c r="U138" i="51"/>
  <c r="T138" i="51"/>
  <c r="S138" i="51"/>
  <c r="R138" i="51"/>
  <c r="Q138" i="51"/>
  <c r="Q137" i="51" s="1"/>
  <c r="N138" i="51"/>
  <c r="M138" i="51"/>
  <c r="L138" i="51"/>
  <c r="K138" i="51"/>
  <c r="J138" i="51"/>
  <c r="I138" i="51"/>
  <c r="H138" i="51"/>
  <c r="G138" i="51"/>
  <c r="G137" i="51" s="1"/>
  <c r="D138" i="51"/>
  <c r="C138" i="51"/>
  <c r="L136" i="51"/>
  <c r="K136" i="51"/>
  <c r="J136" i="51"/>
  <c r="I136" i="51"/>
  <c r="H136" i="51"/>
  <c r="G136" i="51"/>
  <c r="D136" i="51"/>
  <c r="C136" i="51"/>
  <c r="V135" i="51"/>
  <c r="U135" i="51"/>
  <c r="T135" i="51"/>
  <c r="S135" i="51"/>
  <c r="R135" i="51"/>
  <c r="Q135" i="51"/>
  <c r="N135" i="51"/>
  <c r="M135" i="51"/>
  <c r="L135" i="51"/>
  <c r="K135" i="51"/>
  <c r="J135" i="51"/>
  <c r="I135" i="51"/>
  <c r="H135" i="51"/>
  <c r="G135" i="51"/>
  <c r="D135" i="51"/>
  <c r="C135" i="51"/>
  <c r="V134" i="51"/>
  <c r="U134" i="51"/>
  <c r="T134" i="51"/>
  <c r="S134" i="51"/>
  <c r="R134" i="51"/>
  <c r="Q134" i="51"/>
  <c r="N134" i="51"/>
  <c r="M134" i="51"/>
  <c r="L134" i="51"/>
  <c r="K134" i="51"/>
  <c r="J134" i="51"/>
  <c r="I134" i="51"/>
  <c r="H134" i="51"/>
  <c r="G134" i="51"/>
  <c r="D134" i="51"/>
  <c r="C134" i="51"/>
  <c r="V133" i="51"/>
  <c r="V132" i="51" s="1"/>
  <c r="U133" i="51"/>
  <c r="U132" i="51" s="1"/>
  <c r="T133" i="51"/>
  <c r="S133" i="51"/>
  <c r="R133" i="51"/>
  <c r="Q133" i="51"/>
  <c r="Q132" i="51" s="1"/>
  <c r="N133" i="51"/>
  <c r="M133" i="51"/>
  <c r="L133" i="51"/>
  <c r="K133" i="51"/>
  <c r="J133" i="51"/>
  <c r="I133" i="51"/>
  <c r="H133" i="51"/>
  <c r="G133" i="51"/>
  <c r="G132" i="51" s="1"/>
  <c r="D133" i="51"/>
  <c r="C133" i="51"/>
  <c r="L131" i="51"/>
  <c r="K131" i="51"/>
  <c r="J131" i="51"/>
  <c r="I131" i="51"/>
  <c r="H131" i="51"/>
  <c r="G131" i="51"/>
  <c r="D131" i="51"/>
  <c r="C131" i="51"/>
  <c r="V130" i="51"/>
  <c r="U130" i="51"/>
  <c r="N130" i="51"/>
  <c r="M130" i="51"/>
  <c r="L130" i="51"/>
  <c r="K130" i="51"/>
  <c r="J130" i="51"/>
  <c r="I130" i="51"/>
  <c r="H130" i="51"/>
  <c r="G130" i="51"/>
  <c r="D130" i="51"/>
  <c r="C130" i="51"/>
  <c r="V129" i="51"/>
  <c r="U129" i="51"/>
  <c r="T129" i="51"/>
  <c r="S129" i="51"/>
  <c r="R129" i="51"/>
  <c r="Q129" i="51"/>
  <c r="N129" i="51"/>
  <c r="M129" i="51"/>
  <c r="L129" i="51"/>
  <c r="K129" i="51"/>
  <c r="H129" i="51"/>
  <c r="G129" i="51"/>
  <c r="D129" i="51"/>
  <c r="C129" i="51"/>
  <c r="V128" i="51"/>
  <c r="U128" i="51"/>
  <c r="T128" i="51"/>
  <c r="S128" i="51"/>
  <c r="R128" i="51"/>
  <c r="Q128" i="51"/>
  <c r="N128" i="51"/>
  <c r="M128" i="51"/>
  <c r="L128" i="51"/>
  <c r="K128" i="51"/>
  <c r="J128" i="51"/>
  <c r="I128" i="51"/>
  <c r="H128" i="51"/>
  <c r="G128" i="51"/>
  <c r="D128" i="51"/>
  <c r="C128" i="51"/>
  <c r="L126" i="51"/>
  <c r="K126" i="51"/>
  <c r="J126" i="51"/>
  <c r="I126" i="51"/>
  <c r="H126" i="51"/>
  <c r="G126" i="51"/>
  <c r="D126" i="51"/>
  <c r="C126" i="51"/>
  <c r="M125" i="51"/>
  <c r="Z125" i="51" s="1"/>
  <c r="L125" i="51"/>
  <c r="K125" i="51"/>
  <c r="J125" i="51"/>
  <c r="I125" i="51"/>
  <c r="H125" i="51"/>
  <c r="G125" i="51"/>
  <c r="D125" i="51"/>
  <c r="C125" i="51"/>
  <c r="M124" i="51"/>
  <c r="Z124" i="51" s="1"/>
  <c r="L124" i="51"/>
  <c r="K124" i="51"/>
  <c r="J124" i="51"/>
  <c r="I124" i="51"/>
  <c r="H124" i="51"/>
  <c r="G124" i="51"/>
  <c r="D124" i="51"/>
  <c r="C124" i="51"/>
  <c r="M123" i="51"/>
  <c r="Z123" i="51" s="1"/>
  <c r="L123" i="51"/>
  <c r="K123" i="51"/>
  <c r="J123" i="51"/>
  <c r="I123" i="51"/>
  <c r="H123" i="51"/>
  <c r="G123" i="51"/>
  <c r="D123" i="51"/>
  <c r="C123" i="51"/>
  <c r="L121" i="51"/>
  <c r="K121" i="51"/>
  <c r="J121" i="51"/>
  <c r="I121" i="51"/>
  <c r="H121" i="51"/>
  <c r="G121" i="51"/>
  <c r="D121" i="51"/>
  <c r="C121" i="51"/>
  <c r="V120" i="51"/>
  <c r="U120" i="51"/>
  <c r="T120" i="51"/>
  <c r="S120" i="51"/>
  <c r="R120" i="51"/>
  <c r="Q120" i="51"/>
  <c r="N120" i="51"/>
  <c r="M120" i="51"/>
  <c r="L120" i="51"/>
  <c r="K120" i="51"/>
  <c r="J120" i="51"/>
  <c r="I120" i="51"/>
  <c r="H120" i="51"/>
  <c r="G120" i="51"/>
  <c r="D120" i="51"/>
  <c r="C120" i="51"/>
  <c r="V119" i="51"/>
  <c r="U119" i="51"/>
  <c r="T119" i="51"/>
  <c r="S119" i="51"/>
  <c r="R119" i="51"/>
  <c r="Q119" i="51"/>
  <c r="N119" i="51"/>
  <c r="M119" i="51"/>
  <c r="L119" i="51"/>
  <c r="K119" i="51"/>
  <c r="J119" i="51"/>
  <c r="I119" i="51"/>
  <c r="H119" i="51"/>
  <c r="G119" i="51"/>
  <c r="D119" i="51"/>
  <c r="C119" i="51"/>
  <c r="R118" i="51"/>
  <c r="Q118" i="51"/>
  <c r="N118" i="51"/>
  <c r="M118" i="51"/>
  <c r="L118" i="51"/>
  <c r="K118" i="51"/>
  <c r="J118" i="51"/>
  <c r="I118" i="51"/>
  <c r="H118" i="51"/>
  <c r="G118" i="51"/>
  <c r="D118" i="51"/>
  <c r="C118" i="51"/>
  <c r="L116" i="51"/>
  <c r="K116" i="51"/>
  <c r="J116" i="51"/>
  <c r="I116" i="51"/>
  <c r="H116" i="51"/>
  <c r="G116" i="51"/>
  <c r="D116" i="51"/>
  <c r="C116" i="51"/>
  <c r="V115" i="51"/>
  <c r="U115" i="51"/>
  <c r="T115" i="51"/>
  <c r="S115" i="51"/>
  <c r="R115" i="51"/>
  <c r="Q115" i="51"/>
  <c r="N115" i="51"/>
  <c r="M115" i="51"/>
  <c r="L115" i="51"/>
  <c r="K115" i="51"/>
  <c r="J115" i="51"/>
  <c r="I115" i="51"/>
  <c r="H115" i="51"/>
  <c r="G115" i="51"/>
  <c r="D115" i="51"/>
  <c r="C115" i="51"/>
  <c r="V114" i="51"/>
  <c r="U114" i="51"/>
  <c r="T114" i="51"/>
  <c r="S114" i="51"/>
  <c r="R114" i="51"/>
  <c r="Q114" i="51"/>
  <c r="N114" i="51"/>
  <c r="M114" i="51"/>
  <c r="L114" i="51"/>
  <c r="K114" i="51"/>
  <c r="J114" i="51"/>
  <c r="I114" i="51"/>
  <c r="H114" i="51"/>
  <c r="G114" i="51"/>
  <c r="D114" i="51"/>
  <c r="C114" i="51"/>
  <c r="V113" i="51"/>
  <c r="U113" i="51"/>
  <c r="T113" i="51"/>
  <c r="S113" i="51"/>
  <c r="R113" i="51"/>
  <c r="Q113" i="51"/>
  <c r="Q112" i="51" s="1"/>
  <c r="N113" i="51"/>
  <c r="M113" i="51"/>
  <c r="L113" i="51"/>
  <c r="K113" i="51"/>
  <c r="J113" i="51"/>
  <c r="I113" i="51"/>
  <c r="H113" i="51"/>
  <c r="G113" i="51"/>
  <c r="D113" i="51"/>
  <c r="C113" i="51"/>
  <c r="L111" i="51"/>
  <c r="K111" i="51"/>
  <c r="J111" i="51"/>
  <c r="I111" i="51"/>
  <c r="H111" i="51"/>
  <c r="G111" i="51"/>
  <c r="D111" i="51"/>
  <c r="C111" i="51"/>
  <c r="V110" i="51"/>
  <c r="U110" i="51"/>
  <c r="T110" i="51"/>
  <c r="S110" i="51"/>
  <c r="R110" i="51"/>
  <c r="Q110" i="51"/>
  <c r="N110" i="51"/>
  <c r="M110" i="51"/>
  <c r="L110" i="51"/>
  <c r="K110" i="51"/>
  <c r="J110" i="51"/>
  <c r="I110" i="51"/>
  <c r="H110" i="51"/>
  <c r="G110" i="51"/>
  <c r="D110" i="51"/>
  <c r="C110" i="51"/>
  <c r="V109" i="51"/>
  <c r="U109" i="51"/>
  <c r="T109" i="51"/>
  <c r="S109" i="51"/>
  <c r="R109" i="51"/>
  <c r="Q109" i="51"/>
  <c r="N109" i="51"/>
  <c r="M109" i="51"/>
  <c r="L109" i="51"/>
  <c r="K109" i="51"/>
  <c r="J109" i="51"/>
  <c r="I109" i="51"/>
  <c r="H109" i="51"/>
  <c r="G109" i="51"/>
  <c r="D109" i="51"/>
  <c r="C109" i="51"/>
  <c r="V108" i="51"/>
  <c r="U108" i="51"/>
  <c r="T108" i="51"/>
  <c r="T107" i="51" s="1"/>
  <c r="S108" i="51"/>
  <c r="R108" i="51"/>
  <c r="Q108" i="51"/>
  <c r="N108" i="51"/>
  <c r="M108" i="51"/>
  <c r="L108" i="51"/>
  <c r="K108" i="51"/>
  <c r="J108" i="51"/>
  <c r="I108" i="51"/>
  <c r="H108" i="51"/>
  <c r="G108" i="51"/>
  <c r="D108" i="51"/>
  <c r="C108" i="51"/>
  <c r="L106" i="51"/>
  <c r="K106" i="51"/>
  <c r="J106" i="51"/>
  <c r="I106" i="51"/>
  <c r="H106" i="51"/>
  <c r="G106" i="51"/>
  <c r="D106" i="51"/>
  <c r="C106" i="51"/>
  <c r="V105" i="51"/>
  <c r="U105" i="51"/>
  <c r="T105" i="51"/>
  <c r="S105" i="51"/>
  <c r="R105" i="51"/>
  <c r="Q105" i="51"/>
  <c r="N105" i="51"/>
  <c r="M105" i="51"/>
  <c r="L105" i="51"/>
  <c r="K105" i="51"/>
  <c r="J105" i="51"/>
  <c r="I105" i="51"/>
  <c r="H105" i="51"/>
  <c r="G105" i="51"/>
  <c r="D105" i="51"/>
  <c r="C105" i="51"/>
  <c r="V104" i="51"/>
  <c r="U104" i="51"/>
  <c r="T104" i="51"/>
  <c r="S104" i="51"/>
  <c r="R104" i="51"/>
  <c r="Q104" i="51"/>
  <c r="N104" i="51"/>
  <c r="M104" i="51"/>
  <c r="L104" i="51"/>
  <c r="K104" i="51"/>
  <c r="J104" i="51"/>
  <c r="I104" i="51"/>
  <c r="H104" i="51"/>
  <c r="G104" i="51"/>
  <c r="D104" i="51"/>
  <c r="C104" i="51"/>
  <c r="V103" i="51"/>
  <c r="U103" i="51"/>
  <c r="T103" i="51"/>
  <c r="T102" i="51" s="1"/>
  <c r="S103" i="51"/>
  <c r="R103" i="51"/>
  <c r="Q103" i="51"/>
  <c r="N103" i="51"/>
  <c r="M103" i="51"/>
  <c r="L103" i="51"/>
  <c r="K103" i="51"/>
  <c r="J103" i="51"/>
  <c r="I103" i="51"/>
  <c r="H103" i="51"/>
  <c r="G103" i="51"/>
  <c r="D103" i="51"/>
  <c r="C103" i="51"/>
  <c r="C101" i="51"/>
  <c r="X101" i="51" s="1"/>
  <c r="V100" i="51"/>
  <c r="U100" i="51"/>
  <c r="T100" i="51"/>
  <c r="S100" i="51"/>
  <c r="R100" i="51"/>
  <c r="Q100" i="51"/>
  <c r="N100" i="51"/>
  <c r="M100" i="51"/>
  <c r="L100" i="51"/>
  <c r="K100" i="51"/>
  <c r="J100" i="51"/>
  <c r="I100" i="51"/>
  <c r="H100" i="51"/>
  <c r="G100" i="51"/>
  <c r="D100" i="51"/>
  <c r="C100" i="51"/>
  <c r="V99" i="51"/>
  <c r="U99" i="51"/>
  <c r="T99" i="51"/>
  <c r="S99" i="51"/>
  <c r="R99" i="51"/>
  <c r="Q99" i="51"/>
  <c r="N99" i="51"/>
  <c r="M99" i="51"/>
  <c r="L99" i="51"/>
  <c r="K99" i="51"/>
  <c r="J99" i="51"/>
  <c r="I99" i="51"/>
  <c r="H99" i="51"/>
  <c r="G99" i="51"/>
  <c r="D99" i="51"/>
  <c r="C99" i="51"/>
  <c r="V98" i="51"/>
  <c r="U98" i="51"/>
  <c r="T98" i="51"/>
  <c r="S98" i="51"/>
  <c r="R98" i="51"/>
  <c r="Q98" i="51"/>
  <c r="N98" i="51"/>
  <c r="M98" i="51"/>
  <c r="L98" i="51"/>
  <c r="K98" i="51"/>
  <c r="J98" i="51"/>
  <c r="I98" i="51"/>
  <c r="H98" i="51"/>
  <c r="G98" i="51"/>
  <c r="D98" i="51"/>
  <c r="C98" i="51"/>
  <c r="Y96" i="51"/>
  <c r="Z96" i="51"/>
  <c r="AA96" i="51"/>
  <c r="Y101" i="51"/>
  <c r="Z101" i="51"/>
  <c r="AA101" i="51"/>
  <c r="Z106" i="51"/>
  <c r="AA106" i="51"/>
  <c r="Z111" i="51"/>
  <c r="AA111" i="51"/>
  <c r="Z116" i="51"/>
  <c r="AA116" i="51"/>
  <c r="Z121" i="51"/>
  <c r="AA121" i="51"/>
  <c r="AA123" i="51"/>
  <c r="AA124" i="51"/>
  <c r="AA125" i="51"/>
  <c r="Z126" i="51"/>
  <c r="AA126" i="51"/>
  <c r="Z131" i="51"/>
  <c r="AA131" i="51"/>
  <c r="Z136" i="51"/>
  <c r="AA136" i="51"/>
  <c r="Z141" i="51"/>
  <c r="AA141" i="51"/>
  <c r="AA143" i="51"/>
  <c r="AA144" i="51"/>
  <c r="AA145" i="51"/>
  <c r="Z146" i="51"/>
  <c r="AA146" i="51"/>
  <c r="Z151" i="51"/>
  <c r="AA151" i="51"/>
  <c r="Z156" i="51"/>
  <c r="AA156" i="51"/>
  <c r="C96" i="51"/>
  <c r="X96" i="51" s="1"/>
  <c r="N95" i="51"/>
  <c r="AD95" i="51" s="1"/>
  <c r="M95" i="51"/>
  <c r="Z95" i="51" s="1"/>
  <c r="L95" i="51"/>
  <c r="K95" i="51"/>
  <c r="J95" i="51"/>
  <c r="I95" i="51"/>
  <c r="H95" i="51"/>
  <c r="G95" i="51"/>
  <c r="D95" i="51"/>
  <c r="C95" i="51"/>
  <c r="N94" i="51"/>
  <c r="AD94" i="51" s="1"/>
  <c r="M94" i="51"/>
  <c r="Z94" i="51" s="1"/>
  <c r="L94" i="51"/>
  <c r="K94" i="51"/>
  <c r="J94" i="51"/>
  <c r="I94" i="51"/>
  <c r="H94" i="51"/>
  <c r="G94" i="51"/>
  <c r="D94" i="51"/>
  <c r="C94" i="51"/>
  <c r="V93" i="51"/>
  <c r="V92" i="51" s="1"/>
  <c r="U93" i="51"/>
  <c r="U92" i="51" s="1"/>
  <c r="T93" i="51"/>
  <c r="T92" i="51" s="1"/>
  <c r="S93" i="51"/>
  <c r="S92" i="51" s="1"/>
  <c r="R93" i="51"/>
  <c r="R92" i="51" s="1"/>
  <c r="Q93" i="51"/>
  <c r="Q92" i="51" s="1"/>
  <c r="N93" i="51"/>
  <c r="M93" i="51"/>
  <c r="L93" i="51"/>
  <c r="K93" i="51"/>
  <c r="J93" i="51"/>
  <c r="I93" i="51"/>
  <c r="H93" i="51"/>
  <c r="G93" i="51"/>
  <c r="D93" i="51"/>
  <c r="C93" i="51"/>
  <c r="L86" i="51"/>
  <c r="K86" i="51"/>
  <c r="J86" i="51"/>
  <c r="I86" i="51"/>
  <c r="H86" i="51"/>
  <c r="G86" i="51"/>
  <c r="D86" i="51"/>
  <c r="C86" i="51"/>
  <c r="V85" i="51"/>
  <c r="U85" i="51"/>
  <c r="T85" i="51"/>
  <c r="S85" i="51"/>
  <c r="R85" i="51"/>
  <c r="Q85" i="51"/>
  <c r="N85" i="51"/>
  <c r="M85" i="51"/>
  <c r="L85" i="51"/>
  <c r="K85" i="51"/>
  <c r="J85" i="51"/>
  <c r="I85" i="51"/>
  <c r="H85" i="51"/>
  <c r="G85" i="51"/>
  <c r="D85" i="51"/>
  <c r="C85" i="51"/>
  <c r="V84" i="51"/>
  <c r="U84" i="51"/>
  <c r="T84" i="51"/>
  <c r="S84" i="51"/>
  <c r="R84" i="51"/>
  <c r="Q84" i="51"/>
  <c r="N84" i="51"/>
  <c r="M84" i="51"/>
  <c r="L84" i="51"/>
  <c r="K84" i="51"/>
  <c r="J84" i="51"/>
  <c r="I84" i="51"/>
  <c r="H84" i="51"/>
  <c r="G84" i="51"/>
  <c r="D84" i="51"/>
  <c r="C84" i="51"/>
  <c r="V83" i="51"/>
  <c r="U83" i="51"/>
  <c r="T83" i="51"/>
  <c r="S83" i="51"/>
  <c r="R83" i="51"/>
  <c r="Q83" i="51"/>
  <c r="Q82" i="51" s="1"/>
  <c r="N83" i="51"/>
  <c r="M83" i="51"/>
  <c r="L83" i="51"/>
  <c r="K83" i="51"/>
  <c r="J83" i="51"/>
  <c r="I83" i="51"/>
  <c r="H83" i="51"/>
  <c r="G83" i="51"/>
  <c r="D83" i="51"/>
  <c r="C83" i="51"/>
  <c r="L81" i="51"/>
  <c r="K81" i="51"/>
  <c r="J81" i="51"/>
  <c r="I81" i="51"/>
  <c r="H81" i="51"/>
  <c r="G81" i="51"/>
  <c r="D81" i="51"/>
  <c r="C81" i="51"/>
  <c r="M80" i="51"/>
  <c r="L80" i="51"/>
  <c r="K80" i="51"/>
  <c r="J80" i="51"/>
  <c r="I80" i="51"/>
  <c r="H80" i="51"/>
  <c r="G80" i="51"/>
  <c r="D80" i="51"/>
  <c r="C80" i="51"/>
  <c r="M79" i="51"/>
  <c r="L79" i="51"/>
  <c r="K79" i="51"/>
  <c r="J79" i="51"/>
  <c r="I79" i="51"/>
  <c r="H79" i="51"/>
  <c r="G79" i="51"/>
  <c r="D79" i="51"/>
  <c r="C79" i="51"/>
  <c r="M78" i="51"/>
  <c r="L78" i="51"/>
  <c r="K78" i="51"/>
  <c r="J78" i="51"/>
  <c r="I78" i="51"/>
  <c r="H78" i="51"/>
  <c r="G78" i="51"/>
  <c r="D78" i="51"/>
  <c r="C78" i="51"/>
  <c r="L66" i="51"/>
  <c r="K66" i="51"/>
  <c r="J66" i="51"/>
  <c r="I66" i="51"/>
  <c r="H66" i="51"/>
  <c r="G66" i="51"/>
  <c r="D66" i="51"/>
  <c r="C66" i="51"/>
  <c r="V65" i="51"/>
  <c r="T65" i="51"/>
  <c r="S65" i="51"/>
  <c r="U65" i="51"/>
  <c r="R65" i="51"/>
  <c r="Q65" i="51"/>
  <c r="N65" i="51"/>
  <c r="M65" i="51"/>
  <c r="L65" i="51"/>
  <c r="K65" i="51"/>
  <c r="J65" i="51"/>
  <c r="I65" i="51"/>
  <c r="H65" i="51"/>
  <c r="G65" i="51"/>
  <c r="D65" i="51"/>
  <c r="C65" i="51"/>
  <c r="V64" i="51"/>
  <c r="U64" i="51"/>
  <c r="T64" i="51"/>
  <c r="S64" i="51"/>
  <c r="R64" i="51"/>
  <c r="Q64" i="51"/>
  <c r="N64" i="51"/>
  <c r="M64" i="51"/>
  <c r="L64" i="51"/>
  <c r="K64" i="51"/>
  <c r="J64" i="51"/>
  <c r="I64" i="51"/>
  <c r="H64" i="51"/>
  <c r="G64" i="51"/>
  <c r="D64" i="51"/>
  <c r="C64" i="51"/>
  <c r="V63" i="51"/>
  <c r="U63" i="51"/>
  <c r="T63" i="51"/>
  <c r="S63" i="51"/>
  <c r="R63" i="51"/>
  <c r="Q63" i="51"/>
  <c r="N63" i="51"/>
  <c r="M63" i="51"/>
  <c r="L63" i="51"/>
  <c r="K63" i="51"/>
  <c r="J63" i="51"/>
  <c r="I63" i="51"/>
  <c r="H63" i="51"/>
  <c r="G63" i="51"/>
  <c r="D63" i="51"/>
  <c r="C63" i="51"/>
  <c r="C61" i="51"/>
  <c r="M60" i="51"/>
  <c r="L60" i="51"/>
  <c r="K60" i="51"/>
  <c r="J60" i="51"/>
  <c r="I60" i="51"/>
  <c r="H60" i="51"/>
  <c r="G60" i="51"/>
  <c r="D60" i="51"/>
  <c r="C60" i="51"/>
  <c r="M59" i="51"/>
  <c r="L59" i="51"/>
  <c r="K59" i="51"/>
  <c r="J59" i="51"/>
  <c r="I59" i="51"/>
  <c r="H59" i="51"/>
  <c r="G59" i="51"/>
  <c r="D59" i="51"/>
  <c r="C59" i="51"/>
  <c r="M58" i="51"/>
  <c r="L58" i="51"/>
  <c r="K58" i="51"/>
  <c r="J58" i="51"/>
  <c r="I58" i="51"/>
  <c r="H58" i="51"/>
  <c r="G58" i="51"/>
  <c r="D58" i="51"/>
  <c r="C58" i="51"/>
  <c r="C56" i="51"/>
  <c r="V55" i="51"/>
  <c r="U55" i="51"/>
  <c r="T55" i="51"/>
  <c r="S55" i="51"/>
  <c r="R55" i="51"/>
  <c r="Q55" i="51"/>
  <c r="N55" i="51"/>
  <c r="M55" i="51"/>
  <c r="L55" i="51"/>
  <c r="K55" i="51"/>
  <c r="J55" i="51"/>
  <c r="I55" i="51"/>
  <c r="H55" i="51"/>
  <c r="G55" i="51"/>
  <c r="D55" i="51"/>
  <c r="C55" i="51"/>
  <c r="V54" i="51"/>
  <c r="U54" i="51"/>
  <c r="T54" i="51"/>
  <c r="S54" i="51"/>
  <c r="R54" i="51"/>
  <c r="Q54" i="51"/>
  <c r="N54" i="51"/>
  <c r="M54" i="51"/>
  <c r="L54" i="51"/>
  <c r="K54" i="51"/>
  <c r="J54" i="51"/>
  <c r="I54" i="51"/>
  <c r="H54" i="51"/>
  <c r="G54" i="51"/>
  <c r="D54" i="51"/>
  <c r="C54" i="51"/>
  <c r="V53" i="51"/>
  <c r="U53" i="51"/>
  <c r="T53" i="51"/>
  <c r="S53" i="51"/>
  <c r="R53" i="51"/>
  <c r="Q53" i="51"/>
  <c r="N53" i="51"/>
  <c r="M53" i="51"/>
  <c r="L53" i="51"/>
  <c r="K53" i="51"/>
  <c r="J53" i="51"/>
  <c r="I53" i="51"/>
  <c r="H53" i="51"/>
  <c r="G53" i="51"/>
  <c r="D53" i="51"/>
  <c r="C53" i="51"/>
  <c r="L51" i="51"/>
  <c r="K51" i="51"/>
  <c r="J51" i="51"/>
  <c r="I51" i="51"/>
  <c r="H51" i="51"/>
  <c r="G51" i="51"/>
  <c r="D51" i="51"/>
  <c r="C51" i="51"/>
  <c r="V50" i="51"/>
  <c r="U50" i="51"/>
  <c r="T50" i="51"/>
  <c r="S50" i="51"/>
  <c r="R50" i="51"/>
  <c r="Q50" i="51"/>
  <c r="N50" i="51"/>
  <c r="M50" i="51"/>
  <c r="L50" i="51"/>
  <c r="K50" i="51"/>
  <c r="J50" i="51"/>
  <c r="I50" i="51"/>
  <c r="H50" i="51"/>
  <c r="G50" i="51"/>
  <c r="D50" i="51"/>
  <c r="C50" i="51"/>
  <c r="V49" i="51"/>
  <c r="U49" i="51"/>
  <c r="T49" i="51"/>
  <c r="S49" i="51"/>
  <c r="R49" i="51"/>
  <c r="Q49" i="51"/>
  <c r="N49" i="51"/>
  <c r="M49" i="51"/>
  <c r="L49" i="51"/>
  <c r="K49" i="51"/>
  <c r="J49" i="51"/>
  <c r="I49" i="51"/>
  <c r="H49" i="51"/>
  <c r="G49" i="51"/>
  <c r="D49" i="51"/>
  <c r="C49" i="51"/>
  <c r="V48" i="51"/>
  <c r="U48" i="51"/>
  <c r="T48" i="51"/>
  <c r="S48" i="51"/>
  <c r="R48" i="51"/>
  <c r="R47" i="51" s="1"/>
  <c r="Q48" i="51"/>
  <c r="N48" i="51"/>
  <c r="M48" i="51"/>
  <c r="L48" i="51"/>
  <c r="K48" i="51"/>
  <c r="J48" i="51"/>
  <c r="I48" i="51"/>
  <c r="H48" i="51"/>
  <c r="G48" i="51"/>
  <c r="D48" i="51"/>
  <c r="C48" i="51"/>
  <c r="C46" i="51"/>
  <c r="L45" i="51"/>
  <c r="K45" i="51"/>
  <c r="J45" i="51"/>
  <c r="I45" i="51"/>
  <c r="H45" i="51"/>
  <c r="G45" i="51"/>
  <c r="D45" i="51"/>
  <c r="C45" i="51"/>
  <c r="C44" i="51"/>
  <c r="M43" i="51"/>
  <c r="M42" i="51" s="1"/>
  <c r="L43" i="51"/>
  <c r="K43" i="51"/>
  <c r="J43" i="51"/>
  <c r="I43" i="51"/>
  <c r="H43" i="51"/>
  <c r="G43" i="51"/>
  <c r="D43" i="51"/>
  <c r="C43" i="51"/>
  <c r="L36" i="51"/>
  <c r="K36" i="51"/>
  <c r="J36" i="51"/>
  <c r="I36" i="51"/>
  <c r="H36" i="51"/>
  <c r="G36" i="51"/>
  <c r="D36" i="51"/>
  <c r="C36" i="51"/>
  <c r="V35" i="51"/>
  <c r="U35" i="51"/>
  <c r="T35" i="51"/>
  <c r="S35" i="51"/>
  <c r="R35" i="51"/>
  <c r="Q35" i="51"/>
  <c r="N35" i="51"/>
  <c r="M35" i="51"/>
  <c r="L35" i="51"/>
  <c r="K35" i="51"/>
  <c r="J35" i="51"/>
  <c r="I35" i="51"/>
  <c r="D35" i="51"/>
  <c r="C35" i="51"/>
  <c r="V34" i="51"/>
  <c r="U34" i="51"/>
  <c r="T34" i="51"/>
  <c r="S34" i="51"/>
  <c r="R34" i="51"/>
  <c r="Q34" i="51"/>
  <c r="N34" i="51"/>
  <c r="M34" i="51"/>
  <c r="L34" i="51"/>
  <c r="K34" i="51"/>
  <c r="J34" i="51"/>
  <c r="I34" i="51"/>
  <c r="H34" i="51"/>
  <c r="G34" i="51"/>
  <c r="D34" i="51"/>
  <c r="C34" i="51"/>
  <c r="V33" i="51"/>
  <c r="U33" i="51"/>
  <c r="T33" i="51"/>
  <c r="S33" i="51"/>
  <c r="R33" i="51"/>
  <c r="Q33" i="51"/>
  <c r="N33" i="51"/>
  <c r="M33" i="51"/>
  <c r="L33" i="51"/>
  <c r="K33" i="51"/>
  <c r="J33" i="51"/>
  <c r="I33" i="51"/>
  <c r="H33" i="51"/>
  <c r="G33" i="51"/>
  <c r="D33" i="51"/>
  <c r="C33" i="51"/>
  <c r="L31" i="51"/>
  <c r="K31" i="51"/>
  <c r="J31" i="51"/>
  <c r="I31" i="51"/>
  <c r="H31" i="51"/>
  <c r="G31" i="51"/>
  <c r="D31" i="51"/>
  <c r="C31" i="51"/>
  <c r="V30" i="51"/>
  <c r="U30" i="51"/>
  <c r="T30" i="51"/>
  <c r="S30" i="51"/>
  <c r="R30" i="51"/>
  <c r="Q30" i="51"/>
  <c r="N30" i="51"/>
  <c r="M30" i="51"/>
  <c r="L30" i="51"/>
  <c r="K30" i="51"/>
  <c r="J30" i="51"/>
  <c r="I30" i="51"/>
  <c r="H30" i="51"/>
  <c r="G30" i="51"/>
  <c r="D30" i="51"/>
  <c r="C30" i="51"/>
  <c r="V29" i="51"/>
  <c r="U29" i="51"/>
  <c r="T29" i="51"/>
  <c r="S29" i="51"/>
  <c r="R29" i="51"/>
  <c r="Q29" i="51"/>
  <c r="N29" i="51"/>
  <c r="M29" i="51"/>
  <c r="L29" i="51"/>
  <c r="K29" i="51"/>
  <c r="J29" i="51"/>
  <c r="I29" i="51"/>
  <c r="H29" i="51"/>
  <c r="G29" i="51"/>
  <c r="D29" i="51"/>
  <c r="C29" i="51"/>
  <c r="N28" i="51"/>
  <c r="M28" i="51"/>
  <c r="R28" i="51"/>
  <c r="Q28" i="51"/>
  <c r="D28" i="51"/>
  <c r="C28" i="51"/>
  <c r="L28" i="51"/>
  <c r="K28" i="51"/>
  <c r="J28" i="51"/>
  <c r="I28" i="51"/>
  <c r="H28" i="51"/>
  <c r="G28" i="51"/>
  <c r="M21" i="51"/>
  <c r="L21" i="51"/>
  <c r="K21" i="51"/>
  <c r="J21" i="51"/>
  <c r="I21" i="51"/>
  <c r="H21" i="51"/>
  <c r="G21" i="51"/>
  <c r="D21" i="51"/>
  <c r="C21" i="51"/>
  <c r="N20" i="51"/>
  <c r="M20" i="51"/>
  <c r="V20" i="51"/>
  <c r="U20" i="51"/>
  <c r="T20" i="51"/>
  <c r="S20" i="51"/>
  <c r="R20" i="51"/>
  <c r="Q20" i="51"/>
  <c r="D20" i="51"/>
  <c r="C20" i="51"/>
  <c r="L20" i="51"/>
  <c r="K20" i="51"/>
  <c r="J20" i="51"/>
  <c r="I20" i="51"/>
  <c r="H20" i="51"/>
  <c r="G20" i="51"/>
  <c r="N19" i="51"/>
  <c r="M19" i="51"/>
  <c r="V19" i="51"/>
  <c r="U19" i="51"/>
  <c r="R19" i="51"/>
  <c r="Q19" i="51"/>
  <c r="D19" i="51"/>
  <c r="C19" i="51"/>
  <c r="L19" i="51"/>
  <c r="K19" i="51"/>
  <c r="J19" i="51"/>
  <c r="I19" i="51"/>
  <c r="H19" i="51"/>
  <c r="G19" i="51"/>
  <c r="N18" i="51"/>
  <c r="M18" i="51"/>
  <c r="V18" i="51"/>
  <c r="U18" i="51"/>
  <c r="T18" i="51"/>
  <c r="S18" i="51"/>
  <c r="R18" i="51"/>
  <c r="Q18" i="51"/>
  <c r="D18" i="51"/>
  <c r="C18" i="51"/>
  <c r="L18" i="51"/>
  <c r="K18" i="51"/>
  <c r="J18" i="51"/>
  <c r="I18" i="51"/>
  <c r="H18" i="51"/>
  <c r="G18" i="51"/>
  <c r="C26" i="51"/>
  <c r="M25" i="51"/>
  <c r="L25" i="51"/>
  <c r="K25" i="51"/>
  <c r="J25" i="51"/>
  <c r="I25" i="51"/>
  <c r="H25" i="51"/>
  <c r="G25" i="51"/>
  <c r="D25" i="51"/>
  <c r="C25" i="51"/>
  <c r="C24" i="51"/>
  <c r="M23" i="51"/>
  <c r="D23" i="51"/>
  <c r="C23" i="51"/>
  <c r="L23" i="51"/>
  <c r="K23" i="51"/>
  <c r="J23" i="51"/>
  <c r="I23" i="51"/>
  <c r="H23" i="51"/>
  <c r="G23" i="51"/>
  <c r="C11" i="51"/>
  <c r="M9" i="51"/>
  <c r="M10" i="51"/>
  <c r="L10" i="51"/>
  <c r="K10" i="51"/>
  <c r="J10" i="51"/>
  <c r="I10" i="51"/>
  <c r="H10" i="51"/>
  <c r="G10" i="51"/>
  <c r="D10" i="51"/>
  <c r="C10" i="51"/>
  <c r="C9" i="51"/>
  <c r="D8" i="51"/>
  <c r="C8" i="51"/>
  <c r="M8" i="51"/>
  <c r="C76" i="51"/>
  <c r="M75" i="51"/>
  <c r="D75" i="51"/>
  <c r="C75" i="51"/>
  <c r="L75" i="51"/>
  <c r="K75" i="51"/>
  <c r="J75" i="51"/>
  <c r="I75" i="51"/>
  <c r="H75" i="51"/>
  <c r="G75" i="51"/>
  <c r="M74" i="51"/>
  <c r="D74" i="51"/>
  <c r="C74" i="51"/>
  <c r="L74" i="51"/>
  <c r="K74" i="51"/>
  <c r="J74" i="51"/>
  <c r="I74" i="51"/>
  <c r="H74" i="51"/>
  <c r="G74" i="51"/>
  <c r="M73" i="51"/>
  <c r="D73" i="51"/>
  <c r="C73" i="51"/>
  <c r="L73" i="51"/>
  <c r="K73" i="51"/>
  <c r="J73" i="51"/>
  <c r="I73" i="51"/>
  <c r="H73" i="51"/>
  <c r="G73" i="51"/>
  <c r="Z66" i="51"/>
  <c r="AA66" i="51"/>
  <c r="AA68" i="51"/>
  <c r="Y69" i="51"/>
  <c r="Z69" i="51"/>
  <c r="AA69" i="51"/>
  <c r="Y70" i="51"/>
  <c r="Z70" i="51"/>
  <c r="AA70" i="51"/>
  <c r="Y71" i="51"/>
  <c r="Z71" i="51"/>
  <c r="AA71" i="51"/>
  <c r="C71" i="51"/>
  <c r="X71" i="51" s="1"/>
  <c r="C70" i="51"/>
  <c r="X70" i="51" s="1"/>
  <c r="C69" i="51"/>
  <c r="X69" i="51" s="1"/>
  <c r="M68" i="51"/>
  <c r="Z68" i="51" s="1"/>
  <c r="L68" i="51"/>
  <c r="L67" i="51" s="1"/>
  <c r="D68" i="51"/>
  <c r="C68" i="51"/>
  <c r="K68" i="51"/>
  <c r="K67" i="51" s="1"/>
  <c r="J68" i="51"/>
  <c r="J67" i="51" s="1"/>
  <c r="I68" i="51"/>
  <c r="I67" i="51" s="1"/>
  <c r="H68" i="51"/>
  <c r="H67" i="51" s="1"/>
  <c r="G68" i="51"/>
  <c r="G67" i="51" s="1"/>
  <c r="M41" i="51"/>
  <c r="D41" i="51"/>
  <c r="C41" i="51"/>
  <c r="L41" i="51"/>
  <c r="K41" i="51"/>
  <c r="J41" i="51"/>
  <c r="I41" i="51"/>
  <c r="H41" i="51"/>
  <c r="G41" i="51"/>
  <c r="T40" i="51"/>
  <c r="S40" i="51"/>
  <c r="N40" i="51"/>
  <c r="M40" i="51"/>
  <c r="V40" i="51"/>
  <c r="U40" i="51"/>
  <c r="R40" i="51"/>
  <c r="Q40" i="51"/>
  <c r="D40" i="51"/>
  <c r="C40" i="51"/>
  <c r="L40" i="51"/>
  <c r="K40" i="51"/>
  <c r="J40" i="51"/>
  <c r="I40" i="51"/>
  <c r="H40" i="51"/>
  <c r="G40" i="51"/>
  <c r="N39" i="51"/>
  <c r="M39" i="51"/>
  <c r="V39" i="51"/>
  <c r="U39" i="51"/>
  <c r="T39" i="51"/>
  <c r="S39" i="51"/>
  <c r="R39" i="51"/>
  <c r="Q39" i="51"/>
  <c r="D39" i="51"/>
  <c r="C39" i="51"/>
  <c r="L39" i="51"/>
  <c r="K39" i="51"/>
  <c r="J39" i="51"/>
  <c r="I39" i="51"/>
  <c r="H39" i="51"/>
  <c r="G39" i="51"/>
  <c r="N38" i="51"/>
  <c r="M38" i="51"/>
  <c r="V38" i="51"/>
  <c r="U38" i="51"/>
  <c r="T38" i="51"/>
  <c r="S38" i="51"/>
  <c r="R38" i="51"/>
  <c r="Q38" i="51"/>
  <c r="D38" i="51"/>
  <c r="C38" i="51"/>
  <c r="L38" i="51"/>
  <c r="K38" i="51"/>
  <c r="J38" i="51"/>
  <c r="I38" i="51"/>
  <c r="H38" i="51"/>
  <c r="G38" i="51"/>
  <c r="L132" i="51" l="1"/>
  <c r="I152" i="51"/>
  <c r="U97" i="51"/>
  <c r="H52" i="51"/>
  <c r="L152" i="51"/>
  <c r="S97" i="51"/>
  <c r="T112" i="51"/>
  <c r="G107" i="51"/>
  <c r="G112" i="51"/>
  <c r="K62" i="51"/>
  <c r="AD72" i="51"/>
  <c r="AC121" i="51"/>
  <c r="Q107" i="51"/>
  <c r="V152" i="51"/>
  <c r="U32" i="51"/>
  <c r="J102" i="51"/>
  <c r="K97" i="51"/>
  <c r="J107" i="51"/>
  <c r="L137" i="51"/>
  <c r="R127" i="51"/>
  <c r="S152" i="51"/>
  <c r="S102" i="51"/>
  <c r="C62" i="51"/>
  <c r="I107" i="51"/>
  <c r="S112" i="51"/>
  <c r="I112" i="51"/>
  <c r="S107" i="51"/>
  <c r="T127" i="51"/>
  <c r="K127" i="51"/>
  <c r="AD142" i="51"/>
  <c r="AD122" i="51"/>
  <c r="AD42" i="51"/>
  <c r="AD77" i="51"/>
  <c r="AD22" i="51"/>
  <c r="AD67" i="51"/>
  <c r="AD57" i="51"/>
  <c r="AC111" i="51"/>
  <c r="S27" i="51"/>
  <c r="T27" i="51"/>
  <c r="G47" i="51"/>
  <c r="I62" i="51"/>
  <c r="J112" i="51"/>
  <c r="U152" i="51"/>
  <c r="I102" i="51"/>
  <c r="AC41" i="51"/>
  <c r="AC21" i="51"/>
  <c r="AC116" i="51"/>
  <c r="X66" i="51"/>
  <c r="G42" i="51"/>
  <c r="K42" i="51"/>
  <c r="Q37" i="51"/>
  <c r="C112" i="51"/>
  <c r="M112" i="51"/>
  <c r="V82" i="51"/>
  <c r="V52" i="51"/>
  <c r="I97" i="51"/>
  <c r="V47" i="51"/>
  <c r="Q32" i="51"/>
  <c r="L37" i="51"/>
  <c r="Q152" i="51"/>
  <c r="Q62" i="51"/>
  <c r="T132" i="51"/>
  <c r="C102" i="51"/>
  <c r="G97" i="51"/>
  <c r="G127" i="51"/>
  <c r="J137" i="51"/>
  <c r="G102" i="51"/>
  <c r="Q102" i="51"/>
  <c r="T52" i="51"/>
  <c r="R52" i="51"/>
  <c r="K22" i="51"/>
  <c r="L82" i="51"/>
  <c r="R17" i="51"/>
  <c r="L92" i="51"/>
  <c r="U62" i="51"/>
  <c r="H92" i="51"/>
  <c r="I32" i="51"/>
  <c r="J32" i="51"/>
  <c r="S32" i="51"/>
  <c r="G32" i="51"/>
  <c r="L47" i="51"/>
  <c r="Y65" i="51"/>
  <c r="L22" i="51"/>
  <c r="G62" i="51"/>
  <c r="X155" i="51"/>
  <c r="Q47" i="51"/>
  <c r="L52" i="51"/>
  <c r="H62" i="51"/>
  <c r="M47" i="51"/>
  <c r="R137" i="51"/>
  <c r="M52" i="51"/>
  <c r="R32" i="51"/>
  <c r="R62" i="51"/>
  <c r="AC51" i="51"/>
  <c r="AC81" i="51"/>
  <c r="AC146" i="51"/>
  <c r="Y106" i="51"/>
  <c r="AC106" i="51"/>
  <c r="H127" i="51"/>
  <c r="AC151" i="51"/>
  <c r="C52" i="51"/>
  <c r="AC126" i="51"/>
  <c r="AC31" i="51"/>
  <c r="AC36" i="51"/>
  <c r="AC66" i="51"/>
  <c r="AC131" i="51"/>
  <c r="AC136" i="51"/>
  <c r="AC141" i="51"/>
  <c r="AC86" i="51"/>
  <c r="X156" i="51"/>
  <c r="K102" i="51"/>
  <c r="G152" i="51"/>
  <c r="G52" i="51"/>
  <c r="M102" i="51"/>
  <c r="C47" i="51"/>
  <c r="U82" i="51"/>
  <c r="K112" i="51"/>
  <c r="G82" i="51"/>
  <c r="H82" i="51"/>
  <c r="R82" i="51"/>
  <c r="M82" i="51"/>
  <c r="C107" i="51"/>
  <c r="J132" i="51"/>
  <c r="T137" i="51"/>
  <c r="Q147" i="51"/>
  <c r="M107" i="51"/>
  <c r="G147" i="51"/>
  <c r="C82" i="51"/>
  <c r="C117" i="51"/>
  <c r="Q52" i="51"/>
  <c r="J62" i="51"/>
  <c r="T32" i="51"/>
  <c r="M152" i="51"/>
  <c r="R132" i="51"/>
  <c r="L127" i="51"/>
  <c r="H132" i="51"/>
  <c r="C97" i="51"/>
  <c r="U102" i="51"/>
  <c r="V127" i="51"/>
  <c r="C152" i="51"/>
  <c r="U107" i="51"/>
  <c r="K107" i="51"/>
  <c r="H32" i="51"/>
  <c r="U112" i="51"/>
  <c r="H137" i="51"/>
  <c r="K17" i="51"/>
  <c r="AC100" i="51"/>
  <c r="AC130" i="51"/>
  <c r="AD130" i="51"/>
  <c r="I22" i="51"/>
  <c r="G17" i="51"/>
  <c r="J42" i="51"/>
  <c r="G92" i="51"/>
  <c r="X95" i="51"/>
  <c r="AC135" i="51"/>
  <c r="AC140" i="51"/>
  <c r="AC95" i="51"/>
  <c r="AC75" i="51"/>
  <c r="AC10" i="51"/>
  <c r="L42" i="51"/>
  <c r="AC145" i="51"/>
  <c r="D22" i="51"/>
  <c r="Z65" i="51"/>
  <c r="X100" i="51"/>
  <c r="AC125" i="51"/>
  <c r="X150" i="51"/>
  <c r="AC155" i="51"/>
  <c r="AD155" i="51"/>
  <c r="AC156" i="51"/>
  <c r="C17" i="51"/>
  <c r="I147" i="51"/>
  <c r="AC150" i="51"/>
  <c r="AD150" i="51"/>
  <c r="AA65" i="51"/>
  <c r="L147" i="51"/>
  <c r="V147" i="51"/>
  <c r="V27" i="51"/>
  <c r="S17" i="51"/>
  <c r="AC60" i="51"/>
  <c r="Q97" i="51"/>
  <c r="AD100" i="51"/>
  <c r="U27" i="51"/>
  <c r="T17" i="51"/>
  <c r="AD105" i="51"/>
  <c r="AC115" i="51"/>
  <c r="G22" i="51"/>
  <c r="M22" i="51"/>
  <c r="Z22" i="51" s="1"/>
  <c r="AC30" i="51"/>
  <c r="AD30" i="51"/>
  <c r="AC35" i="51"/>
  <c r="AD35" i="51"/>
  <c r="D42" i="51"/>
  <c r="AC65" i="51"/>
  <c r="AD65" i="51"/>
  <c r="AA95" i="51"/>
  <c r="AD110" i="51"/>
  <c r="H22" i="51"/>
  <c r="L17" i="51"/>
  <c r="AC20" i="51"/>
  <c r="AD20" i="51"/>
  <c r="AA110" i="51"/>
  <c r="AD115" i="51"/>
  <c r="Z140" i="51"/>
  <c r="H42" i="51"/>
  <c r="AC45" i="51"/>
  <c r="AC80" i="51"/>
  <c r="C92" i="51"/>
  <c r="AA155" i="51"/>
  <c r="Y95" i="51"/>
  <c r="AD135" i="51"/>
  <c r="AD140" i="51"/>
  <c r="K147" i="51"/>
  <c r="H47" i="51"/>
  <c r="AC105" i="51"/>
  <c r="N112" i="51"/>
  <c r="AC40" i="51"/>
  <c r="J22" i="51"/>
  <c r="AC25" i="51"/>
  <c r="I42" i="51"/>
  <c r="AC50" i="51"/>
  <c r="AD50" i="51"/>
  <c r="AC55" i="51"/>
  <c r="AD55" i="51"/>
  <c r="C57" i="51"/>
  <c r="M57" i="51"/>
  <c r="Z57" i="51" s="1"/>
  <c r="S62" i="51"/>
  <c r="AC85" i="51"/>
  <c r="AD85" i="51"/>
  <c r="L97" i="51"/>
  <c r="V97" i="51"/>
  <c r="AC120" i="51"/>
  <c r="AD120" i="51"/>
  <c r="U127" i="51"/>
  <c r="AD40" i="51"/>
  <c r="AC110" i="51"/>
  <c r="T62" i="51"/>
  <c r="M97" i="51"/>
  <c r="C147" i="51"/>
  <c r="M147" i="51"/>
  <c r="V37" i="51"/>
  <c r="Y134" i="51"/>
  <c r="H17" i="51"/>
  <c r="K47" i="51"/>
  <c r="U52" i="51"/>
  <c r="D62" i="51"/>
  <c r="K82" i="51"/>
  <c r="D107" i="51"/>
  <c r="K137" i="51"/>
  <c r="H97" i="51"/>
  <c r="K132" i="51"/>
  <c r="H152" i="51"/>
  <c r="K92" i="51"/>
  <c r="K72" i="51"/>
  <c r="D32" i="51"/>
  <c r="R97" i="51"/>
  <c r="H147" i="51"/>
  <c r="K52" i="51"/>
  <c r="R152" i="51"/>
  <c r="I117" i="51"/>
  <c r="Q127" i="51"/>
  <c r="U47" i="51"/>
  <c r="N102" i="51"/>
  <c r="U137" i="51"/>
  <c r="I77" i="51"/>
  <c r="S37" i="51"/>
  <c r="R37" i="51"/>
  <c r="I82" i="51"/>
  <c r="H37" i="51"/>
  <c r="AD39" i="51"/>
  <c r="AC39" i="51"/>
  <c r="Q17" i="51"/>
  <c r="I17" i="51"/>
  <c r="V112" i="51"/>
  <c r="I72" i="51"/>
  <c r="S147" i="51"/>
  <c r="M17" i="51"/>
  <c r="I27" i="51"/>
  <c r="J27" i="51"/>
  <c r="AA64" i="51"/>
  <c r="H122" i="51"/>
  <c r="I142" i="51"/>
  <c r="AD149" i="51"/>
  <c r="T37" i="51"/>
  <c r="K27" i="51"/>
  <c r="R147" i="51"/>
  <c r="L72" i="51"/>
  <c r="L57" i="51"/>
  <c r="L122" i="51"/>
  <c r="C142" i="51"/>
  <c r="D72" i="51"/>
  <c r="J77" i="51"/>
  <c r="K32" i="51"/>
  <c r="L62" i="51"/>
  <c r="V107" i="51"/>
  <c r="I137" i="51"/>
  <c r="I57" i="51"/>
  <c r="Z64" i="51"/>
  <c r="C77" i="51"/>
  <c r="M77" i="51"/>
  <c r="Z77" i="51" s="1"/>
  <c r="M117" i="51"/>
  <c r="C67" i="51"/>
  <c r="X67" i="51" s="1"/>
  <c r="D77" i="51"/>
  <c r="S82" i="51"/>
  <c r="M127" i="51"/>
  <c r="D27" i="51"/>
  <c r="M142" i="51"/>
  <c r="Z142" i="51" s="1"/>
  <c r="U37" i="51"/>
  <c r="G27" i="51"/>
  <c r="Q27" i="51"/>
  <c r="C122" i="51"/>
  <c r="K37" i="51"/>
  <c r="V102" i="51"/>
  <c r="S137" i="51"/>
  <c r="V62" i="51"/>
  <c r="L107" i="51"/>
  <c r="X104" i="51"/>
  <c r="K117" i="51"/>
  <c r="C32" i="51"/>
  <c r="J47" i="51"/>
  <c r="J52" i="51"/>
  <c r="J82" i="51"/>
  <c r="J92" i="51"/>
  <c r="J72" i="51"/>
  <c r="J57" i="51"/>
  <c r="I122" i="51"/>
  <c r="J142" i="51"/>
  <c r="J17" i="51"/>
  <c r="I132" i="51"/>
  <c r="V17" i="51"/>
  <c r="AD19" i="51"/>
  <c r="C27" i="51"/>
  <c r="K57" i="51"/>
  <c r="G77" i="51"/>
  <c r="J122" i="51"/>
  <c r="K142" i="51"/>
  <c r="X94" i="51"/>
  <c r="G117" i="51"/>
  <c r="Q117" i="51"/>
  <c r="M62" i="51"/>
  <c r="L102" i="51"/>
  <c r="AC49" i="51"/>
  <c r="AD49" i="51"/>
  <c r="AC54" i="51"/>
  <c r="AD54" i="51"/>
  <c r="AC84" i="51"/>
  <c r="AD84" i="51"/>
  <c r="AC94" i="51"/>
  <c r="H117" i="51"/>
  <c r="R117" i="51"/>
  <c r="T147" i="51"/>
  <c r="T47" i="51"/>
  <c r="T82" i="51"/>
  <c r="L112" i="51"/>
  <c r="H27" i="51"/>
  <c r="R27" i="51"/>
  <c r="AC134" i="51"/>
  <c r="AD134" i="51"/>
  <c r="AC139" i="51"/>
  <c r="AD139" i="51"/>
  <c r="AC74" i="51"/>
  <c r="M27" i="51"/>
  <c r="AC59" i="51"/>
  <c r="J117" i="51"/>
  <c r="M32" i="51"/>
  <c r="C127" i="51"/>
  <c r="S132" i="51"/>
  <c r="G37" i="51"/>
  <c r="H72" i="51"/>
  <c r="C22" i="51"/>
  <c r="H57" i="51"/>
  <c r="L77" i="51"/>
  <c r="G122" i="51"/>
  <c r="S52" i="51"/>
  <c r="I92" i="51"/>
  <c r="T97" i="51"/>
  <c r="J147" i="51"/>
  <c r="J152" i="51"/>
  <c r="C42" i="51"/>
  <c r="Y94" i="51"/>
  <c r="X99" i="51"/>
  <c r="U147" i="51"/>
  <c r="L32" i="51"/>
  <c r="S47" i="51"/>
  <c r="H102" i="51"/>
  <c r="H112" i="51"/>
  <c r="M132" i="51"/>
  <c r="U17" i="51"/>
  <c r="L27" i="51"/>
  <c r="AC29" i="51"/>
  <c r="AD29" i="51"/>
  <c r="AC34" i="51"/>
  <c r="AD34" i="51"/>
  <c r="AC64" i="51"/>
  <c r="AD64" i="51"/>
  <c r="AC119" i="51"/>
  <c r="AD119" i="51"/>
  <c r="G142" i="51"/>
  <c r="AC144" i="51"/>
  <c r="Y154" i="51"/>
  <c r="AA154" i="51"/>
  <c r="I52" i="51"/>
  <c r="R107" i="51"/>
  <c r="C132" i="51"/>
  <c r="M137" i="51"/>
  <c r="T152" i="51"/>
  <c r="AC79" i="51"/>
  <c r="AC124" i="51"/>
  <c r="H142" i="51"/>
  <c r="S117" i="51"/>
  <c r="C137" i="51"/>
  <c r="H77" i="51"/>
  <c r="AC99" i="51"/>
  <c r="AD99" i="51"/>
  <c r="L117" i="51"/>
  <c r="AC149" i="51"/>
  <c r="AC154" i="51"/>
  <c r="AD154" i="51"/>
  <c r="T117" i="51"/>
  <c r="C37" i="51"/>
  <c r="V32" i="51"/>
  <c r="R102" i="51"/>
  <c r="H107" i="51"/>
  <c r="R112" i="51"/>
  <c r="I37" i="51"/>
  <c r="C72" i="51"/>
  <c r="AC19" i="51"/>
  <c r="U117" i="51"/>
  <c r="M37" i="51"/>
  <c r="J97" i="51"/>
  <c r="AC104" i="51"/>
  <c r="AD104" i="51"/>
  <c r="Y109" i="51"/>
  <c r="AC109" i="51"/>
  <c r="AD109" i="51"/>
  <c r="AC114" i="51"/>
  <c r="AD114" i="51"/>
  <c r="V117" i="51"/>
  <c r="I47" i="51"/>
  <c r="S127" i="51"/>
  <c r="J37" i="51"/>
  <c r="G72" i="51"/>
  <c r="M72" i="51"/>
  <c r="Z72" i="51" s="1"/>
  <c r="G57" i="51"/>
  <c r="K77" i="51"/>
  <c r="AA94" i="51"/>
  <c r="K122" i="51"/>
  <c r="L142" i="51"/>
  <c r="I127" i="51"/>
  <c r="Z143" i="51"/>
  <c r="AC18" i="51"/>
  <c r="Y129" i="51"/>
  <c r="AC133" i="51"/>
  <c r="AD133" i="51"/>
  <c r="AC138" i="51"/>
  <c r="AD138" i="51"/>
  <c r="AC143" i="51"/>
  <c r="Y143" i="51"/>
  <c r="J127" i="51"/>
  <c r="Y93" i="51"/>
  <c r="AC38" i="51"/>
  <c r="AD38" i="51"/>
  <c r="AC68" i="51"/>
  <c r="AD28" i="51"/>
  <c r="AC98" i="51"/>
  <c r="AD98" i="51"/>
  <c r="AC148" i="51"/>
  <c r="AD148" i="51"/>
  <c r="AC153" i="51"/>
  <c r="AD153" i="51"/>
  <c r="AC128" i="51"/>
  <c r="Z93" i="51"/>
  <c r="Z63" i="51"/>
  <c r="Y153" i="51"/>
  <c r="AD18" i="51"/>
  <c r="AC48" i="51"/>
  <c r="AD48" i="51"/>
  <c r="AC53" i="51"/>
  <c r="AD53" i="51"/>
  <c r="AC83" i="51"/>
  <c r="AD83" i="51"/>
  <c r="AC93" i="51"/>
  <c r="AD93" i="51"/>
  <c r="AA98" i="51"/>
  <c r="X93" i="51"/>
  <c r="AC123" i="51"/>
  <c r="D52" i="51"/>
  <c r="D82" i="51"/>
  <c r="D97" i="51"/>
  <c r="N132" i="51"/>
  <c r="N152" i="51"/>
  <c r="AC73" i="51"/>
  <c r="AC58" i="51"/>
  <c r="AA108" i="51"/>
  <c r="Y98" i="51"/>
  <c r="M122" i="51"/>
  <c r="Z122" i="51" s="1"/>
  <c r="N17" i="51"/>
  <c r="N27" i="51"/>
  <c r="N37" i="51"/>
  <c r="N47" i="51"/>
  <c r="N92" i="51"/>
  <c r="AD92" i="51" s="1"/>
  <c r="D122" i="51"/>
  <c r="D132" i="51"/>
  <c r="D142" i="51"/>
  <c r="D152" i="51"/>
  <c r="AD128" i="51"/>
  <c r="AC129" i="51"/>
  <c r="AD129" i="51"/>
  <c r="M67" i="51"/>
  <c r="Z67" i="51" s="1"/>
  <c r="M92" i="51"/>
  <c r="Z92" i="51" s="1"/>
  <c r="AC23" i="51"/>
  <c r="AC103" i="51"/>
  <c r="AD103" i="51"/>
  <c r="AC108" i="51"/>
  <c r="AD108" i="51"/>
  <c r="AC113" i="51"/>
  <c r="AD113" i="51"/>
  <c r="AC118" i="51"/>
  <c r="AD118" i="51"/>
  <c r="D17" i="51"/>
  <c r="D37" i="51"/>
  <c r="D47" i="51"/>
  <c r="D57" i="51"/>
  <c r="D67" i="51"/>
  <c r="AC67" i="51" s="1"/>
  <c r="D92" i="51"/>
  <c r="D102" i="51"/>
  <c r="D112" i="51"/>
  <c r="N117" i="51"/>
  <c r="N127" i="51"/>
  <c r="N137" i="51"/>
  <c r="N147" i="51"/>
  <c r="AC33" i="51"/>
  <c r="AD33" i="51"/>
  <c r="AC43" i="51"/>
  <c r="Y63" i="51"/>
  <c r="AC63" i="51"/>
  <c r="AD63" i="51"/>
  <c r="AC78" i="51"/>
  <c r="AA93" i="51"/>
  <c r="Z98" i="51"/>
  <c r="N32" i="51"/>
  <c r="N52" i="51"/>
  <c r="N62" i="51"/>
  <c r="N82" i="51"/>
  <c r="N97" i="51"/>
  <c r="N107" i="51"/>
  <c r="D117" i="51"/>
  <c r="D127" i="51"/>
  <c r="D137" i="51"/>
  <c r="D147" i="51"/>
  <c r="AC28" i="51"/>
  <c r="AA122" i="51"/>
  <c r="AA142" i="51"/>
  <c r="AA67" i="51"/>
  <c r="Y156" i="51"/>
  <c r="Z155" i="51"/>
  <c r="Y155" i="51"/>
  <c r="Z154" i="51"/>
  <c r="X154" i="51"/>
  <c r="AA153" i="51"/>
  <c r="Z153" i="51"/>
  <c r="X153" i="51"/>
  <c r="Y151" i="51"/>
  <c r="X151" i="51"/>
  <c r="AA150" i="51"/>
  <c r="Z150" i="51"/>
  <c r="Y150" i="51"/>
  <c r="AA149" i="51"/>
  <c r="Z149" i="51"/>
  <c r="Y149" i="51"/>
  <c r="X149" i="51"/>
  <c r="AA148" i="51"/>
  <c r="Z148" i="51"/>
  <c r="X148" i="51"/>
  <c r="Y148" i="51"/>
  <c r="X146" i="51"/>
  <c r="Y146" i="51"/>
  <c r="Y145" i="51"/>
  <c r="X145" i="51"/>
  <c r="X144" i="51"/>
  <c r="Y144" i="51"/>
  <c r="X143" i="51"/>
  <c r="Y141" i="51"/>
  <c r="X141" i="51"/>
  <c r="AA140" i="51"/>
  <c r="X140" i="51"/>
  <c r="Y140" i="51"/>
  <c r="Z139" i="51"/>
  <c r="AA139" i="51"/>
  <c r="X139" i="51"/>
  <c r="Y139" i="51"/>
  <c r="Z138" i="51"/>
  <c r="AA138" i="51"/>
  <c r="Y138" i="51"/>
  <c r="X138" i="51"/>
  <c r="X136" i="51"/>
  <c r="Y136" i="51"/>
  <c r="AA135" i="51"/>
  <c r="Z135" i="51"/>
  <c r="Y135" i="51"/>
  <c r="X135" i="51"/>
  <c r="AA134" i="51"/>
  <c r="Z134" i="51"/>
  <c r="X134" i="51"/>
  <c r="AA133" i="51"/>
  <c r="Z133" i="51"/>
  <c r="Y133" i="51"/>
  <c r="X133" i="51"/>
  <c r="Y131" i="51"/>
  <c r="X131" i="51"/>
  <c r="AA130" i="51"/>
  <c r="Z130" i="51"/>
  <c r="Y130" i="51"/>
  <c r="X130" i="51"/>
  <c r="AA129" i="51"/>
  <c r="Z129" i="51"/>
  <c r="X129" i="51"/>
  <c r="AA128" i="51"/>
  <c r="Z128" i="51"/>
  <c r="Y128" i="51"/>
  <c r="X128" i="51"/>
  <c r="Y126" i="51"/>
  <c r="X126" i="51"/>
  <c r="Y125" i="51"/>
  <c r="X125" i="51"/>
  <c r="Y124" i="51"/>
  <c r="X124" i="51"/>
  <c r="Y123" i="51"/>
  <c r="X123" i="51"/>
  <c r="Y121" i="51"/>
  <c r="X121" i="51"/>
  <c r="Z120" i="51"/>
  <c r="AA120" i="51"/>
  <c r="X120" i="51"/>
  <c r="Y120" i="51"/>
  <c r="Z119" i="51"/>
  <c r="AA119" i="51"/>
  <c r="X119" i="51"/>
  <c r="Y119" i="51"/>
  <c r="Z118" i="51"/>
  <c r="AA118" i="51"/>
  <c r="Y118" i="51"/>
  <c r="X118" i="51"/>
  <c r="Y116" i="51"/>
  <c r="X116" i="51"/>
  <c r="Z115" i="51"/>
  <c r="AA115" i="51"/>
  <c r="Y115" i="51"/>
  <c r="X115" i="51"/>
  <c r="AA114" i="51"/>
  <c r="Z114" i="51"/>
  <c r="Y114" i="51"/>
  <c r="X114" i="51"/>
  <c r="AA113" i="51"/>
  <c r="Z113" i="51"/>
  <c r="Y113" i="51"/>
  <c r="X113" i="51"/>
  <c r="X111" i="51"/>
  <c r="Y111" i="51"/>
  <c r="Z110" i="51"/>
  <c r="Y110" i="51"/>
  <c r="X110" i="51"/>
  <c r="Z109" i="51"/>
  <c r="AA109" i="51"/>
  <c r="X109" i="51"/>
  <c r="Z108" i="51"/>
  <c r="Y108" i="51"/>
  <c r="X108" i="51"/>
  <c r="X106" i="51"/>
  <c r="AA105" i="51"/>
  <c r="Z105" i="51"/>
  <c r="Y105" i="51"/>
  <c r="X105" i="51"/>
  <c r="AA104" i="51"/>
  <c r="Z104" i="51"/>
  <c r="Y104" i="51"/>
  <c r="AA103" i="51"/>
  <c r="Z103" i="51"/>
  <c r="X103" i="51"/>
  <c r="Y103" i="51"/>
  <c r="Y66" i="51"/>
  <c r="AA100" i="51"/>
  <c r="Z100" i="51"/>
  <c r="Y100" i="51"/>
  <c r="Z99" i="51"/>
  <c r="AA99" i="51"/>
  <c r="Y99" i="51"/>
  <c r="X98" i="51"/>
  <c r="AA63" i="51"/>
  <c r="X65" i="51"/>
  <c r="Y64" i="51"/>
  <c r="X64" i="51"/>
  <c r="X63" i="51"/>
  <c r="X68" i="51"/>
  <c r="Y68" i="51"/>
  <c r="G30" i="28"/>
  <c r="F30" i="28"/>
  <c r="E30" i="28"/>
  <c r="D30" i="28"/>
  <c r="D7" i="51"/>
  <c r="M7" i="51"/>
  <c r="N7" i="51"/>
  <c r="C7" i="51"/>
  <c r="M553" i="55"/>
  <c r="M874" i="53"/>
  <c r="X9" i="51"/>
  <c r="Y9" i="51"/>
  <c r="Z9" i="51"/>
  <c r="AA9" i="51"/>
  <c r="X10" i="51"/>
  <c r="Y10" i="51"/>
  <c r="Z10" i="51"/>
  <c r="AA10" i="51"/>
  <c r="X11" i="51"/>
  <c r="Y11" i="51"/>
  <c r="Z11" i="51"/>
  <c r="AA11" i="51"/>
  <c r="Y16" i="51"/>
  <c r="Z16" i="51"/>
  <c r="AA16" i="51"/>
  <c r="X18" i="51"/>
  <c r="Y18" i="51"/>
  <c r="Z18" i="51"/>
  <c r="AA18" i="51"/>
  <c r="X19" i="51"/>
  <c r="Y19" i="51"/>
  <c r="Z19" i="51"/>
  <c r="AA19" i="51"/>
  <c r="X20" i="51"/>
  <c r="Y20" i="51"/>
  <c r="Z20" i="51"/>
  <c r="AA20" i="51"/>
  <c r="X21" i="51"/>
  <c r="Y21" i="51"/>
  <c r="Z21" i="51"/>
  <c r="AA21" i="51"/>
  <c r="AA22" i="51"/>
  <c r="X23" i="51"/>
  <c r="Y23" i="51"/>
  <c r="Z23" i="51"/>
  <c r="AA23" i="51"/>
  <c r="X24" i="51"/>
  <c r="Y24" i="51"/>
  <c r="Z24" i="51"/>
  <c r="AA24" i="51"/>
  <c r="X25" i="51"/>
  <c r="Y25" i="51"/>
  <c r="Z25" i="51"/>
  <c r="AA25" i="51"/>
  <c r="X26" i="51"/>
  <c r="Y26" i="51"/>
  <c r="Z26" i="51"/>
  <c r="AA26" i="51"/>
  <c r="X28" i="51"/>
  <c r="Y28" i="51"/>
  <c r="Z28" i="51"/>
  <c r="AA28" i="51"/>
  <c r="X29" i="51"/>
  <c r="Y29" i="51"/>
  <c r="Z29" i="51"/>
  <c r="AA29" i="51"/>
  <c r="X30" i="51"/>
  <c r="Y30" i="51"/>
  <c r="Z30" i="51"/>
  <c r="AA30" i="51"/>
  <c r="X31" i="51"/>
  <c r="Y31" i="51"/>
  <c r="Z31" i="51"/>
  <c r="AA31" i="51"/>
  <c r="X33" i="51"/>
  <c r="Y33" i="51"/>
  <c r="Z33" i="51"/>
  <c r="AA33" i="51"/>
  <c r="X34" i="51"/>
  <c r="Y34" i="51"/>
  <c r="Z34" i="51"/>
  <c r="AA34" i="51"/>
  <c r="X35" i="51"/>
  <c r="Y35" i="51"/>
  <c r="Z35" i="51"/>
  <c r="AA35" i="51"/>
  <c r="X36" i="51"/>
  <c r="Y36" i="51"/>
  <c r="Z36" i="51"/>
  <c r="AA36" i="51"/>
  <c r="X38" i="51"/>
  <c r="Y38" i="51"/>
  <c r="Z38" i="51"/>
  <c r="AA38" i="51"/>
  <c r="X39" i="51"/>
  <c r="Y39" i="51"/>
  <c r="Z39" i="51"/>
  <c r="AA39" i="51"/>
  <c r="X40" i="51"/>
  <c r="Y40" i="51"/>
  <c r="Z40" i="51"/>
  <c r="AA40" i="51"/>
  <c r="X41" i="51"/>
  <c r="Y41" i="51"/>
  <c r="Z41" i="51"/>
  <c r="AA41" i="51"/>
  <c r="Z42" i="51"/>
  <c r="AA42" i="51"/>
  <c r="X43" i="51"/>
  <c r="Y43" i="51"/>
  <c r="Z43" i="51"/>
  <c r="AA43" i="51"/>
  <c r="X44" i="51"/>
  <c r="Y44" i="51"/>
  <c r="Z44" i="51"/>
  <c r="AA44" i="51"/>
  <c r="X45" i="51"/>
  <c r="Y45" i="51"/>
  <c r="Z45" i="51"/>
  <c r="AA45" i="51"/>
  <c r="X46" i="51"/>
  <c r="Y46" i="51"/>
  <c r="Z46" i="51"/>
  <c r="AA46" i="51"/>
  <c r="X48" i="51"/>
  <c r="Y48" i="51"/>
  <c r="Z48" i="51"/>
  <c r="AA48" i="51"/>
  <c r="X49" i="51"/>
  <c r="Y49" i="51"/>
  <c r="Z49" i="51"/>
  <c r="AA49" i="51"/>
  <c r="X50" i="51"/>
  <c r="Y50" i="51"/>
  <c r="Z50" i="51"/>
  <c r="AA50" i="51"/>
  <c r="X51" i="51"/>
  <c r="Y51" i="51"/>
  <c r="Z51" i="51"/>
  <c r="AA51" i="51"/>
  <c r="X53" i="51"/>
  <c r="Y53" i="51"/>
  <c r="Z53" i="51"/>
  <c r="AA53" i="51"/>
  <c r="X54" i="51"/>
  <c r="Y54" i="51"/>
  <c r="Z54" i="51"/>
  <c r="AA54" i="51"/>
  <c r="X55" i="51"/>
  <c r="Y55" i="51"/>
  <c r="Z55" i="51"/>
  <c r="AA55" i="51"/>
  <c r="X56" i="51"/>
  <c r="Y56" i="51"/>
  <c r="Z56" i="51"/>
  <c r="AA56" i="51"/>
  <c r="AA57" i="51"/>
  <c r="X58" i="51"/>
  <c r="Y58" i="51"/>
  <c r="Z58" i="51"/>
  <c r="AA58" i="51"/>
  <c r="X59" i="51"/>
  <c r="Y59" i="51"/>
  <c r="Z59" i="51"/>
  <c r="AA59" i="51"/>
  <c r="X60" i="51"/>
  <c r="Y60" i="51"/>
  <c r="Z60" i="51"/>
  <c r="AA60" i="51"/>
  <c r="X61" i="51"/>
  <c r="Y61" i="51"/>
  <c r="Z61" i="51"/>
  <c r="AA61" i="51"/>
  <c r="AA72" i="51"/>
  <c r="X73" i="51"/>
  <c r="Y73" i="51"/>
  <c r="Z73" i="51"/>
  <c r="AA73" i="51"/>
  <c r="X74" i="51"/>
  <c r="Y74" i="51"/>
  <c r="Z74" i="51"/>
  <c r="AA74" i="51"/>
  <c r="X75" i="51"/>
  <c r="Y75" i="51"/>
  <c r="Z75" i="51"/>
  <c r="AA75" i="51"/>
  <c r="X76" i="51"/>
  <c r="Y76" i="51"/>
  <c r="Z76" i="51"/>
  <c r="AA76" i="51"/>
  <c r="AA77" i="51"/>
  <c r="X78" i="51"/>
  <c r="Y78" i="51"/>
  <c r="Z78" i="51"/>
  <c r="AA78" i="51"/>
  <c r="X79" i="51"/>
  <c r="Y79" i="51"/>
  <c r="Z79" i="51"/>
  <c r="AA79" i="51"/>
  <c r="X80" i="51"/>
  <c r="Y80" i="51"/>
  <c r="Z80" i="51"/>
  <c r="AA80" i="51"/>
  <c r="X81" i="51"/>
  <c r="Y81" i="51"/>
  <c r="Z81" i="51"/>
  <c r="AA81" i="51"/>
  <c r="X83" i="51"/>
  <c r="Y83" i="51"/>
  <c r="Z83" i="51"/>
  <c r="AA83" i="51"/>
  <c r="X84" i="51"/>
  <c r="Y84" i="51"/>
  <c r="Z84" i="51"/>
  <c r="AA84" i="51"/>
  <c r="X85" i="51"/>
  <c r="Y85" i="51"/>
  <c r="Z85" i="51"/>
  <c r="AA85" i="51"/>
  <c r="X86" i="51"/>
  <c r="Y86" i="51"/>
  <c r="Z86" i="51"/>
  <c r="AA86" i="51"/>
  <c r="Z91" i="51"/>
  <c r="AA91" i="51"/>
  <c r="C16" i="51"/>
  <c r="X16" i="51" s="1"/>
  <c r="N14" i="51"/>
  <c r="M14" i="51"/>
  <c r="N15" i="51"/>
  <c r="M15" i="51"/>
  <c r="V15" i="51"/>
  <c r="U15" i="51"/>
  <c r="T15" i="51"/>
  <c r="S15" i="51"/>
  <c r="R15" i="51"/>
  <c r="Q15" i="51"/>
  <c r="D15" i="51"/>
  <c r="C15" i="51"/>
  <c r="L15" i="51"/>
  <c r="K15" i="51"/>
  <c r="J15" i="51"/>
  <c r="I15" i="51"/>
  <c r="H15" i="51"/>
  <c r="G15" i="51"/>
  <c r="V14" i="51"/>
  <c r="U14" i="51"/>
  <c r="T14" i="51"/>
  <c r="S14" i="51"/>
  <c r="R14" i="51"/>
  <c r="Q14" i="51"/>
  <c r="D14" i="51"/>
  <c r="C14" i="51"/>
  <c r="L14" i="51"/>
  <c r="K14" i="51"/>
  <c r="J14" i="51"/>
  <c r="I14" i="51"/>
  <c r="H14" i="51"/>
  <c r="G14" i="51"/>
  <c r="N13" i="51"/>
  <c r="M13" i="51"/>
  <c r="V13" i="51"/>
  <c r="U13" i="51"/>
  <c r="T13" i="51"/>
  <c r="S13" i="51"/>
  <c r="R13" i="51"/>
  <c r="Q13" i="51"/>
  <c r="D13" i="51"/>
  <c r="C13" i="51"/>
  <c r="L13" i="51"/>
  <c r="K13" i="51"/>
  <c r="J13" i="51"/>
  <c r="I13" i="51"/>
  <c r="H13" i="51"/>
  <c r="G13" i="51"/>
  <c r="X62" i="51" l="1"/>
  <c r="Z112" i="51"/>
  <c r="X112" i="51"/>
  <c r="AD52" i="51"/>
  <c r="Z152" i="51"/>
  <c r="X97" i="51"/>
  <c r="X102" i="51"/>
  <c r="Z32" i="51"/>
  <c r="Z102" i="51"/>
  <c r="Y42" i="51"/>
  <c r="AD127" i="51"/>
  <c r="Z62" i="51"/>
  <c r="AC62" i="51"/>
  <c r="AC32" i="51"/>
  <c r="Y62" i="51"/>
  <c r="X107" i="51"/>
  <c r="X52" i="51"/>
  <c r="Y77" i="51"/>
  <c r="Z107" i="51"/>
  <c r="X152" i="51"/>
  <c r="AD132" i="51"/>
  <c r="X22" i="51"/>
  <c r="AC42" i="51"/>
  <c r="Z82" i="51"/>
  <c r="X82" i="51"/>
  <c r="AD137" i="51"/>
  <c r="AC137" i="51"/>
  <c r="X17" i="51"/>
  <c r="AC132" i="51"/>
  <c r="Z97" i="51"/>
  <c r="X147" i="51"/>
  <c r="Z47" i="51"/>
  <c r="Y82" i="51"/>
  <c r="X47" i="51"/>
  <c r="X92" i="51"/>
  <c r="Z147" i="51"/>
  <c r="X42" i="51"/>
  <c r="Y22" i="51"/>
  <c r="AC22" i="51"/>
  <c r="AC15" i="51"/>
  <c r="AD15" i="51"/>
  <c r="AC112" i="51"/>
  <c r="Z37" i="51"/>
  <c r="Y72" i="51"/>
  <c r="X72" i="51"/>
  <c r="AA37" i="51"/>
  <c r="Z52" i="51"/>
  <c r="X37" i="51"/>
  <c r="AC92" i="51"/>
  <c r="Z17" i="51"/>
  <c r="Y32" i="51"/>
  <c r="Z27" i="51"/>
  <c r="X117" i="51"/>
  <c r="AD112" i="51"/>
  <c r="AD17" i="51"/>
  <c r="AC72" i="51"/>
  <c r="AD107" i="51"/>
  <c r="AD27" i="51"/>
  <c r="X137" i="51"/>
  <c r="AD47" i="51"/>
  <c r="AC107" i="51"/>
  <c r="AC47" i="51"/>
  <c r="Z137" i="51"/>
  <c r="Y27" i="51"/>
  <c r="X57" i="51"/>
  <c r="X27" i="51"/>
  <c r="AD97" i="51"/>
  <c r="AC152" i="51"/>
  <c r="AC17" i="51"/>
  <c r="AC82" i="51"/>
  <c r="X132" i="51"/>
  <c r="X32" i="51"/>
  <c r="AD147" i="51"/>
  <c r="AD37" i="51"/>
  <c r="X142" i="51"/>
  <c r="Z117" i="51"/>
  <c r="AA112" i="51"/>
  <c r="AD62" i="51"/>
  <c r="Y142" i="51"/>
  <c r="Z127" i="51"/>
  <c r="Z132" i="51"/>
  <c r="AD82" i="51"/>
  <c r="AC142" i="51"/>
  <c r="AC77" i="51"/>
  <c r="AC52" i="51"/>
  <c r="AC27" i="51"/>
  <c r="AC147" i="51"/>
  <c r="AC102" i="51"/>
  <c r="AC122" i="51"/>
  <c r="AD32" i="51"/>
  <c r="AC117" i="51"/>
  <c r="AC57" i="51"/>
  <c r="AD102" i="51"/>
  <c r="X127" i="51"/>
  <c r="X77" i="51"/>
  <c r="X122" i="51"/>
  <c r="AD152" i="51"/>
  <c r="Y107" i="51"/>
  <c r="AC37" i="51"/>
  <c r="AC97" i="51"/>
  <c r="AC14" i="51"/>
  <c r="AA102" i="51"/>
  <c r="AD117" i="51"/>
  <c r="AD14" i="51"/>
  <c r="AA52" i="51"/>
  <c r="AA47" i="51"/>
  <c r="Y37" i="51"/>
  <c r="Y57" i="51"/>
  <c r="AA32" i="51"/>
  <c r="AA92" i="51"/>
  <c r="AC127" i="51"/>
  <c r="AA152" i="51"/>
  <c r="Y137" i="51"/>
  <c r="Y122" i="51"/>
  <c r="AA132" i="51"/>
  <c r="AA27" i="51"/>
  <c r="Y47" i="51"/>
  <c r="Y102" i="51"/>
  <c r="AA82" i="51"/>
  <c r="Y17" i="51"/>
  <c r="Y67" i="51"/>
  <c r="AA117" i="51"/>
  <c r="Y112" i="51"/>
  <c r="Y52" i="51"/>
  <c r="Y117" i="51"/>
  <c r="AA107" i="51"/>
  <c r="Y97" i="51"/>
  <c r="AA147" i="51"/>
  <c r="Y92" i="51"/>
  <c r="AA127" i="51"/>
  <c r="AA97" i="51"/>
  <c r="Y147" i="51"/>
  <c r="AC13" i="51"/>
  <c r="AD13" i="51"/>
  <c r="AA17" i="51"/>
  <c r="Y152" i="51"/>
  <c r="Y132" i="51"/>
  <c r="AA137" i="51"/>
  <c r="AA62" i="51"/>
  <c r="Y127" i="51"/>
  <c r="L12" i="51"/>
  <c r="V12" i="51"/>
  <c r="Q12" i="51"/>
  <c r="H12" i="51"/>
  <c r="R12" i="51"/>
  <c r="K12" i="51"/>
  <c r="U12" i="51"/>
  <c r="C12" i="51"/>
  <c r="M12" i="51"/>
  <c r="D12" i="51"/>
  <c r="N12" i="51"/>
  <c r="G12" i="51"/>
  <c r="I12" i="51"/>
  <c r="S12" i="51"/>
  <c r="J12" i="51"/>
  <c r="T12" i="51"/>
  <c r="X14" i="51"/>
  <c r="Z14" i="51"/>
  <c r="X15" i="51"/>
  <c r="Z15" i="51"/>
  <c r="AA15" i="51"/>
  <c r="Y15" i="51"/>
  <c r="AA14" i="51"/>
  <c r="Y14" i="51"/>
  <c r="Z13" i="51"/>
  <c r="AA13" i="51"/>
  <c r="Y13" i="51"/>
  <c r="X13" i="51"/>
  <c r="G88" i="51"/>
  <c r="AC12" i="51" l="1"/>
  <c r="AD12" i="51"/>
  <c r="X12" i="51"/>
  <c r="AA12" i="51"/>
  <c r="Y12" i="51"/>
  <c r="Z12" i="51"/>
  <c r="D91" i="51"/>
  <c r="D166" i="51" s="1"/>
  <c r="C91" i="51"/>
  <c r="C166" i="51" s="1"/>
  <c r="N90" i="51"/>
  <c r="N164" i="51" s="1"/>
  <c r="M90" i="51"/>
  <c r="M164" i="51" s="1"/>
  <c r="D90" i="51"/>
  <c r="D164" i="51" s="1"/>
  <c r="C90" i="51"/>
  <c r="C164" i="51" s="1"/>
  <c r="N89" i="51"/>
  <c r="N162" i="51" s="1"/>
  <c r="M89" i="51"/>
  <c r="M162" i="51" s="1"/>
  <c r="D89" i="51"/>
  <c r="D162" i="51" s="1"/>
  <c r="C89" i="51"/>
  <c r="C162" i="51" s="1"/>
  <c r="N88" i="51"/>
  <c r="N160" i="51" s="1"/>
  <c r="M88" i="51"/>
  <c r="M160" i="51" s="1"/>
  <c r="D88" i="51"/>
  <c r="D160" i="51" s="1"/>
  <c r="C88" i="51"/>
  <c r="C160" i="51" s="1"/>
  <c r="L91" i="51"/>
  <c r="L166" i="51" s="1"/>
  <c r="K91" i="51"/>
  <c r="K166" i="51" s="1"/>
  <c r="J91" i="51"/>
  <c r="J166" i="51" s="1"/>
  <c r="I91" i="51"/>
  <c r="I166" i="51" s="1"/>
  <c r="H91" i="51"/>
  <c r="H166" i="51" s="1"/>
  <c r="G91" i="51"/>
  <c r="G166" i="51" s="1"/>
  <c r="V90" i="51"/>
  <c r="V164" i="51" s="1"/>
  <c r="U90" i="51"/>
  <c r="U164" i="51" s="1"/>
  <c r="T90" i="51"/>
  <c r="T164" i="51" s="1"/>
  <c r="S90" i="51"/>
  <c r="S164" i="51" s="1"/>
  <c r="R90" i="51"/>
  <c r="R164" i="51" s="1"/>
  <c r="Q90" i="51"/>
  <c r="Q164" i="51" s="1"/>
  <c r="L90" i="51"/>
  <c r="L164" i="51" s="1"/>
  <c r="K90" i="51"/>
  <c r="K164" i="51" s="1"/>
  <c r="J90" i="51"/>
  <c r="J164" i="51" s="1"/>
  <c r="I90" i="51"/>
  <c r="I164" i="51" s="1"/>
  <c r="H90" i="51"/>
  <c r="H164" i="51" s="1"/>
  <c r="G90" i="51"/>
  <c r="G164" i="51" s="1"/>
  <c r="V89" i="51"/>
  <c r="V162" i="51" s="1"/>
  <c r="U89" i="51"/>
  <c r="U162" i="51" s="1"/>
  <c r="T89" i="51"/>
  <c r="T162" i="51" s="1"/>
  <c r="S89" i="51"/>
  <c r="S162" i="51" s="1"/>
  <c r="R89" i="51"/>
  <c r="R162" i="51" s="1"/>
  <c r="Q89" i="51"/>
  <c r="Q162" i="51" s="1"/>
  <c r="L89" i="51"/>
  <c r="L162" i="51" s="1"/>
  <c r="K89" i="51"/>
  <c r="K162" i="51" s="1"/>
  <c r="J89" i="51"/>
  <c r="J162" i="51" s="1"/>
  <c r="I89" i="51"/>
  <c r="I162" i="51" s="1"/>
  <c r="H89" i="51"/>
  <c r="H162" i="51" s="1"/>
  <c r="G89" i="51"/>
  <c r="G162" i="51" s="1"/>
  <c r="V88" i="51"/>
  <c r="V160" i="51" s="1"/>
  <c r="U88" i="51"/>
  <c r="U160" i="51" s="1"/>
  <c r="T88" i="51"/>
  <c r="T160" i="51" s="1"/>
  <c r="S88" i="51"/>
  <c r="S160" i="51" s="1"/>
  <c r="R88" i="51"/>
  <c r="R160" i="51" s="1"/>
  <c r="Q88" i="51"/>
  <c r="Q160" i="51" s="1"/>
  <c r="L88" i="51"/>
  <c r="K88" i="51"/>
  <c r="J88" i="51"/>
  <c r="I88" i="51"/>
  <c r="H88" i="51"/>
  <c r="V7" i="51"/>
  <c r="U7" i="51"/>
  <c r="T7" i="51"/>
  <c r="S7" i="51"/>
  <c r="R7" i="51"/>
  <c r="Q7" i="51"/>
  <c r="L8" i="51"/>
  <c r="K8" i="51"/>
  <c r="J8" i="51"/>
  <c r="I8" i="51"/>
  <c r="H8" i="51"/>
  <c r="G8" i="51"/>
  <c r="G7" i="51" l="1"/>
  <c r="G160" i="51"/>
  <c r="H160" i="51"/>
  <c r="J7" i="51"/>
  <c r="J160" i="51"/>
  <c r="I7" i="51"/>
  <c r="I160" i="51"/>
  <c r="K7" i="51"/>
  <c r="K160" i="51"/>
  <c r="L7" i="51"/>
  <c r="L160" i="51"/>
  <c r="AD7" i="51"/>
  <c r="AC91" i="51"/>
  <c r="AC90" i="51"/>
  <c r="AD90" i="51"/>
  <c r="AC89" i="51"/>
  <c r="AD89" i="51"/>
  <c r="AC88" i="51"/>
  <c r="AD88" i="51"/>
  <c r="H7" i="51"/>
  <c r="AC8" i="51"/>
  <c r="I87" i="51"/>
  <c r="U87" i="51"/>
  <c r="U157" i="51" s="1"/>
  <c r="C87" i="51"/>
  <c r="C157" i="51" s="1"/>
  <c r="G87" i="51"/>
  <c r="S87" i="51"/>
  <c r="S157" i="51" s="1"/>
  <c r="H87" i="51"/>
  <c r="T87" i="51"/>
  <c r="T157" i="51" s="1"/>
  <c r="J87" i="51"/>
  <c r="V87" i="51"/>
  <c r="V157" i="51" s="1"/>
  <c r="D87" i="51"/>
  <c r="K87" i="51"/>
  <c r="M87" i="51"/>
  <c r="M157" i="51" s="1"/>
  <c r="L87" i="51"/>
  <c r="N87" i="51"/>
  <c r="Q87" i="51"/>
  <c r="Q157" i="51" s="1"/>
  <c r="R87" i="51"/>
  <c r="R157" i="51" s="1"/>
  <c r="Z89" i="51"/>
  <c r="Z90" i="51"/>
  <c r="AA90" i="51"/>
  <c r="AA89" i="51"/>
  <c r="Z8" i="51"/>
  <c r="AA8" i="51"/>
  <c r="X8" i="51"/>
  <c r="Z88" i="51"/>
  <c r="Y8" i="51"/>
  <c r="AA88" i="51"/>
  <c r="X89" i="51"/>
  <c r="X91" i="51"/>
  <c r="Y89" i="51"/>
  <c r="Y91" i="51"/>
  <c r="X90" i="51"/>
  <c r="Y90" i="51"/>
  <c r="Y88" i="51"/>
  <c r="X88" i="51"/>
  <c r="H554" i="55"/>
  <c r="G554" i="55"/>
  <c r="D167" i="51" s="1"/>
  <c r="F554" i="55"/>
  <c r="H553" i="55"/>
  <c r="G553" i="55"/>
  <c r="C167" i="51" s="1"/>
  <c r="F553" i="55"/>
  <c r="H518" i="54"/>
  <c r="G518" i="54"/>
  <c r="D165" i="51" s="1"/>
  <c r="F518" i="54"/>
  <c r="H517" i="54"/>
  <c r="G517" i="54"/>
  <c r="C165" i="51" s="1"/>
  <c r="F517" i="54"/>
  <c r="H875" i="53"/>
  <c r="G875" i="53"/>
  <c r="D163" i="51" s="1"/>
  <c r="F875" i="53"/>
  <c r="H874" i="53"/>
  <c r="G874" i="53"/>
  <c r="C163" i="51" s="1"/>
  <c r="F874" i="53"/>
  <c r="G157" i="51" l="1"/>
  <c r="I157" i="51"/>
  <c r="K157" i="51"/>
  <c r="L157" i="51"/>
  <c r="J157" i="51"/>
  <c r="AC7" i="51"/>
  <c r="AC87" i="51"/>
  <c r="N157" i="51"/>
  <c r="AD157" i="51" s="1"/>
  <c r="AD87" i="51"/>
  <c r="H157" i="51"/>
  <c r="D157" i="51"/>
  <c r="P157" i="51"/>
  <c r="O157" i="51"/>
  <c r="Y87" i="51"/>
  <c r="AA87" i="51"/>
  <c r="Z87" i="51"/>
  <c r="X87" i="51"/>
  <c r="X7" i="51"/>
  <c r="AA7" i="51"/>
  <c r="Y7" i="51"/>
  <c r="Z7" i="51"/>
  <c r="E157" i="51" l="1"/>
  <c r="F157" i="51"/>
  <c r="AC157" i="51"/>
  <c r="H1985" i="32" l="1"/>
  <c r="N158" i="51" s="1"/>
  <c r="G174" i="51" s="1"/>
  <c r="H1984" i="32"/>
  <c r="M158" i="51" s="1"/>
  <c r="F174" i="51" s="1"/>
  <c r="H30" i="28" l="1"/>
  <c r="I30" i="28"/>
  <c r="B2" i="53" l="1"/>
  <c r="A2" i="51"/>
  <c r="B2" i="54"/>
  <c r="B2" i="55"/>
  <c r="B2" i="32"/>
  <c r="G1985" i="32"/>
  <c r="F1985" i="32"/>
  <c r="G1984" i="32"/>
  <c r="F1984" i="32"/>
  <c r="C158" i="51" l="1"/>
  <c r="F173" i="51" s="1"/>
  <c r="C161" i="51"/>
  <c r="D158" i="51"/>
  <c r="G173" i="51" s="1"/>
  <c r="D161" i="51"/>
</calcChain>
</file>

<file path=xl/sharedStrings.xml><?xml version="1.0" encoding="utf-8"?>
<sst xmlns="http://schemas.openxmlformats.org/spreadsheetml/2006/main" count="17969" uniqueCount="7078">
  <si>
    <t>BIỂU 1A: DANH MỤC CÁC DỰ ÁN VỐN NGÂN SÁCH THU HỒI ĐẤT NĂM 2025; CHUYỂN MỤC ĐÍCH SỬ DỤNG ĐẤT TRỒNG LÚA</t>
  </si>
  <si>
    <t>TT</t>
  </si>
  <si>
    <t>Danh mục công trình, dự án</t>
  </si>
  <si>
    <t>Mục đích sử dụng đất (Mã loại đất)</t>
  </si>
  <si>
    <t>Đơn vị, tổ chức đăng ký</t>
  </si>
  <si>
    <r>
      <t xml:space="preserve">Diện tích kế hoạch
</t>
    </r>
    <r>
      <rPr>
        <sz val="12"/>
        <rFont val="Times New Roman"/>
        <family val="1"/>
      </rPr>
      <t>(ha)</t>
    </r>
  </si>
  <si>
    <t xml:space="preserve">Trong đó </t>
  </si>
  <si>
    <t>Vị trí</t>
  </si>
  <si>
    <t>Căn cứ pháp lý</t>
  </si>
  <si>
    <t>Ghi chú</t>
  </si>
  <si>
    <r>
      <t xml:space="preserve">Diện tích đất thu hồi </t>
    </r>
    <r>
      <rPr>
        <sz val="12"/>
        <rFont val="Times New Roman"/>
        <family val="1"/>
      </rPr>
      <t>(ha)</t>
    </r>
  </si>
  <si>
    <r>
      <t xml:space="preserve">Diện tích đất trồng lúa </t>
    </r>
    <r>
      <rPr>
        <sz val="12"/>
        <rFont val="Times New Roman"/>
        <family val="1"/>
      </rPr>
      <t>(ha)</t>
    </r>
  </si>
  <si>
    <t>Địa danh cấp huyện</t>
  </si>
  <si>
    <t>Địa danh cấp xã</t>
  </si>
  <si>
    <t>Lọc</t>
  </si>
  <si>
    <t>1. Ba Đình</t>
  </si>
  <si>
    <t>A</t>
  </si>
  <si>
    <t>Các công trình, dự án chuyển tiếp (có trong Nghị quyết số 34/NQ-HĐND ngày 06/12/2023 của HĐND Thành phố, được điều chỉnh, bổ sung tại các Nghị quyết số 05/NQ-HĐND ngày 29/3/2024, số 20/NQ-HĐND ngày 02/7/2024 và số 36/NQ-HĐND ngày 04/10/2024 của HĐND Thành phố)</t>
  </si>
  <si>
    <t>A.1</t>
  </si>
  <si>
    <t>Các công trình, dự án được cập nhật xác định lần đầu trong Kế hoạch sử dụng đất năm 2024 (chưa quá 02 năm liên tục theo khoản 7 Điều 76 của Luật Đất đai)</t>
  </si>
  <si>
    <t>Tu bổ, tôn tạo di tích Đình Vạn Phúc</t>
  </si>
  <si>
    <t>TIN</t>
  </si>
  <si>
    <t>Ban Quản lý dự án đầu tư xây dựng quận Ba Đình.</t>
  </si>
  <si>
    <t>Ba Đình</t>
  </si>
  <si>
    <t>Phường Đội Cấn</t>
  </si>
  <si>
    <t>- Nghị quyết 18/NQ-HĐND ngày 07/7/2023 của HĐND quận Ba Đình về việc phê duyệt chủ trương đầu tư, điều chỉnh chủ trương đầu tư một số dự án thuộc Kế hoạch đầu tư công của quận Ba Đình. Thời gian thực hiện: 2023-2025.</t>
  </si>
  <si>
    <t>Mở rộng tuyến đường cuối phố Ngũ Xã thông ra phố Trấn Vũ</t>
  </si>
  <si>
    <t>DGT</t>
  </si>
  <si>
    <t>Phường Cống Vị</t>
  </si>
  <si>
    <t>- Nghị quyết 18/NQ-HĐND ngày 07/7/2023 của HĐND quận Ba Đình về việc phê duyệt chủ trương đầu tư, điều chỉnh chủ trương đầu tư một số dự án thuộc Kế hoạch đầu tư công của quận Ba Đình. Thời gian thực hiện: 2023-2026.</t>
  </si>
  <si>
    <t>Mở rộng tuyến ngõ 35 phố Kim Mã Thượng (từ phố Phan Kế Bính đến phố Kim Mã Thượng theo Quy hoạch phân khu đô thị H1-2).</t>
  </si>
  <si>
    <t>Phường Vĩnh Phúc</t>
  </si>
  <si>
    <t>Xây dựng tuyến đường giao thông từ phố Đội Nhân đến đường Hoàng Hoa Thám; nối từ tập thể Quân Trang đến tuyến đường mới mở (đi qua điểm đất ao Út Tu) theo Quy hoạch phân khu H1-2.</t>
  </si>
  <si>
    <t>Xây dựng hạ tầng kỹ thuật xung quanh hồ Bảy Gian, phường Ngọc Hà, Đội Cấn.</t>
  </si>
  <si>
    <t>Các phường: Ngọc Hà, Đội Cấn.</t>
  </si>
  <si>
    <t>- Nghị quyết 18/NQ-HĐND ngày 07/7/2023 của HĐND quận Ba Đình về việc phê duyệt chủ trương đầu tư, điều chỉnh chủ trương đầu tư một số dự án thuộc Kế hoạch đầu tư công của quận Ba Đình. Thời gian thực hiện: 2006-2025.</t>
  </si>
  <si>
    <t>Xây dựng mở thông tuyến đường từ phố Quán Thánh đến phố Trấn Vũ (qua ngõ 190-192 Quán Thánh)</t>
  </si>
  <si>
    <t>Ban QLDA đầu tư XD quận</t>
  </si>
  <si>
    <t>Phường Quán Thánh</t>
  </si>
  <si>
    <t xml:space="preserve"> - Nghị quyết 25/NQ-HĐND ngày 15/12/2023 của Hội đồng nhân dân quận Ba Đình về việc phê duyệt chủ trương đầu tư, điều chỉnh chủ trương đầu tư một số dự án thuộc Kế hoạch đầu tư công của quận Ba Đình. Thời gian thực hiện: 2024-2028.</t>
  </si>
  <si>
    <t>Xây dựng vườn hoa - cây xanh tại điểm đất phía Nam ao Út Tu</t>
  </si>
  <si>
    <t>DKV</t>
  </si>
  <si>
    <t>Xây dựng nhà sinh hoạt cộng đồng tổ dân phố số 1A, 1C, 9, 17 phường Vĩnh Phúc</t>
  </si>
  <si>
    <t>DSH</t>
  </si>
  <si>
    <t>Tu bổ, tôn tạo tổng thể Đền Cống Yên</t>
  </si>
  <si>
    <t xml:space="preserve"> - Nghị quyết 25/NQ-HĐND ngày 15/12/2023 của Hội đồng nhân dân quận Ba Đình về việc phê duyệt chủ trương đầu tư, điều chỉnh chủ trương đầu tư một số dự án thuộc Kế hoạch đầu tư công của quận Ba Đình. Thời gian thực hiện: 2024-2027.</t>
  </si>
  <si>
    <t>Xây dựng trường mầm non phục vụ nhân dân phường Vĩnh Phúc (tại điểm đất Ao Út Tu)</t>
  </si>
  <si>
    <t>DGD</t>
  </si>
  <si>
    <t>Xây dựng tuyến đường nối phố Trúc Bạch với phố Trấn Vũ (qua đoạn mương Trúc Bạch)</t>
  </si>
  <si>
    <t>Ban QLDA đầu tư xây dựng quận Ba Đình</t>
  </si>
  <si>
    <t>Phường
Trúc Bạch</t>
  </si>
  <si>
    <t xml:space="preserve"> - Quyết định số 698/QĐ-UBND ngày 25/03/2024 về việc phê duyệt Báo cáo kinh tế - kỹ thuật đầu tư xây dựng công trình: Xây dựng tuyến đường nối phố Trúc Bạch với phố Trấn Vũ ( qua đoạn mương Trúc Bạch). Thời gian thực hiện: 2023-2025.                                                                                                                                                                                                                                                                                                                                                              </t>
  </si>
  <si>
    <t>Cải tạo, sữa chữa ngõ, ngách 343 phố Đội Cấn, phường Liễu Giai</t>
  </si>
  <si>
    <t>UBND phường Liễu Giai</t>
  </si>
  <si>
    <t>Phường Liễu Giai</t>
  </si>
  <si>
    <t>- Nghị quyết 25/NQ-HĐND ngày 15/12/2023 của Hội đồng nhân dân quận Ba Đình về việc phê duyệt chủ trương đầu tư, điều chỉnh chủ trương đầu tư một số dự án thuộc Kế hoạch đầu tư công của quận Ba Đình. Thời gian thực hiện: 2024.</t>
  </si>
  <si>
    <t>A.2</t>
  </si>
  <si>
    <t>Các công trình, dự án đã có trong Kế hoạch sử dụng đất cấp huyện 02 năm trở lên (được cập nhật xác định lần đầu vào thời điểm từ năm 2023 trở về trước) được tiếp tục thực hiện theo quy định tại khoản 7 Điều 76 của Luật Đất đai</t>
  </si>
  <si>
    <t>Dự án xây dựng mới trường mầm non Kim Mã</t>
  </si>
  <si>
    <t>Ban Quản lý dự án ĐTXD quận Ba Đình</t>
  </si>
  <si>
    <t>Phường Kim Mã</t>
  </si>
  <si>
    <t xml:space="preserve"> - Quyết định số 3500/QĐ-UBND ngày 13/10/2022 về việc phê duyệt điều chỉnh dự án đầu tư  xây dựng mới trường mầm non Kim Mã. Thời gian thực hiện: 2021-2025.
</t>
  </si>
  <si>
    <t>Tu bổ tôn tạo Đình An Trí</t>
  </si>
  <si>
    <t>Ban QLDA Đầu tư Xây dựng</t>
  </si>
  <si>
    <t>Phường Trúc Bạch</t>
  </si>
  <si>
    <t>- Quyết định 2677/QĐ-UBND  ngày 31/10/2016 của UBND quận Ba Đình  phê duyệt dự án đầu tư xây dựng công trình Tu bổ. tôn tạo di tích đình An Trí;
'- Quyết định số 3650/QĐ-UBND ngày 27/10/2022 về điều chỉnh thời gian thực hiện dự án tại QĐ 2553/QĐ-UBND ngày 12/11/2020 của UBND quận Ba Đình. Thời gian thực hiện 2017-2024.</t>
  </si>
  <si>
    <t>Xây dựng nhà sinh hoạt cộng đồng và sân chơi tại khu đất Tổ 35 Cụm 5, xứ đồng Phán Mai, ngõ 343 phố Đội Cấn, phường Liễu Giai</t>
  </si>
  <si>
    <t xml:space="preserve"> - Quyết định số 3060/QĐ-UBND ngày 10/12/2021 của UBND quận v/v phê duyệt báo cáo kinh tế-kỹ thuật đầu tư xây dựng công trình.
- Quyết định số 3707/QĐ-UBND ngày 02/11/2022 của UBND quận Ba Đình về điều chỉnh thời gian thực hiện dự án (2017-2024).</t>
  </si>
  <si>
    <t>Xây dựng đường giao thông nội bộ và khớp nối HTKT tại điểm đất tổ dân phố số 12C và 14 phường Vĩnh Phúc</t>
  </si>
  <si>
    <t xml:space="preserve"> - Quyết định số 3101/QĐ-UBND ngày 13/12/2021 của UBND quận v/v phê duyệt báo cáo kinh tế kỹ thuật công trình.
- Quyết định số 3651/QĐ-UBND ngày 27/10/2022 của UBND quận Ba Đình v/v phê duyệt điều chỉnh thời gian thực hiện dự án (2017-2024).</t>
  </si>
  <si>
    <t>Tu bổ, tôn tạo di tích Đình Xuân Biểu</t>
  </si>
  <si>
    <t>Quyết định số 2775/QD-UBND ngày 04/12/2023 của UBND quận Ba Đình v/v phê duyệt DA đầu tư XD công trình. Thời gian thực hiện: 2019-2025.</t>
  </si>
  <si>
    <t>Xây dựng Trụ sở Đảng ủy-HĐND-UBND-UBND phường Đội Cấn và Trạm y tế Phường Đội Cấn.</t>
  </si>
  <si>
    <t>TSC</t>
  </si>
  <si>
    <t>- Nghị quyết 06/NQ-HĐND ngày 02/7/2019 của Hội đồng nhân dân quận Ba Đình v/v phê duyệt chủ trương đầu tư.
- Tờ trình số 1746/TTr-BDA ngày 26/6/2024 của Ban QLDA đầu tư XD quận Ba Đình về việc phê duyệt báo cáo nghiên cứu khả thi Dự án. Thời gian thực hiện: 2019-2025.</t>
  </si>
  <si>
    <t>Xây dựng Trụ sở ĐU-HĐND-UBND phường Ngọc Hà và mở rộng ngõ vào theo quy hoạch</t>
  </si>
  <si>
    <t xml:space="preserve"> Ba Đình</t>
  </si>
  <si>
    <t>Phường Ngọc Hà</t>
  </si>
  <si>
    <t>Quyết định số 642/QD-UBND ngày 20/3/2023 của UBND quận Ba Đình v/v phê duyệt DA đầu tư XD công trình. Thời gian thực hiện: 2019-2025.</t>
  </si>
  <si>
    <t>Tu bổ, tôn tạo di tích Đình Kim Mã Thượng</t>
  </si>
  <si>
    <t>Quyết định số 1436/QĐ-UBND ngày 31/7/2023 của UBND quận Ba Đình v/v phê duyệt Dự án DTXD công trình. Thời gian thực hiện: 2021-2025.</t>
  </si>
  <si>
    <t>Cải tạo, nâng cấp, xây dựng lại Trường THCS Mạc Đĩnh Chi</t>
  </si>
  <si>
    <t>- Quyết định số 2410/QĐ-UBND ngày 26/9/2016 của UBND quận Ba Đình về phê duyệt dự án.
- Quyết định số 3706/QĐ-UBND ngày 02/11/2022 của UBND quận Ba Đình về điều chỉnh thời gian thực hiện dự án (2017-2024).
- Nghị quyết số 05/NQ-HDND ngày 18/4/2023 của HDND quận Ba Đình v/v phê duyệt CTĐT. Thời gian thực hiện: 2021-2025.</t>
  </si>
  <si>
    <t xml:space="preserve">Dự án xây dựng Nhà SHCĐ địa bàn dân cư 6,7,8,14 (Ngách 376/12 đường Bưởi) </t>
  </si>
  <si>
    <t>-Quyết định 2338/QĐ-UBND ngày 25/6/2022 của UBND quận v/v phê duyệt dự  án.
- Quyết định số 2739/QĐ-UBND ngày 01/12/2023 của UBND quận Ba Đình về điều chỉnh thời gian thực hiện dự án (2018-2025).</t>
  </si>
  <si>
    <t>Xây dựng tường rào bảo vệ khu vực 1 di tích Chùa Châu Long</t>
  </si>
  <si>
    <t>TON</t>
  </si>
  <si>
    <t>- Nghị quyết 03/NQ-HĐND ngày 08/7/2022 của HĐND quận Ba Đình về việc phê duyệt điều chỉnh,chủ trương đầu tư. Thời gian thực hiện: 2023-2025.</t>
  </si>
  <si>
    <t>Xây dựng vườn hoa, cây xanh tạiđiểm đất từ số nhà 67 đến số nhà 79 phố Văn Cao</t>
  </si>
  <si>
    <t xml:space="preserve"> - Nghị quyết 03/NQ-HĐND ngày 08/7/2022 của HĐND quận Ba Đình v/v phê duyệt chủ trương đầu tư, điều chỉnh chủ trương đầu tư một số DA thuộc KH ĐT công của quận Ba Đình. Thời gia thực hiện: 2022-2025.</t>
  </si>
  <si>
    <t>Xây dựng vườn hoa, cây xanh tại điểm đất ngõ 75 phố Vĩnh Phúc</t>
  </si>
  <si>
    <t>- Nghị quyết 03/NQ-HĐND ngày 08/7/2022 của HĐND quận Ba Đình v/v phê duyệt chủ trương đầu tư, điều chỉnh chủ trương đầu tư một số dự án thuộc KH đầu tư công của quận Ba Đình. Thời gia thực hiện: 2022-2025.</t>
  </si>
  <si>
    <t>Xây dựng vườn hoa, cây xanh tại khu đất bãi Mả, ngõ 6 Vĩnh Phúc</t>
  </si>
  <si>
    <t xml:space="preserve"> - Nghị quyết 03/NQ-HĐND ngày 08/7/2022 của HĐND quận Ba Đình v/v phê duyệt chủ trương đầu tư, điều chỉnh chủ trương đầu tư một số dự án thuộc KH đầu tư công của quận Ba Đình. Thời gia thực hiện: 2022-2025.</t>
  </si>
  <si>
    <t>Xây dựng hạng mục chức năng hoàn thiện khu liên hợp Cung thể thao tổng hợp Quần Ngựa</t>
  </si>
  <si>
    <t>DTT</t>
  </si>
  <si>
    <t xml:space="preserve"> - Quyết định số 690/QĐ-UBND ngày 04/4/2023 của UBND quận Ba Đình về phê duyệt dự án đầu tư xây dựng hoàn thiện hạng mục chức năng Khu liên hợp cung thể thao tổng hợp Quần Ngựa. Thời gian thực hiện: 2022-2025.</t>
  </si>
  <si>
    <t>Tu bổ, tôn tạo di tích Đình Tây Luông</t>
  </si>
  <si>
    <t>Phường Nguyễn Trung Trực</t>
  </si>
  <si>
    <t>- Nghị quyết 24/NQ-HĐND ngày 17/12/2022 của Hội đồng nhân dân quận Ba Đình về việc phê duyệt chủ trương đầu tư một số dự án thuộc Kế hoạch đầu tư công của Quận Ba Đình. Thời gian thực hiện: 2023-2025.</t>
  </si>
  <si>
    <t>Giải quyết tồn tại của Dự án thoát nước nhằm cải thiện môi trường Hà Nội – Dự án II trên địa bàn quận Ba Đình.</t>
  </si>
  <si>
    <t>Các phường: Đội Cấn; Liễu Giai; Ngọc Hà; Thành Công.</t>
  </si>
  <si>
    <t>- Nghị quyết 05/NQ-HĐND ngày 18/4/2023 của Hội đồng nhân dân quận Ba Đình về việc phê duyệt chủ trương đầu tư một số dự án thuộc Kế hoạch đầu tư công của Quận Ba Đình. Thời gian thực hiện: 2023-2025.</t>
  </si>
  <si>
    <t>Xây dựng Trạm biến áp 110kV Bắc Thành Công và nhánh rẽ</t>
  </si>
  <si>
    <t>DNL</t>
  </si>
  <si>
    <t>Ban Quản lý dự án Lưới điện Hà Nội</t>
  </si>
  <si>
    <t>Phường Thành Công</t>
  </si>
  <si>
    <t>- Văn bản số 1970/UBND-KT của UBND thành phố Hà Nội  ngày 27/4/2017 v/v chấp thuận vị trí xây dựng trạm điện.
- Quyết định số 2521/QĐ-EVN HANOI ngày 04/4/2019 của TCT Điện lực thành phố Hà Nội về việc phê duyệt Báo cáo nghiên cứu khả thi ĐTXD dự án.
- Quyết định số 364/QĐ-HĐTV ngày 03/11/2023 về việc phê duyệt điều chỉnh thời gian thực hiện dự án "Xây dựng mới trạm 110kV Bắc Thành Công và Nhánh rẽ". (2019-2024).</t>
  </si>
  <si>
    <t>Trạm biến áp 110kV - Công viên Thủ Lệ</t>
  </si>
  <si>
    <t>Ban QLDA Lưới điện Hà Nội</t>
  </si>
  <si>
    <t>Phường Ngọc Khánh</t>
  </si>
  <si>
    <t xml:space="preserve"> - Quyết định số 3914/QĐ-EVN HANOI ngày 30/5/2019 của TCT Điện lực thành phố Hà Nội về việc phê duyệt báo cáo nghiên cứu khả thi ĐTXD dự án.
- Quyết định số 3391/QĐ-UBND ngày 03/8/2020 của UBND Thành phố về việc thu hồi 1.515,8m2 đất do công ty TNHH MTV Vườn thú HN quản lý để thực hiện dự án. </t>
  </si>
  <si>
    <t>Thu hồi 05 điểm đất không đủ điều kiện tồn tại để phục vụ mục đích công cộng</t>
  </si>
  <si>
    <t>Các phường: Kim Mã. Liễu Giai. Ngọc Khánh</t>
  </si>
  <si>
    <t xml:space="preserve"> - Quyết định số 1996/QĐ-UBND ngày 30/10/2018 của UBND quận Ba Đình về việc phê duyệt dự án; 
- UBND quận đã ban hành QĐ thu hồi đất, phê duyệt PA BT, HT&amp;TĐC đồng thời chi trả tiền và bàn giao MB đối với 04/5 trường hợp. Còn lại 01 trường hợp đang niêm yết công khai Dự thảo PA BT, HT&amp;TĐC theo quy định.
- Quyết định 2394/QĐ-UBND ngày 14/10/2021 của UBND quận Ba Đình về điều chỉnh.</t>
  </si>
  <si>
    <t>Giải phóng mặt bằng mở thông ngõ 12 phố Đào Tấn</t>
  </si>
  <si>
    <t>- Quyết định số 2676/QĐ-UBND ngày 27/11/2023 của UBND quận Ba Đình v/v phê duyệt điều chỉnh Dự án. Thời gian thực hiện 2017-2025.</t>
  </si>
  <si>
    <t>Di chuyển các hộ dân ra khỏi khu vực 1 di tích Đình Cống Vị</t>
  </si>
  <si>
    <t>Di chuyển các hộ dân ra khỏi khu vực 1 di tích Đình Giảng Võ</t>
  </si>
  <si>
    <t>Phường Giảng Võ</t>
  </si>
  <si>
    <t>- UBND quận Ba Đình đã ban hành QĐ thu hồi đất và QĐ phê duyệt phương án BT HT&amp;TĐC đồng thời chi trả tiền và nhận bàn giao MB đối với 15/15 trường hợp.</t>
  </si>
  <si>
    <t>Nhà văn hóa phường Vĩnh Phúc</t>
  </si>
  <si>
    <t>DVH</t>
  </si>
  <si>
    <t xml:space="preserve"> - Quyết định số 2985/QĐ-UBND ngày 30/10/2017 của UBND quận Ba Đình về việc phê duyệt Báo cáo kinh tế kỹ thuật đầu tư xây dựng công trình Nhà văn hóa phường Vĩnh Phúc; 
- UBND quận Ba Đình đã ban hành QĐ thu hồi đất và QĐ phê duyệt phương án 01 phương án.</t>
  </si>
  <si>
    <t>Chỉnh trang mặt bằng do Bộ Quốc Phòng và 02 hộ gia đình Lão thành Cách mạng bàn giao thuộc di tích Hoàng Thành Thăng Long</t>
  </si>
  <si>
    <t>DDT</t>
  </si>
  <si>
    <t>Trung tâm bảo tồn di sản Thăng Long</t>
  </si>
  <si>
    <t>Phường Điện Biên</t>
  </si>
  <si>
    <t>QĐ 5162/QĐ-UBND ngày 05/10/2009 của UBND thành phố v/v thu hồi 89.357 m² đất tại phường Quán Thánh. phường Điện Biên quận Ba Đình giao cho Trung tâm bảo tồn Di tích Cổ Loa Thành Cổ Hà Nội để thực hiện bồi thường, hỗ trợ và tái định cư, bảo tồn tôn tạo và phát huy giá trị khu di tích Thành Cổ Hà Nội</t>
  </si>
  <si>
    <t>B</t>
  </si>
  <si>
    <t>Dự án đăng ký mới thực hiện trong năm 2025</t>
  </si>
  <si>
    <t>1. Ba Vì</t>
  </si>
  <si>
    <t>Cải tạo, nâng cấp Trường THPT Quảng Oai</t>
  </si>
  <si>
    <t>Ban QLDA ĐTXD huyện Ba Vì</t>
  </si>
  <si>
    <t>Ba Vì</t>
  </si>
  <si>
    <t>TT.Tây Đằng</t>
  </si>
  <si>
    <t>Trường trung học cơ sở Tản Đà</t>
  </si>
  <si>
    <t>DGD;DGT</t>
  </si>
  <si>
    <t>TT Tây Đằng</t>
  </si>
  <si>
    <t>Trường THCS Minh Châu</t>
  </si>
  <si>
    <t>Minh Châu</t>
  </si>
  <si>
    <t>Xây dựng mở rộng trường THCS Đồng Thái</t>
  </si>
  <si>
    <t xml:space="preserve"> Đồng Thái</t>
  </si>
  <si>
    <t>Cải tạo, nâng cấp tuyến QL32, đoạn từ Sơn Tây đến cầu Trung Hà (Km 47+500 - Km 53+500), huyện Ba Vì</t>
  </si>
  <si>
    <t xml:space="preserve">xã Đường Lâm, xã Cam Thượng; xã Đông Quang,xã Chu Minh; TT Tây Đằng </t>
  </si>
  <si>
    <t>Đường trục xã Tản Lĩnh nối TL414 đi tái định cư Cẩm Phương</t>
  </si>
  <si>
    <t>Tản Lĩnh</t>
  </si>
  <si>
    <t>Xây dựng đường tỉnh lộ 412B từ đường dẫn cầu Văn Lang đến đường quốc lộ 32 - nghĩa trang Yên Kỳ - hồ Suối Hai</t>
  </si>
  <si>
    <t>Phú Sơn, Vật Lại, Cẩm Lĩnh</t>
  </si>
  <si>
    <t>Cải tạo, nâng cấp đường từ TL 414 đi Vườn Quốc gia Ba Vì</t>
  </si>
  <si>
    <t>Vân Hòa,Tản Lĩnh</t>
  </si>
  <si>
    <t>Nâng cấp, mở rộng tuyến đường kết nối trung tâm Văn hóa, thể dục, thể thao huyện Ba Vì</t>
  </si>
  <si>
    <t>Cải tạo, nâng cấp tuyến đường giao thông thị trấn Tây Đằng đi đường TL412</t>
  </si>
  <si>
    <t>Dự án thành phần I: Cải tạo, nâng cấp tuyến Quốc lộ 32, đoạn Sơn Tây đến cầu Trung Hà (từ KM55+100 đến KM62+500), huyện Ba Vì; thuộc Dự án Cải tạo, nâng cấp tuyến Quốc lộ 32, đoạn Sơn Tây đến cầu Trung Hà</t>
  </si>
  <si>
    <t xml:space="preserve">TT Tây Đằng, Vật Lại, Đồng Thái, Phú Sơn,Thái Hòa
</t>
  </si>
  <si>
    <t>Đường giao thông nối TL411B đi đường dẫn cầu Văn Lang</t>
  </si>
  <si>
    <t>Vạn Thắng</t>
  </si>
  <si>
    <t>Dự án: Cải tạo, nâng cấp Tỉnh lộ 414 (đoạn từ ngã ba Vị Thủy đi Xuân Khanh), thị xã Sơn Tây</t>
  </si>
  <si>
    <t>BQL dự án ĐTXD TX Sơn Tây</t>
  </si>
  <si>
    <t>Quyết định số 2593/QĐ-UBND ngày 14/6/2021 của UBND thành phố Hà Nội về việc Phê duyệt dự án Cải tạo, nâng cấp TL 414 (đoạn từ ngã ba Vị Thủy đi Xuân Khanh), thị xã Sơn Tây.</t>
  </si>
  <si>
    <t>Cải tạo, nâng cấp tuyến kênh tiêu Cổ Đô- Vạn Thắng kết hợp làm đường giao thông dân sinh huyện Ba Vì</t>
  </si>
  <si>
    <t>DGT; DTL</t>
  </si>
  <si>
    <t>Phú Đông, Vạn Thắng, Đồng Thái, Vật Lại, Tây Đằng, Phú Phương</t>
  </si>
  <si>
    <t>Cải tạo, nâng cấp trạm bơm Sơn Đà và kiên cố hóa hệ thống kênh kết hợp làm đường giao thông huyện Ba Vì</t>
  </si>
  <si>
    <t>Sơn Đà, Tòng Bạt, Cẩm Lĩnh</t>
  </si>
  <si>
    <t>Cải tạo hồ Chu Mật, thôn Chu Mật, xã Thái Hòa</t>
  </si>
  <si>
    <t>DTL</t>
  </si>
  <si>
    <t>UBND huyện Ba Vì</t>
  </si>
  <si>
    <t>Thái Hòa</t>
  </si>
  <si>
    <t>Nhà văn hóa trung tâm xã Đông Quang</t>
  </si>
  <si>
    <t>Đông Quang, Chu Minh</t>
  </si>
  <si>
    <t>Xây dựng nhà văn hóa TDTT đa năng và sân vận động trung tâm xã Cam Thượng</t>
  </si>
  <si>
    <t>Cam Thượng</t>
  </si>
  <si>
    <t>Xây dựng nhà văn hóa TDTT đa năng và sân vận động trung tâm xã Cổ Đổ</t>
  </si>
  <si>
    <t>Cổ Đô</t>
  </si>
  <si>
    <t>Nhà văn hóa trung tâm xã Phú Đông</t>
  </si>
  <si>
    <t>Phú Đông</t>
  </si>
  <si>
    <t>Nhà văn hóa trung tâm xã Phong Vân</t>
  </si>
  <si>
    <t>Phong Vân</t>
  </si>
  <si>
    <t>Nhà văn hóa trung tâm xã Vạn Thắng</t>
  </si>
  <si>
    <t>DVH; DTT</t>
  </si>
  <si>
    <t>Tu bổ, tôn tạo di tích lịch sử Đình Chu Quyến</t>
  </si>
  <si>
    <t>Chu Minh</t>
  </si>
  <si>
    <t>Tu bổ, tôn tạo khu di tích Miếu Mèn</t>
  </si>
  <si>
    <t>Nhà làm việc Ban chỉ huy quân sự xã Khánh Thượng</t>
  </si>
  <si>
    <t>Khánh Thượng</t>
  </si>
  <si>
    <t>Nhà làm việc Ban chỉ huy quân sự xã Thuần Mỹ</t>
  </si>
  <si>
    <t>Thuần Mỹ</t>
  </si>
  <si>
    <t>Xây dựng nhà làm việc Ban chỉ huy quân sự xã Phú Châu</t>
  </si>
  <si>
    <t>Phú Châu</t>
  </si>
  <si>
    <t>Xây dựng nhà làm việc Ban quân sự thị trấn Tây Đằng</t>
  </si>
  <si>
    <t>Xây dựng nhà làm việc Ban quân sự xã Cổ Đô</t>
  </si>
  <si>
    <t>Xây dựng nhà làm việc Ban quân sự xã Sơn Đà</t>
  </si>
  <si>
    <t>Sơn Đà</t>
  </si>
  <si>
    <t>Xây dựng nhà làm việc Ban quân sự xã Phú Sơn</t>
  </si>
  <si>
    <t>Phú Sơn</t>
  </si>
  <si>
    <t>Xây dựng nhà làm việc Ban quân sự xã Vật Lại</t>
  </si>
  <si>
    <t>TSC;DGT</t>
  </si>
  <si>
    <t>Vật Lại</t>
  </si>
  <si>
    <t>Xây dựng nhà làm việc Ban quân sự xã Minh Châu</t>
  </si>
  <si>
    <t>Xây dựng nhà làm việc Ban quân sự xã Cam Thượng</t>
  </si>
  <si>
    <t>Xây dựng nhà làm việc Ban quân sự xã Cẩm Lĩnh</t>
  </si>
  <si>
    <t>Cẩm Lĩnh</t>
  </si>
  <si>
    <t>Xây dựng nhà làm việc Ban quân sự xã Tản Lĩnh</t>
  </si>
  <si>
    <t>Xây dựng nhà làm việc Ban chỉ huy quân sự xã Đồng Thái</t>
  </si>
  <si>
    <t>Xây dựng mới trụ sở Đảng ủy - HĐND - UBND xã Khánh Thượng</t>
  </si>
  <si>
    <t>Khu thể thao, vui chơi trẻ em xã Đồng Thái</t>
  </si>
  <si>
    <t>DKV; DGT</t>
  </si>
  <si>
    <t>Đồng Thái</t>
  </si>
  <si>
    <t>Khu thể thao, vui chơi trẻ em xã Vật Lại</t>
  </si>
  <si>
    <t>Xây dựng sân chơi cộng đồng thôn Xuân Thọ, xã Minh Quang</t>
  </si>
  <si>
    <t>Minh Quang</t>
  </si>
  <si>
    <t>Cấp nước sạch cho ba xã vùng nông thôn miền núi khó khăn huyện Ba Vì</t>
  </si>
  <si>
    <t>DCT</t>
  </si>
  <si>
    <t>Minh Quang, Khánh Thượng</t>
  </si>
  <si>
    <t>Trường THCS Vạn Thắng (xây dựng mở rộng đạt chuẩn)</t>
  </si>
  <si>
    <t>Xây dựng, mở rộng trường THPT Minh Quang</t>
  </si>
  <si>
    <t>Xây dựng, mở rộng Trường THPT Ba Vì</t>
  </si>
  <si>
    <t>Ba Trại</t>
  </si>
  <si>
    <t>Trường Tiểu học Chu Minh</t>
  </si>
  <si>
    <t>Trường tiểu học Phú Cường</t>
  </si>
  <si>
    <t>Phú Cường</t>
  </si>
  <si>
    <t>Cải tạo nâng cấp tuyến đường TL412 từ TT Tây Đằng vào khu du lịch hồ Suối Hai.</t>
  </si>
  <si>
    <t>TT.Tây Đằng, Thụy An</t>
  </si>
  <si>
    <t>Cải tạo, nâng cấp đường giao thông từ TL411 đi liên xã Phú Đông Phú Cường</t>
  </si>
  <si>
    <t>Phú Đông, 
Vạn Thắng, 
Phú Cường</t>
  </si>
  <si>
    <t>Đường từ TL 414 đi trường THCS Tản Lĩnh và trạm y tế xã Tản Lĩnh</t>
  </si>
  <si>
    <t>Cải tạo cảnh quan hạ tầng kỹ thuật, xây dựng hệ thống thoát nước thải khu vực hồ điều hòa và đường vào khu di tích lịch sử Quốc gia đặc biệt Đình Tây Đằng</t>
  </si>
  <si>
    <t>Cải tạo, nâng cấp đường TL414C đi xã Thuần Mỹ (nối khu du lịch Suối Hai với khu du lịch nước khoáng nóng Thuần Mỹ)</t>
  </si>
  <si>
    <t>Trung tâm PTQĐ huyện Ba Vì</t>
  </si>
  <si>
    <t>Thuần Mỹ, Ba Trại</t>
  </si>
  <si>
    <t>Nâng cấp, mở rộng Quốc lộ 32 trên địa bàn huyện Ba Vì – giai đoạn 1 (đoạn qua thị trấn Tây Đằng) huyện Ba Vì, TP Hà Nội.</t>
  </si>
  <si>
    <t>Kiên cố hóa hệ thống kênh tưới N12 kết hợp làm đường giao thông, huyện Ba Vì, TP Hà Nội</t>
  </si>
  <si>
    <t>TT.Tây Đằng, Đông Quang, Cam Thượng, Chu Minh</t>
  </si>
  <si>
    <t>Cải tạo sửa chữa hồ chứa nước Mèo Gù</t>
  </si>
  <si>
    <t>Ban QLDA ĐT XD hạ tầng kỹ thuật NN TP Hà Nội</t>
  </si>
  <si>
    <t>Nhà văn hóa trung tâm xã Sơn Đà</t>
  </si>
  <si>
    <t>Xây dựng mới trụ sở làm việc của Tòa án nhân dân huyện Ba Vì</t>
  </si>
  <si>
    <t>Tòa án nhân dân huyện Ba Vì</t>
  </si>
  <si>
    <t>Tu bổ, tôn tạo di tích đình Thuy Phiêu, xã Thụy An</t>
  </si>
  <si>
    <t>xã Thụy An</t>
  </si>
  <si>
    <t>Nhà văn hoá thôn Vu Chu</t>
  </si>
  <si>
    <t>DVH;DGT</t>
  </si>
  <si>
    <t>Cải tạo, nâng cấp tuyến đường từ cầu Đồng Quang đi khu di tích đền Hạ huyện Ba Vì và kết nối  tỉnh Hoà Bình</t>
  </si>
  <si>
    <t>2. Bắc Từ Liêm</t>
  </si>
  <si>
    <t>3. Cầu Giấy</t>
  </si>
  <si>
    <t>Cải tạo trụ sở UBND phường Dịch Vọng</t>
  </si>
  <si>
    <t>DTS</t>
  </si>
  <si>
    <t>UBND quận Cầu Giấy</t>
  </si>
  <si>
    <t>Cầu Giấy</t>
  </si>
  <si>
    <t>Dịch Vọng</t>
  </si>
  <si>
    <t>Nghị quyết số 02/NQ-HĐND ngày 09/4/2024 của HĐND quận Cầu Giấy về việc phê duyệt chủ trương đầu tư, điều chỉnh chủ trương đầu tư một số dự án sử dụng nguồn vốn đầu tư công của quận Cầu Giấy (Tiến độ: 2024-2026)</t>
  </si>
  <si>
    <t>Xây dựng tuyến đường nối từ trường Cầu Giấy đến Khu đô thị mới Dịch Vọng</t>
  </si>
  <si>
    <t>Quyết định số số 7587/QĐ-UBND ngày 31/10/2017 của UBND Thành phố về việc phê duyệt dự án đầu tư xây dựng; QĐ số 710/QĐ-UBND ngày 02/2/2024 của UBND Thành phố (Tiến độ: 2025)</t>
  </si>
  <si>
    <t>Cải tạo mở rộng ngõ 381 Nguyễn Khang (từ phố Thành Thái đến phố Nguyễn Khang) phường Yên Hoà</t>
  </si>
  <si>
    <t>Yên Hòa</t>
  </si>
  <si>
    <t>Quyết định số 6686/QĐ-UBND ngày 24/12/2023 của UBND thành phố Hà Nội về việc phê duyệt điều chỉnh dự án (Tiến độ: 2025)</t>
  </si>
  <si>
    <t>Xây dựng đoạn đường nối từ đường Trung Yên 6 ra đường Nguyễn Khang</t>
  </si>
  <si>
    <t>Quyết định số 7867/QĐ-UBND ngày 10/11/2017 của UBND Thành phố về việc phê duyệt dự án đầu tư; QĐ số 523/QĐ-UBND ngày 26/01/2024 của UBND Thành phố (Tiến độ: 2025)</t>
  </si>
  <si>
    <t>Tu bổ, tôn tạo đình Mai Dịch</t>
  </si>
  <si>
    <t>Mai Dịch</t>
  </si>
  <si>
    <t>Quyết định số 3377/QĐ-UBND ngày 26/12/2022 của UBND quận Cầu Giấy (Tiến độ: 2025)</t>
  </si>
  <si>
    <t>Tu bổ, tôn tạo chùa Duệ Tú, phường Quan Hoa</t>
  </si>
  <si>
    <t>Quan Hoa</t>
  </si>
  <si>
    <t>Quyết định số 2163/QĐ-UBND ngày 17/11/2023 của UBND quận Cầu Giấy về việc phê duyệt báo cáo nghiên cứu khả thi đầu tư xây dựng dự án; Quyết định số 3120/QĐ-UBND ngày 14/11/2024 của UBND quận Cầu Giấy về việc điều chỉnh dự án. (Tiến độ: 2025)</t>
  </si>
  <si>
    <t>Xây dựng đường nối từ khu tập thể giáo dục quận Cầu Giấy đến đường Hoàng Quốc Việt kéo dài.</t>
  </si>
  <si>
    <t>Nghị quyết 08/NQ-HĐND ngày 28/5/2020 của HĐND quận Cầu Giấy về việc phê duyệt chủ trương đầu tư, thời gian thực hiện dự án năm 2024 - 2025.</t>
  </si>
  <si>
    <t>Xây dựng đường nối từ Trường cao đẳng cơ điện Hà Nội đến đường Hoàng Quốc Việt kéo dài.</t>
  </si>
  <si>
    <t>Cải tạo, mở rộng đường từ Nguyễn Cơ Thạch (ngõ 25) đến ngõ 2 đường Lê Đức Thọ</t>
  </si>
  <si>
    <t>- Quyết định số 3929/QĐ-UBND ngày 11/12/2023 của UBND quận Nam Từ Liêm về việc phê duyệt dự án (Chủ đầu tư: UBND quận Nam Từ Liêm; Phạm vi thực hiện dự án trên địa bàn 02 quận Cầu Giấy và quận Nam Từ Liêm; tiến độ: 2024 - 2026);
- Văn bản số 98/UBND-QLĐT ngày 01/02/2021 của UBND quận Cầu Giấy về việc phối hợp thực hiện dự án</t>
  </si>
  <si>
    <t>Trung tâm Pháp y Hà Nội</t>
  </si>
  <si>
    <t>DYT</t>
  </si>
  <si>
    <t>Trung tâm Pháp y Hà Nội và Ban Quản lý dự án đầu tư xây dựng công trình dân dụng Hà Nội</t>
  </si>
  <si>
    <t xml:space="preserve">Trường THPT công lập tại ô đất ký hiệu F/THPT1, phường Mai Dịch </t>
  </si>
  <si>
    <t>Nghị quyết 02/NQ-HĐND ngày 09/4/2024 của HĐND quận Cầu Giấy về việc phê duyệt chủ trương đầu tư, thời gian thực hiện dự án năm 2024 - 2025.</t>
  </si>
  <si>
    <t>3. Chương Mỹ</t>
  </si>
  <si>
    <t>4. Đan Phượng</t>
  </si>
  <si>
    <t>5. Đông Anh</t>
  </si>
  <si>
    <t>Dự án đầu tư xây dựng hạ tầng kỹ thuật 05 khu tái định cư phục vụ giải phóng mặt bằng Dự án đầu tư xây dựng tuyến đường vành đai 3 đoạn qua địa bàn huyện Đông Anh</t>
  </si>
  <si>
    <t>DHT+ONT</t>
  </si>
  <si>
    <t>UBND huyện Đông Anh</t>
  </si>
  <si>
    <t>Đông Anh</t>
  </si>
  <si>
    <t>Nam Hồng</t>
  </si>
  <si>
    <t>Nghị quyết số 41/NQ-HĐND ngày 08/12/2023 của HĐND Thành phố về việc phê duyệt chủ trương đầu tư</t>
  </si>
  <si>
    <t>Mở rộng, cải tạo Trường THPT Cổ Loa</t>
  </si>
  <si>
    <t>Ban QLDA ĐTXD huyện</t>
  </si>
  <si>
    <t>Đông Hội</t>
  </si>
  <si>
    <t>Quyết định số 4206/QĐ-UBND ngày 07/6/2023 của UBND huyện Đông Anh về việc phê duyệt chủ trương đầu tư dự án</t>
  </si>
  <si>
    <t>Xây dựng Công viên di sản kết hợp quảng trường và công trình công cộng tại khu di tích Thành Cổ Loa</t>
  </si>
  <si>
    <t>Cổ Loa</t>
  </si>
  <si>
    <t>Nghị quyết số 10/NQ-HĐND ngày 29/3/2024 của HĐND thành phố Hà Nội về việc phê duyệt Văn kiện dự án Hỗ trợ kỹ thuật; phê duyệt chủ trương đầu tư, phê duyệt điều chỉnh chủ trương đầu tư một số dự án sử dụng vốn đầu tư công của thành phố Hà Nội;</t>
  </si>
  <si>
    <t>Đầu tư xây dựng tuyến đường cấp khu vực (N5-11) từ Chợ lắp ghép đến trường Cao đẳng nghề kỹ thuật công nghệ Đông Anh</t>
  </si>
  <si>
    <t>Thị trấn Đông Anh, Tiên Dương, Nguyên Khê</t>
  </si>
  <si>
    <t>Quyết định số 3243/QĐ-UBND ngày 15/4/2024 của UBND huyện Đông Anh Vv phê duyệt chủ trương đầu tư</t>
  </si>
  <si>
    <t>Đầu tư xây dựng tuyến đường từ chợ Mun, xã Kim Chung đến đường chính A theo quy hoạch</t>
  </si>
  <si>
    <t>Kim Chung</t>
  </si>
  <si>
    <t>- Quyết định số 2983/QĐ-UBND ngày 08/4/2024 của UBND huyện Đông anh v/v phê duyệt chủ trương đầu tư dự án</t>
  </si>
  <si>
    <t>ĐTXD tuyến từ thôn Hậu Dưỡng, xã Kim Chung đến đường gom Võ Văn Kiệt theo quy hoạch</t>
  </si>
  <si>
    <t>- Quyết định số 2984/QĐ-UBND ngày 08/4/2024 của UBND huyện Đông anh v/v phê duyệt chủ trương đầu tư dự án</t>
  </si>
  <si>
    <t>Cải tạo, nâng cấp Bệnh viện Bắc Thăng Long, huyện Đông Anh, thành phố Hà Nội</t>
  </si>
  <si>
    <t>Uy Nỗ, Xuân Nộn, Thị trấn Đông Anh</t>
  </si>
  <si>
    <t xml:space="preserve">Nghị quyết số 29/NQ-HĐND ngày 04/7/2024 của HĐND thành phố Hà Nội  về việc phê duyệt chủ trương </t>
  </si>
  <si>
    <t>Xây dựng mới điểm trường mầm non thôn  Kính Nỗ</t>
  </si>
  <si>
    <t>Uy Nỗ</t>
  </si>
  <si>
    <t>QĐ số 6538/QĐ-UBND ngày 08/8/2023 về việc phê duyệt chủ trương đầu tư dự án</t>
  </si>
  <si>
    <t>Xây dựng trường mầm non thôn Hải Bối</t>
  </si>
  <si>
    <t>Hải Bối</t>
  </si>
  <si>
    <t>- Nghị quyết số 12/NQ-HĐND ngày 28/6/2019 của HĐND huyện Đông Anh về việc Phê duyệt chủ trương đầu tư một số dự án trên địa bàn huyện Đông Anh;
 - Nghị quyết số 05/NQ-HĐND ngày 25/3/2020 của HĐND huyện Đông Anh về việc phê duyệt điều chỉnh chủ trương đầu tư một số dự án thuộc Kế hoạch đầu tư công trung hạn 5 năm 2016-2020 của huyện Đông Anh;
- Nghị quyết số 12/NQ-HĐND ngày 27/6/2023 của HĐND huyện Đông Anh về việc phê duyệt điều chỉnh chủ trương đầu tư dự án thuộc thẩm quyền của HĐND huyện Đông Anh (lần 2) trong đó có dự án Xây dựng trường mầm non thôn Hải Bối;
- Nghị quyết số 04/NQ-HĐND ngày 13/5/2024 của HĐND huyện Đông Anh về việc phê duyệt điều chỉnh chủ trương đầu tư dự án thuộc thẩm quyền của HĐND huyện Đông Anh,
- Quyết định số 10186/QĐ-UBND ngày 09/10/2024 của UBND huyện Đông Anh về việc phê duyệt dự án</t>
  </si>
  <si>
    <t>Cải tạo, chỉnh trang hồ chữ T, xã Uy Nỗ, huyện Đông Anh</t>
  </si>
  <si>
    <t>MNC</t>
  </si>
  <si>
    <t>Quyết định số 12417/QĐ-UBND ngày 10/11/2022 của UBND huyện Đông Anh về việc phê duyệt chủ trương đầu tư dự án</t>
  </si>
  <si>
    <t>Đầu tư xây dựng tuyến đường Nam Hồng - Tiên Dương (LK47, đoạn từ đường Võ Nguyên Giáp đến đường Võ Văn Kiệt)</t>
  </si>
  <si>
    <t>Nam Hồng, Vân Nội</t>
  </si>
  <si>
    <t>- Nghị quyết số 14/NQ-HĐND ngày 04/7/2023 của HĐND TP Hà Nội phê duyệt chủ trương đầu tư</t>
  </si>
  <si>
    <t>Đầu tư xây dựng tuyến đường LK51 đoạn từ Quốc lộ 3 (mới) đến đường Uy Nỗ</t>
  </si>
  <si>
    <t>Vân Hà, Liên Hà, Việt Hùng, Xuân Nộn, Uy Nỗ</t>
  </si>
  <si>
    <t>Đầu tư xây dựng tuyến đường LK50, đoạn từ đường Quốc Lộ 3 (cũ) đến đường Thư Lâm</t>
  </si>
  <si>
    <t>Nguyên Khê, Xuân Nộn, Thụy Lâm</t>
  </si>
  <si>
    <t>Chỉnh trang mở rộng tuyến đường cấp khu vực (N7-10) từ đường 23B đến xóm Cời thôn Trung Oai xã Tiên Dương</t>
  </si>
  <si>
    <t>Tiên Dương</t>
  </si>
  <si>
    <t>Quyết định  số 8477/QĐ-UBND ngày 13/7/2022 của UBND huyện Đông Anh về việc phê duyệt chủ trương đầu tư dự án</t>
  </si>
  <si>
    <t>Đầu tư xây dựng tuyến đường cấp khu vực (N7-11) từ Đường 23B đến đường Võ Nguyên Giáp</t>
  </si>
  <si>
    <t>Vân Nội, Tiên Dương</t>
  </si>
  <si>
    <t>Quyết định  số 8490/QĐ-UBND ngày 14/7/2022 của UBND huyện Đông Anh về việc phê duyệt chủ trương đầu tư dự án</t>
  </si>
  <si>
    <t>Cải tạo, nâng cấp tuyến đê tả Hồng đoạn từ K48+165 đến K64+126 thuộc địa bàn huyện Đông Anh, thành phố Hà Nội.</t>
  </si>
  <si>
    <t>Đại Mạch, Võng La, Hải Bối, Xuân Canh, Tàm Xá, Vĩnh Ngọc</t>
  </si>
  <si>
    <t>Nghị Quyết số 14/NQ-HĐND ngày 06/7/2023 của Hội đồng nhân dân thành phố Hà Nội về việc phê duyệt Chủ trương đầu tư một số dự án sử dụng vốn đầu tư công của thành phố Hà Nội</t>
  </si>
  <si>
    <t>Xây dựng tuyến đường từ đường gom Quốc lộ 3 (mới) qua Ủy ban nhân dân xã Vân Hà đến hết địa phận huyện Đông Anh (theo quy hoạch)</t>
  </si>
  <si>
    <t>Vân Hà</t>
  </si>
  <si>
    <t>- Nghị quyết số 14/NQ-HĐND ngày 04/7/2023 của HĐND TP Hà Nội phê duyệt chủ trương đầu tư.</t>
  </si>
  <si>
    <t>Đầu tư xây dựng tuyến đường từ đường Hoàng Sa đến đường sắt Hà Nội - Lào Cai (TD8)</t>
  </si>
  <si>
    <t>Vĩnh Ngọc, Cổ Loa, Uy Nỗ, Việt Hùng</t>
  </si>
  <si>
    <t>Đầu tư xây dựng tuyến đường LK54 từ khu Tái định cư phục vụ công tác đền bù, giải phóng mặt bằng cầu Nhật Tân, đường 5 kéo dài và các dự án phát triển đô thị đến đường LK53</t>
  </si>
  <si>
    <t>Đông Hội, Mai Lâm, Dục Tú</t>
  </si>
  <si>
    <t>Xây dựng tuyến đường từ đường sắt Hà Nội - Lào Cai đến Khu công nghiệp Đông Anh</t>
  </si>
  <si>
    <t>Việt Hùng, Xuân Nộn</t>
  </si>
  <si>
    <t>Xây dựng tuyến đường từ cầu Lộc Hà đến khu tái định cư Cổ Loa</t>
  </si>
  <si>
    <t>Dục Tú, Cổ Loa, Uy Nỗ</t>
  </si>
  <si>
    <t>xây dựng tuyến đường LK53 đoạn từ đường kinh tế miền Đông (bốt cầu Tây) đến hết địa phận huyện Đông Anh theo quy hoạch</t>
  </si>
  <si>
    <t>Dục Tú</t>
  </si>
  <si>
    <t>xây dựng tuyến đường từ cụm công nghiệp vừa và nhỏ Nguyên Khê đến thôn Phù Liễn, xã Bắc Hồng</t>
  </si>
  <si>
    <t>Bắc Hồng, Nguyên Khê</t>
  </si>
  <si>
    <t>Xây dựng tuyến đường ngoài hàng rào kết nối khu công nghiệp Bắc Thăng Long, huyện Đông Anh (tuyến 01)</t>
  </si>
  <si>
    <t>Kim Chung, Hải Bối, Võng La</t>
  </si>
  <si>
    <t>Nghị Quyết số 14/NQ-HĐND ngày 06/7/2022 của HĐND thành phố Hà Nội về việc phê duyệt chủ trương đầu tư, điều chỉnh chủ trương đầu tư một số dự án sử dụng vốn đầu tư công của thành phố Hà Nội</t>
  </si>
  <si>
    <t>Xây dựng tuyến đường ngoài hàng rào kết nối khu công nghiệp Bắc Thăng Long, huyện Đông Anh (tuyến 02)</t>
  </si>
  <si>
    <t>Đại Mạch, Hải Bối, Võng La</t>
  </si>
  <si>
    <t>Dự án cải tạo, nâng cấp tuyến đường 23B đoạn từ ngã tư Biến Thế đến hết địa phận huyện Đông Anh</t>
  </si>
  <si>
    <t>Tiên Dương, Vân Nội, Nam Hồng</t>
  </si>
  <si>
    <t>Dự án cải tạo, nâng cấp Quốc lộ 3 đoạn từ cầu Lộc Hà đến dốc Vân, huyện Đông Anh</t>
  </si>
  <si>
    <t>Mai Lâm, Dục Tú</t>
  </si>
  <si>
    <t>Nghị Quyết số 14/-HĐND gày 16/7/2022 của HĐND thành phố Hà Nội về việc phê duyệt chủ trương đầu tư, điều chỉnh chủ trương đầu tư một số dự án sử dụng vốn đầu tư công của thành phố Hà Nội</t>
  </si>
  <si>
    <t>Đầu tư xây dựng tuyến đường gom chân đê sông Đuống đoạn từ Quốc lộ 3 (cũ) đến ngã 3 đường Xuân Canh</t>
  </si>
  <si>
    <t>Mai Lâm, Đông Hội, Xuân Canh</t>
  </si>
  <si>
    <t>Quyết định  số 16017/QĐ-UBND ngày 23/12/2021 của UBND huyện Đông Anh về việc phê duyệt chủ trương đầu tư dự án</t>
  </si>
  <si>
    <t>Đầu tư xây dựng tuyến đường gom chân đê tả sông Hồng đoạn từ ngã 3 đường Hải Bối đến hết địa phận huyện Đông Anh đi Mê Linh</t>
  </si>
  <si>
    <t>Hải Bối, Võng La, Đại Mạch, huyện Đông Anh</t>
  </si>
  <si>
    <t>Quyết định  số 16018/QĐ-UBND ngày 23/12/2021 của UBND huyện Đông Anh về việc phê duyệt chủ trương đầu tư dự án</t>
  </si>
  <si>
    <t>Cải tạo, mở rộng tuyến 1 đường giao thông theo quy hoạch phía Bắc thôn Đài Bi</t>
  </si>
  <si>
    <t>QĐ số 13045/QĐ-UBND ngày 27/10/2022 về việc phê duyệt chủ trương đầu tư dự án</t>
  </si>
  <si>
    <t>Đầu tư xây dựng mới tuyến 3 đường từ đường Đào Duy Tùng đến đường 40m</t>
  </si>
  <si>
    <t>QĐ số 7244/QĐ-UBND ngày 18/8/2023 về việc phê duyệt Điều chỉnh chủ trương đầu tư dự án
QĐ số 13044/QĐ-UBND ngày 27/10/2022 về việc phê duyệt chủ trương đầu tư dự án</t>
  </si>
  <si>
    <t>Xây dựng hạ tầng kỹ thuật khu cây xanh phía Bắc xóm Đầm, xã Vân Nội, huyện Đông Anh</t>
  </si>
  <si>
    <t>Vân Nội</t>
  </si>
  <si>
    <t>QĐ số 5808/QĐ-UBND ngày 10/9/2020 về việc phê duyệt chủ trương đầu tư dự án</t>
  </si>
  <si>
    <t>Cải tạo,nâng cấp tuyến đường giao thông từ Cầu Nhội đến đền Sái, xã Thụy Lâm</t>
  </si>
  <si>
    <t>Thụy Lâm</t>
  </si>
  <si>
    <t>Nghị quyết 02/NQ-HDND ngày 16/01/2019 của HĐND huyện Đông Anh về việc phê duyệt chủ trương đầu tư
Thời gian bắt đầu thực hiện dự án là sau năm 2020 (Hoặc khi được cấp có thẩm quyền bố trí vốn).
- Dự án nhóm B. 2021-2024</t>
  </si>
  <si>
    <t>Xây dựng trụ sở Ban chỉ huy quân sự xã Đông Hội</t>
  </si>
  <si>
    <t>Quyết định số 5756/Quyết định-UBND ngày 13/7/2023 của UBND huyện Đông Anh về việc phê duyệt chủ trương đầu tư dự án
Quyết định số 6297/QĐ-UBND ngày 25/06/2024 của UBND huyện Đông Anh về việc phê duyệt dự án</t>
  </si>
  <si>
    <t>Xây dựng trụ sở Ban chỉ huy quân sự xã Xuân Canh</t>
  </si>
  <si>
    <t>Xuân Canh</t>
  </si>
  <si>
    <t>Quyết định số 5760/Quyết định-UBND ngày 13/7/2023 của UBND huyện Đông Anh về việc phê duyệt chủ trương đầu tư dự án</t>
  </si>
  <si>
    <t>Xây dựng trụ sở Ban chỉ huy quân sự xã Kim Nỗ</t>
  </si>
  <si>
    <t>Kim Nỗ</t>
  </si>
  <si>
    <t>Quyết định số 6540/Quyết định-UBND ngày 03/8/2023 của UBND huyện Đông Anh về việc phê duyệt chủ trương đầu tư dự án</t>
  </si>
  <si>
    <t>Xây dựng trụ sở Ban chỉ huy quân sự xã Bắc Hồng</t>
  </si>
  <si>
    <t>Bắc Hồng</t>
  </si>
  <si>
    <t>Quyết định số 6542/Quyết định-UBND ngày 03/8/2023 của UBND huyện Đông Anh về việc phê duyệt chủ trương đầu tư dự án</t>
  </si>
  <si>
    <t>Xây dựng trụ sở Ban chỉ huy quân sự xã Đại Mạch</t>
  </si>
  <si>
    <t>Đại Mạch</t>
  </si>
  <si>
    <t>Quyết định số 6541/Quyết định-UBND ngày 03/8/2023 của UBND huyện Đông Anh về việc phê duyệt chủ trương đầu tư dự án</t>
  </si>
  <si>
    <t>Xây dựng trụ sở Ban chỉ huy quân sự xã Dục Tú</t>
  </si>
  <si>
    <t>Quyết định số 5754/Quyết định-UBND ngày 13/7/2023 của UBND huyện Đông Anh về việc phê duyệt chủ trương đầu tư dự án</t>
  </si>
  <si>
    <t>Xây dựng trụ sở Ban chỉ huy quân sự xã Hải Bối</t>
  </si>
  <si>
    <t>Quyết định số 6544/Quyết định-UBND ngày 03/8/2023 của UBND huyện Đông Anh về việc phê duyệt chủ trương đầu tư dự án</t>
  </si>
  <si>
    <t>Xây dựng trụ sở Ban chỉ huy quân sự xã Liên Hà</t>
  </si>
  <si>
    <t>Liên Hà</t>
  </si>
  <si>
    <t>Quyết định số 5753/Quyết định-UBND ngày 13/7/2023 của UBND huyện Đông Anh về việc phê duyệt chủ trương đầu tư dự án</t>
  </si>
  <si>
    <t>Xây dựng trụ sở Ban chỉ huy quân sự xã Thụy Lâm</t>
  </si>
  <si>
    <t>Quyết định số 5759/Quyết định-UBND ngày 13/7/2023 của UBND huyện Đông Anh về việc phê duyệt chủ trương đầu tư dự án</t>
  </si>
  <si>
    <t>Xây dựng trụ sở Ban chỉ huy quân sự xã Vân Nội</t>
  </si>
  <si>
    <t>Quyết định số 5758/Quyết định-UBND ngày 13/7/2023 của UBND huyện Đông Anh về việc phê duyệt chủ trương đầu tư dự án</t>
  </si>
  <si>
    <t>Xây dựng trụ sở Ban chỉ huy quân sự xã Xuân Nộn</t>
  </si>
  <si>
    <t>Xuân Nộn</t>
  </si>
  <si>
    <t>Quyết định số 6543/Quyết định-UBND ngày 03/8/2023 của UBND huyện Đông Anh về việc phê duyệt chủ trương đầu tư dự án</t>
  </si>
  <si>
    <t>Xây dựng trụ sở Ban chỉ huy quân sự xã Tàm Xá</t>
  </si>
  <si>
    <t>Tàm Xá</t>
  </si>
  <si>
    <t>Quyết định số 5755/Quyết định-UBND ngày 13/7/2023 của UBND huyện Đông Anh về việc phê duyệt chủ trương đầu tư dự án</t>
  </si>
  <si>
    <t>Xây dựng trụ sở Ban chỉ huy quân sự xã Uy Nỗ</t>
  </si>
  <si>
    <t>Quyết định số 5757/Quyết định-UBND ngày 13/7/2023 của UBND huyện Đông Anh về việc phê duyệt chủ trương đầu tư dự án
Quyết định số 6388/QĐ-UBND ngày 26/06/2024 của UBND huyện Đông Anh về việc phê duyệt dự án</t>
  </si>
  <si>
    <t>Cải tạo, mở rộng trường THPT Vân Nội</t>
  </si>
  <si>
    <t>Căn cứ Quyết định số 4207/QĐ-UBND ngày 07/6/2023 của UBND huyện Đông Anh về việc phê duyệt chủ trương đầu tư dư án: Cải tạo mở rộng trường THPT Vân Nội.
Căn cứ Quyết định số 5959/QĐ-UBND ngày 29/1/2018 của UBND huyện Đông Anh về việc phê duyệt đồ án Quy hoạch chi tiết khu chức năng đô thị, tỷ lệ 1/500 Trung tâm xã Vân Nội, huyện Đông Anh</t>
  </si>
  <si>
    <t>Xây dựng trạm y tế xã Bắc Hồng</t>
  </si>
  <si>
    <t xml:space="preserve"> Bắc Hồng</t>
  </si>
  <si>
    <t>Căn cứ Quyết định số 9523/QĐ-UBND ngày 20/10/2023 của UBND huyện Đông Anh về việc phê duyệt chủ trương đầu tư dư án</t>
  </si>
  <si>
    <t>Xây dựng phòng khám đa khoa miền Đông</t>
  </si>
  <si>
    <t>Liên hà</t>
  </si>
  <si>
    <t>Căn cứ Quyết định số 9524/QĐ-UBND ngày 20/10/2023 của UBND huyện Đông Anh về việc phê duyệt chủ trương đầu tư dư án</t>
  </si>
  <si>
    <t>Xây dựng chợ Lắp ghép, xã Tiên Dương</t>
  </si>
  <si>
    <t>DCH</t>
  </si>
  <si>
    <t>Căn cứ Quyết định số 9526/QĐ-UBND ngày 20/10/2023 của UBND huyện Đông Anh về việc phê duyệt chủ trương đầu tư dư án</t>
  </si>
  <si>
    <t>Xây dựng trường mầm non thôn Đoài, xã Nam Hồng</t>
  </si>
  <si>
    <t>Căn cứ Quyết định số 9530/QĐ-UBND ngày 20/10/2023 của UBND huyện Đông Anh về việc phê duyệt chủ trương đầu tư dư án</t>
  </si>
  <si>
    <t>Nâng cấp mở rộng tuyến đường từ đường 40m đến nghĩa trang xóm Nguyễn thôn Tiên Hùng, xã Nguyên Khê</t>
  </si>
  <si>
    <t>UBND xã Nguyên Khê</t>
  </si>
  <si>
    <t>Nguyên Khê</t>
  </si>
  <si>
    <t>Căn cứ Quyết định số 4041/QĐ-UBND ngày 2/6/2023 của UBND huyện Đông Anh về việc phê duyệt điều chỉnh chủ đầu tư dự án
Căn cứ Quyết định số 7664/QĐ-UBND ngày 7/9/2023 của UBND huyện Đông Anh về việc phê duyệt điều chỉnh chủ trương đầu tư dư án</t>
  </si>
  <si>
    <t>Đầu tư xây dựng tuyến đường từ khu sinh thái Mefrimex đến đường trục trung tâm xã Bắc Hồng</t>
  </si>
  <si>
    <t>Nam Hồng, Bắc Hồng</t>
  </si>
  <si>
    <t>Căn cứ Quyết định số 9057/QĐ-UBND ngày 11/10/2023 của UBND huyện Đông Anh về việc phê duyệt chủ trương đầu tư dư án
Quyết định số 12789/QĐ-UBNĐ ngày 18/12/2023 của UBND huyện Đông Anh về việc giao chỉ tiêu Kế hoạch phát triển kinh tế- xã hội và dự toán thu, chi ngân sách năm 2024 của huyện Đông Anh</t>
  </si>
  <si>
    <t>Cải tạo, nâng cấp hệ thống trạm bơm Mạnh Tân, huyện Đông Anh, thành phố Hà Nội</t>
  </si>
  <si>
    <t>Thụy Lâm, Liên Hà, Việt Hùng</t>
  </si>
  <si>
    <t>- Nghị Quyết số 14/NQ-HĐND ngày 04/7/2023 của HĐND thành phố Hà Nội về việc phê duyệt chủ trương đầu tư dự án
- Quyết định số 4228/QĐ-UBND ngày 15/8/2024 về việc phê duyệt dự án</t>
  </si>
  <si>
    <t>Cải tạo nâng cấp tuyến đường giao thông số 3 phía Tây thôn Mạch Tràng</t>
  </si>
  <si>
    <t>UBND xã Cổ Loa</t>
  </si>
  <si>
    <t xml:space="preserve"> - Quyết định số 6574/QĐ-UBND ngày 07/8/2023 của UBND huyện Đông Anh; Về việc phê duyệt chủ trương đầu tư dự án: Cải tạo nâng cấp tuyến đường giao thông số 3 phía Tây thôn Mạch Tràng  
- Vốn ngân sách nhà nước
- Nghị quyết số 19/NQ-HĐND ngày 13/7/2021 của HĐND huyện Đông Anh</t>
  </si>
  <si>
    <t>Xây dựng hạ tầng, trồng cây xanh, bãi đỗ xe phía Nam xóm Trại Dụn, thôn Thọ Đa</t>
  </si>
  <si>
    <t>UBND xã Kim Nỗ</t>
  </si>
  <si>
    <t>Quyết định số 13883/QĐ-UBND ngày 08/11/2022 về việc phê duyệt chủ trương đầu tư dự án hạ tầng, trồng cây xanh, bãi đỗ xe phía Nam xóm Trại Đụn Thôn Thọ Đa, xã Kim Nỗ</t>
  </si>
  <si>
    <t>Xây dựng điểm sinh hoạt cộng đồng kết hợp cây xanh giáp điểm X4 Khu Cột cờ thôn Đoài</t>
  </si>
  <si>
    <t>Quyết định số 10299/QĐ-UBND ngày 15/8/2022 về việc phê duyệt chủ trương đầu tư dự án Xây dựng điểm sinh hoạt cộng đồng kết hợp cây xanh giáp điểm X4 cột cờ thôn Đoài
QĐ số 13346/ QĐ-UBND huyện Đông Anh ngày 28/12/2023 về việc phê duyệt điêu chỉnh chủ trương đâu tư dự án: Xây đựng điêm sinh hoạt cộng đồng kết hợp cây xanh giáp điếm X4 khu Cột Cờ thôn Đoài</t>
  </si>
  <si>
    <t>Cải tạo nâng cấp nhà văn hóa khu 6, thôn Thụy Lôi, xã Thụy Lâm</t>
  </si>
  <si>
    <t>UBND xã Thụy Lâm</t>
  </si>
  <si>
    <t>Quyết định số 9738/QĐ-UBND ngày 30/10/2023 về việc phê duyệt báo cáo kinh tế kỹ thuật đầu tư xây dựng công trình: Cải tạo nâng cấp nhà văn hóa khu 6, thôn Thụy Lôi, xã Thụy Lâm</t>
  </si>
  <si>
    <t>Cải tạo nâng cấp nhà văn hóa thôn Đào Thục, xã Thụy Lâm</t>
  </si>
  <si>
    <t>Quyết định số 5036/QĐ-UBND ngày 31/5/2024 về việc phê duyệt chủ trương đầu tư dự án: Cải tạo nâng cấp nhà văn hóa thôn Đào Thục, xã Thụy Lâm</t>
  </si>
  <si>
    <t>Cải tạo nâng cấp điểm sinh hoạt cộng đồng thôn Biểu Khê, xã Thụy Lâm</t>
  </si>
  <si>
    <t>Quyết định số 5035/QĐ-UBND ngày 31/5/2024 về việc phê duyệt chủ trương đầu tư dự án: Cải tạo nâng cấp điểm sinh hoạt cộng đồng thôn Biểu Khê, xã Thụy Lâm</t>
  </si>
  <si>
    <t>Tu bổ tôn tạo di đình Thụy Lôi, xã Thụy Lâm, huyện Đông Anh</t>
  </si>
  <si>
    <t>Quyết định số 9786/QĐ-UBND ngày 31/10/2023 về việc phê duyệt chủ trương đầu tư dự án: Tu bổ tôn tạo di đình Thụy Lôi, xã Thụy Lâm, huyện Đông Anh</t>
  </si>
  <si>
    <t>Cải tạo nâng cấp tuyến đường số 3 thôn Hà Lâm 2 (từ nhà văn hóa Hà Lâm 2 đến nhà Quý Minh) xã Thụy Lâm</t>
  </si>
  <si>
    <t>Quyết định số 848/QĐ-UBND ngày 17/3/2023 về việc phê duyệt chủ trương đầu tư dự án: Cải tạo nâng cấp tuyến đường số 3 thôn Hà Lâm 2 (từ nhà văn hóa Hà Lâm 2 đến nhà Quý Minh) xã Thụy Lâm</t>
  </si>
  <si>
    <t>Xây dựng trường phổ thông nhiều cấp học, tiên tiến hiện đại, chất lượng cao huyện Đông Anh</t>
  </si>
  <si>
    <t>Nghị quyết số 29/NQ-HĐND ngày 04/7/2024 của HĐND thành phố Hà Nội HĐND về việc phê duyệt chủ trương đầu tư dự án</t>
  </si>
  <si>
    <t>Xây dựng điểm trường mầm non thôn Mai Châu, xã Đại Mạch</t>
  </si>
  <si>
    <t>QĐ 5293/QĐ-UBND ngày 05/6/2024 về việc phê duyệt chủ trương đầu tư dự án</t>
  </si>
  <si>
    <t>Xây dựng hạ tầng cải tạo, kè ao cỏ kết hợp trồng cây xanh số 2 và tiểu công viên thôn Đại Vĩ, xã Liên Hà</t>
  </si>
  <si>
    <t>UBND xã Liên Hà</t>
  </si>
  <si>
    <t>Quyết định số 9532/QĐ-UBND ngày 28/7/2022 của UBND huyện về việc phê duyệt chủ trương đầu tư dự án</t>
  </si>
  <si>
    <t>Đầu tư xây dựng đường và hệ thống hạ tầng tuyến số 2 (đường bao phía Nam) thôn Lỗ Khê, xã Liên Hà</t>
  </si>
  <si>
    <t>Quyết định số 3437/QĐ-UBND 22/5/2023 của UBND huyện Đông Anh về việc hê duyệt chủ trương đầu tư dự án</t>
  </si>
  <si>
    <t>Dự án đầu tư xây dựng tuyến đường bao thôn Lý Nhân, xã Dục Tú (từ cầu Đùng đến đường trục kinh tế miền Đông)</t>
  </si>
  <si>
    <t>Quyết định số 2575/QĐ-UBND ngày 28/3/2024 của UBND Huyện về việc phê duyệt chủ trương đầu tư dự án.</t>
  </si>
  <si>
    <t>Xây dựng khu cây xanh, thể dục tể thao phía sau nhà văn hóa thôn Tiên Kha, xã Tiên Dương</t>
  </si>
  <si>
    <t>UBND xã Tiên Dương</t>
  </si>
  <si>
    <t>Quyết định số 5639/QĐ-UBND ngày 07/7/2023 của UBND huyện Đông Anh vv phê duyệt chủ trương đầu tư dự án</t>
  </si>
  <si>
    <t>Cải tạo, chỉnh trang tuyến đường số 3 thôn Đông</t>
  </si>
  <si>
    <t>UBND xã Việt Hùng</t>
  </si>
  <si>
    <t>Việt Hùng</t>
  </si>
  <si>
    <t>Quyết định 1123/QĐ-UBND ngày 30/3/2023 của UBND huyện Đông Anh về việc phê duyệt chủ trương đầu tư dự án</t>
  </si>
  <si>
    <t>Xây dựng điểm sinh hoạt cộng đồng kết hợp cây xanh, bãi đỗ xe phía Đông xóm Đống Một</t>
  </si>
  <si>
    <t>Quyết định số 9954/QĐ-UBND ngày 09/08/2022 của UBND huyện về việc phê duyệt chủ trương đầu tư dự án
Tiến độ thực hiện: 2023-2026</t>
  </si>
  <si>
    <t>Tuyến đường nối đường Kim Nỗ đến đường trục đi đường Hoàng Sa (cạnh UBND xã Kim Nỗ)</t>
  </si>
  <si>
    <t>Quyết định số 6521/QĐ-UBND ngày 24/05/2022 của UBND huyện về việc phê duyệt chủ trương đầu tư dự án
Tiến độ thực hiện: 2023-2026</t>
  </si>
  <si>
    <t>Xây dựng kè hồ Đông, thôn Đông, xã Kim Nỗ</t>
  </si>
  <si>
    <t>Quyết định số 13015/QĐ-UBND ngày 26/10/2022 của UBND huyện về việc phê duyệt chủ trương đầu tư dự án
Tiến độ thực hiện: 2023-2026</t>
  </si>
  <si>
    <t>Xây dựng Nhà văn hoá thôn Văn Tinh</t>
  </si>
  <si>
    <t>UBND xã Xuân Canh</t>
  </si>
  <si>
    <t xml:space="preserve"> - Quyết định số 13401/QĐ-UBND ngày 31/10/2022 của UBND huyện Đông Anh về việc phê duyệt chủ trương đầu tư dự án: Xây dựng nhà văn hoá thôn Văn Tinh, xã Xuân Canh. 
- Vốn ngân sách nhà nước
Tiến độ thực hiện: 2023-2026</t>
  </si>
  <si>
    <t>Cải tạo nâng cấp đường dân sinh từ đê tả hồng đến cổng làng thôn Xuân Trạch</t>
  </si>
  <si>
    <t xml:space="preserve"> - Quyết định số 850/QĐ-UBND ngày 17/3/2023 của UBND huyện Đông Anh về việc phê duyệt chủ trương đầu tư dự án: Cải tạo nâng cấp đường dân sinh từ đê tả hồng đến cổng làng thôn Xuân Trạch.
- Vốn ngân sách nhà nước
Tiến độ thực hiện: 2023-2026</t>
  </si>
  <si>
    <t>Cải tạo, nâng cấp tuyến đường bao làng, phía Tây thôn Xuân Trạch từ đường phía Bắc đến đê Tả Hổng, xã Xuân Canh</t>
  </si>
  <si>
    <t xml:space="preserve"> - Quyết định số 849/QĐ-UBND ngày 17/3/2023 của UBND huyện Đông Anh về việc phê duyệt chủ trương đầu tư dự án: Cải tạo, nâng cấp tuyến đường bao làng, phía Tây thôn Xuân Trạch từ đường phía Bắc đến đê Tả Hổng, xã Xuân Canh.
- Vốn ngân sách nhà nước
Tiến độ thực hiện: 2023-2026</t>
  </si>
  <si>
    <t>Xây dựng vườn hoa trung tâm xã Nam Hồng</t>
  </si>
  <si>
    <t>UBND xã Nam Hồng</t>
  </si>
  <si>
    <t>Quyết định số 9670/QĐ-UBND ngày 01/8/2022 của UBND huyện Đông Anh về việc phê duyệt chủ trương đầu tư dự án
Tiến độ thực hiện: 2023-2026</t>
  </si>
  <si>
    <t>Cải tạo nâng cấp tuyến đường giao thông số 1 phía Đông thôn Mạch Tràng</t>
  </si>
  <si>
    <t xml:space="preserve"> - Quyết định số 6575/QĐ-UBND ngày 07/8/2023 của UBND huyện Đông Anh Về việc phê duyệt chủ trương đầu tư dự án: Cải tạo nâng cấp tuyến đường giao thông số 1 phía đông thôn Mạch Tràng  
 - Nghị quyết số 19/NQ-HĐND ngày 13/7/2021 của HĐND huyện Đông Anh</t>
  </si>
  <si>
    <t>Cải tạo nâng cấp tuyến đường giao thông số 2 phía Bắc thôn Mạch Tràng</t>
  </si>
  <si>
    <t xml:space="preserve"> - Quyết định số 6576/QĐ-UBND ngày 07/8/2023 của UBND huyện Đông Anh; Về việc phê duyệt chủ trương đầu tư dự án: Cải tạo nâng cấp tuyến đường giao thông số 2 phía Bắc thôn Mạch Tràng    
- Vốn ngân sách nhà nước
- Nghị quyết số 19/NQ-HĐND ngày 13/7/2021 của HĐND huyện Đông Anh</t>
  </si>
  <si>
    <t>Dự án xây dựng cầu Thượng Cát và đường hai đầu cầu</t>
  </si>
  <si>
    <t>Ban QLDA ĐTXD CTGT TP Hà Nội</t>
  </si>
  <si>
    <t xml:space="preserve"> Đông Anh</t>
  </si>
  <si>
    <t xml:space="preserve">Đại Mạch </t>
  </si>
  <si>
    <t>Nghị Quyết số 07/NQ-HĐND ngày 10/3/2023 của HĐND Thành phố v/v phê duyệt chủ trương đầu tư, điều chỉnh chủ trương đầu tư một số dự án sử dụng vốn đầu tư công của Thành phố</t>
  </si>
  <si>
    <t>Xây dựng, nâng cấp trạm bơm Phương Trạch, huyện Đông Anh, thành phố Hà Nội</t>
  </si>
  <si>
    <t>Ban QLDA ĐTXD hạ tầng kỹ thuật và nông nghiệp thành phố Hà Nội
(Trung tâm PTQĐ huyện Đông Anh tổ chức GPMB)</t>
  </si>
  <si>
    <t>Vĩnh Ngọc; Hải Bối,</t>
  </si>
  <si>
    <t xml:space="preserve"> - Quyết định số 6000/QĐ-UBND ngày 31/10/2018 về việc phê duyệt dự án đầu tư xây dựng công trình Xây dựng, nâng cấp trạm bơm Phương Trạch, huyện Đông Anh, thành phố Hà Nội;
 - Quyết định số 3055/QĐ-UBND ngày 09/7/2020 về việc phê duyệt điều chỉnh dự án đầu tư xây dựng công trình Xây dựng, nâng cấp trạm bơm Phương Trạch, huyện Đông Anh, thành phố Hà Nội;
 - Quyết định số 4568/QĐ-UBND ngày 21/11/2022 về việc phê duyệt điều chỉnh thời gian thực hiện dự án Xây dựng, nâng cấp trạm bơm Phương Trạch, huyện Đông Anh, thành phố Hà Nội,</t>
  </si>
  <si>
    <t>Hệ thống thoát nước, hồ điều hòa, trạm bơm tiêu Vĩnh Thanh, huyện Đông Anh, thành phố Hà Nội</t>
  </si>
  <si>
    <t>Vĩnh Ngọc, Tàm Xá</t>
  </si>
  <si>
    <t>- Quyết định số 6120/QĐ-UBND ngày 31/10/2019 của UBND Thành phố về việc phê duyệt dự án</t>
  </si>
  <si>
    <t>Đầu tư xây dựng tuyến đường nối đường Vân Nội – Kim Chung đến đường Hoàng Sa</t>
  </si>
  <si>
    <t>- Quyết định số 5110/QĐ-UBND ngày 20/8/2020 của UBND huyện Đông Anh về việc phê duyệt chủ trương đầu tư dự án
- Quyết định số 4560/QĐ-UBND ngày 08/6/2021 của UBND huyện Đông anh về việc phê duyệt dự án
- Quyết định số 10746/QĐ-UBND ngày 25/8/2022 của UBND huyện Đông Anh về việc phê duyệt điều chỉnh chủ trương đầu tư dự án
- Quyết định số 10942/QĐ-UBND ngày 31/8/2022 của UBND huyện Đông anh về việc phê duyệt điều chỉnh dự án;
Nghị quyết 01/NQ-HĐND ngày 26/4/2022 của HĐND huyện Đông Anh Vv điều chỉnh Kế hoạch đầu tư công trung hạn 5 năm giai đoạn 2021-2025 (lần 2). Tiến độ thực hiện 2022-2025</t>
  </si>
  <si>
    <t xml:space="preserve">Mở rộng đường vào Trung tâm kỹ thuật đảm bảo an ninh Quốc gia tại Hải Bối, Đông Anh, Hà Nội </t>
  </si>
  <si>
    <t>Cục An ninh đối ngoại</t>
  </si>
  <si>
    <t>- Quyết đinh số 16881/QĐ-UBND ngày 26/12/2022 của UBND huyện Đông Anh về việc kiện toàn Hội đồng BTHTr &amp; TĐC huyện Đông Anh để thực hiện dự án Mở rộng đường vào Trung tâm Kỹ thuật đảm bảo an ninh Quốc gia tại xã Hải Bối, huyện Đông Anh, Hà Nội
- Quyết định số 16882/QĐ-UBND ngày 26/12/2022 của UBND huyện Đông Anh về việc kiện toàn Tổ công tác GPMB xã Hải Bối để thực hiện dự án Mở rộng đường vào Trung tâm Kỹ thuật đảm bảo an ninh Quốc gia tại xã Hải Bối
Văn bản số 7738/ANĐN-P2 ngày 30/9/2022 của BCA Cục an ninh đối ngoại V/v GPMB dự án</t>
  </si>
  <si>
    <t>Xây dựng hoàn thiện hạ tầng kỹ thuật giao thông, thoát nước xã Kim Chung</t>
  </si>
  <si>
    <t xml:space="preserve">  Kim Chung</t>
  </si>
  <si>
    <t>- Nghị quyết số 01/NQ-HĐND ngày 16/01/2019 của HĐND huyện Đông Anh về phê duyệt chủ trương đầu tư dự án thuộc kế hoạch đầu tư công trung hạn 5 năm 2016-2020 của huyện Đông Anh;
- Quyết định số 4666/QĐ-UBND ngày 04/8/2020 của UBND huyện Đông Anh về việc phê duyệt dự án đầu tư xây dựng
- Quyết định số 969/QĐ-QLDA ngày 07/9/2021 về việc phê duyệt thiết kế bản vẽ thi công dự toán
- Nghị quyết 20/NQ-HĐND ngày 13/7/2021 của HĐND huyện Đông Anh V/v phê chuẩn kế hoạch đầu tư công trung hạn giai đoạn 2021-2025, trong đó tiến độ thực hiện dự án là 2021-2023</t>
  </si>
  <si>
    <t>Xây dựng trường tiểu học thôn Hậu Dưỡng</t>
  </si>
  <si>
    <t>Ban QLDA ĐTXD huyện Đông Anh
(Trung tâm PTQĐ huyện Đông Anh tổ chức GPMB)</t>
  </si>
  <si>
    <t>- Văn bản số 49/HĐND-TT ngày 18/6/2018 của UBND huyện Đông Anh về việc phê duyệt chủ trương đầu tư dự án;
- Quyết định số 3989/QĐ-UBND ngày 15/7/2020 về việc phê duyệt dự án đầu tư xây dựng công trình;
Nghị quyết 01/NQ-HĐND ngày 26/4/2022 của HĐND huyện Đông Anh Vv điều chỉnh Kế hoạch đầu tư công trung hạn 5 năm giai đoạn 2021-2025 (lần 2). Tiến độ thực hiện 2022-2025</t>
  </si>
  <si>
    <t>Xây dựng tuyến đường từ quốc lộ 3 đến hết Cụm công nghiệp vừa và nhỏ Nguyên Khê, huyện Đông Anh</t>
  </si>
  <si>
    <t>Thị trấn Đông Anh, Tiên Dương</t>
  </si>
  <si>
    <t>Quyết định số 3050/QĐ-UBND ngày 25/8/2022 của UBND thành phố Hà Nội Vv phê duyệt điều chỉnh thời gian
- Quyết định số 3729/QĐ-UBND ngày 11/7/2019 của UBND thành phố Hà Nội về việc phê duyệt chủ trương đầu tư
 -Quyết định số 3253/QĐ-UBND ngày 22/7/2020 của UBND huyện Đông Anh về việc phê duyệt quy hoạch chi tiết tỷ lệ 1/500.
-Quyết định số 121/QĐ-UBND ngày 11/01/2021 của UBND thành phố Hà Nội về việc phê duyệt dự án đầu tư;
Nghị quyết 01/NQ-HĐND ngày 26/4/2022 của HĐND huyện Đông Anh Vv điều chỉnh Kế hoạch đầu tư công trung hạn 5 năm giai đoạn 2021-2025 (lần 2). Tiến độ thực hiện 2022-2025</t>
  </si>
  <si>
    <t>Xây dựng khu cây xanh, bãi đỗ xe đường 23B, huyện Đông Anh</t>
  </si>
  <si>
    <t xml:space="preserve">  Tiên Dương</t>
  </si>
  <si>
    <t>Nghị quyết số 12/NQ-HĐND ngày 28/6/2019 của HĐND huyện Đông Anh về việc phê duyệt chủ trương đầu tư một số dự án trên dịa bàn huyện Đông Anh
Văn bản số 1258/UBND-QLĐT ngày 05/6/2020 của UBND huyện Đông Anh về việc chấp thuận TMB tỷ lệ 1/500
Quyết định số 7993/QĐ-UBND ngày 27/11/2020 của UBND huyện Đông Anh về việc phê duyệt dự án đầu tư xây dựng, trong đó tiến độ thực hiện dự án là 2021-2023</t>
  </si>
  <si>
    <t>Chỉnh trang, cải tạo nâng cấp tuyến đường gom, vỉa hè phía Đông đường Quốc lộ 3, huyện Đông Anh (đoạn từ ngã ba đường 6km đến nút giao đường sắt Hà Nội - Lào Cai)</t>
  </si>
  <si>
    <t>Uy Nỗ; Thị trấn Đông Anh</t>
  </si>
  <si>
    <t xml:space="preserve"> Nghị quyết số 12/NQ-HĐND ngày 28/6/2019 của HĐND huyện Đông Anh về việc phê duyệt chủ trương đầu tư một số dự án trên địa bàn huyện Đông Anh' 
 Quyết định số 7370/QĐ-UBND ngày 30/10/2020 của UBND huyện Đông Anh về việc phê duyệt dự án đầu tư xây dựng công trình;
- Nghị quyết 20/NQ-HĐND ngày 13/7/2021 của HĐND huyện Đông Anh V/v phê chuẩn kế hoạch đầu tư công trung hạn giai đoạn 2021-2025, trong đó tiến độ thực hiện dự án là 2021-2023</t>
  </si>
  <si>
    <t>Xây dựng trường THCS tại thôn Hậu Dưỡng, xã Kim Chung</t>
  </si>
  <si>
    <t>- Quyết định số 3831/QĐ-UBND ngày 08/7/2020 của UBND huyện Đông Anh về việc phê duyệt dự án;</t>
  </si>
  <si>
    <t>Đầu tư xây dựng hoàn thiện trường Tiểu học Bắc Hồng theo quy hoạch</t>
  </si>
  <si>
    <t>Nghị quyết 01/NQ-HĐND ngày 26/4/2022 của HĐND huyện Đông Anh Vv điều chỉnh Kế hoạch đầu tư công trung hạn 5 năm giai đoạn 2021-2025 (lần 2). Tiến độ thực hiện 2022-2025
- Nghị quyết số 12/NQ-HĐND ngày 28/6/2019 của HĐND huyện Đông Anh về việc phê duyệt chủ trương đầu tư một số dự án trên địa bàn huyện Đông Anh;
- Nghị quyết số 15/NQ-HĐND ngày 21/10/2022 của HĐND huyện Đông Anh về việc phê duyệt điều chỉnh chủ trương đầu tư một số dự án thuộc kế hoạch đầu tư công năm 2022 của huyện Đông Anh;
- Văn bản số 842/UBND-QLĐT ngày 14/4/2020 của UBND huyện Đông Anh về việc chấp thuận bản vẽ TMB tỷ lệ 1/500 và hồ sơ phương án kiến trúc.
- Quyết định số 3583/QĐ-UBND ngày 22/4/2024 của UBND huyện Đông Anh về việc phê duyệt dự án đầu tư XDCT</t>
  </si>
  <si>
    <t>Đầu tư xây dựng tuyến đường từ đường Vân Trì đến thôn Ba Chữ, xã Vân Nội theo quy hoạch</t>
  </si>
  <si>
    <t>- Quyết định số 5112/QĐ-UBND ngày 20/8/2020 của UBND huyện Đông Anh về việc phê duyệt chủ trương đầu tư dự án.                                                                      
- Quyết định số 7860/QĐ-UBND ngày 24/11/2020 của UBND huyện Đông Anh về việc phê duyệt chỉ giới đường đỏ.
- Quyết định số 4211/QĐ-UBND ngày 03/06/2021 của UBND huyện Đông Anh về việc phê duyệt dự án;
Nghị quyết 01/NQ-HĐND ngày 26/4/2022 của HĐND huyện Đông Anh Vv điều chỉnh Kế hoạch đầu tư công trung hạn 5 năm giai đoạn 2021-2025 (lần 2). Tiến độ thực hiện 2022-2025</t>
  </si>
  <si>
    <t>Đầu tư xây dựng tuyến đường từ đường Lâm Tiên đến nhà văn hóa thôn Lâm Tiên theo quy hoạch</t>
  </si>
  <si>
    <t>Quyết định số 5113/QĐ-UBND ngày 20/8/2020 của UBND huyện Đông Anh về việc phê duyệt chủ trương đầu tư dự án;
Quyết định số 11198/QĐ-UBND ngày 31/12/2020 của UBND huyện Đông anh về việc phê duyệt dự án;
Nghị quyết 01/NQ-HĐND ngày 26/4/2022 của HĐND huyện Đông Anh Vv điều chỉnh Kế hoạch đầu tư công trung hạn 5 năm giai đoạn 2021-2025 (lần 2). Tiến độ thực hiện 2022-2025</t>
  </si>
  <si>
    <t>Cải tạo, nâng cấp trường tiểu học Ngô Tất Tố</t>
  </si>
  <si>
    <t>Mai Lâm</t>
  </si>
  <si>
    <t xml:space="preserve"> Quyết định số 4749/QĐ-UBND ngày 06/8/2020 của UBND huyện Đông Anh về việc phê duyệt chủ trương đầu tư dự án
- Văn bản số 1265/QLĐT-QH1 ngày 08/6/2021 của Phòng QLĐT huyện Đông anh về việc chấp thuận TMB tỷ lệ 1/500 và phương án kiến trúc.
- Nghị quyết 20/NQ-HĐND ngày 13/7/2021 của HĐND huyện Đông Anh V/v phê chuẩn kế hoạch đầu tư công trung hạn giai đoạn 2021-2025, trong đó tiến độ thực hiện dự án là 2021-2025
Quyết định số 10978/QĐ-UBND ngày 05/9/2022 của UBND huyện Đông Anh V/v phê duyệt dự án đầu tư</t>
  </si>
  <si>
    <t>Đầu tư xây dựng tuyến đường từ đường LK53 (ven sông Ngũ Huyện Khê) đến hết thôn Nghĩa Vũ, xã Dục Tú, huyện Đông Anh theo quy hoạch</t>
  </si>
  <si>
    <t>Quyết định số 5151/QĐ-UBND ngày 21/8/2020 của UBND huyện Đông Anh về việc phê duyệt chủ trương đầu tư dự án;
Quyết định số 7709/QĐ-UBND ngày 17/11/2020 của UBND huyện Đông Anh về việc phê duyệt chỉ giới đường đỏ tuyến đường;
Nghị quyết 01/NQ-HĐND ngày 26/4/2022 của HĐND huyện Đông Anh Vv điều chỉnh Kế hoạch đầu tư công trung hạn 5 năm giai đoạn 2021-2025 (lần 2). Tiến độ thực hiện 2022-2025
Quyết định 11187/QĐ-UBND ngày 31/12/2020 của UBND huyện Đông Anh V/v Phê duyệt dự án Đầu tư xây dựng tuyến đường từ đường LK53 (ven sông Ngũ Huyện Khê) đến hết thôn Nghĩa Vũ, xã Dục Tú, huyện Đông Anh theo quy hoạch</t>
  </si>
  <si>
    <t>Xây dựng khu cây xanh thể dục thể thao và khớp nối hạ tầng khu vực xóm Hậu xã Uy Nỗ</t>
  </si>
  <si>
    <t xml:space="preserve">  Uy Nỗ </t>
  </si>
  <si>
    <t>Nghị quyết số 12/NQ-HĐND ngày 28/06/2019 của HĐND huyện Đông Anh về phê duyệt chủ trương đầu tư một số dự án trên địa bàn huyện Đông Anh;
 Văn bản số 2033/UBND-QLĐT ngày 25/8/2020 của UBND huyện Đông Anh về việc chấp thuận quy hoạch TMB tỷ lệ 1/500 và phương án kiến trúc.
Quyết định số 7979/QĐ-UBND ngày 27/11/2020 của UBND huyện Đông Anhvề việc phê duyệt dự án đầu tư xây dựng
- Nghị quyết 20/NQ-HĐND ngày 13/7/2021 của HĐND huyện Đông Anh V/v phê chuẩn kế hoạch đầu tư công trung hạn giai đoạn 2021-2025, trong đó tiến độ thực hiện dự án là 2021-2023</t>
  </si>
  <si>
    <t>Xây dựng trường THCS Cổ Loa 2</t>
  </si>
  <si>
    <t>Quyết định của UBND huyện Đông Anh: số 7970/QĐ-UBND ngày 26/11/2020 về việc phê duyệt dự án đầu tư xây dựng công trình: Xây dựng trường THCS Cổ Loa 2;
Nghị quyết 01/NQ-HĐND ngày 26/4/2022 của HĐND huyện Đông Anh Vv điều chỉnh Kế hoạch đầu tư công trung hạn 5 năm giai đoạn 2021-2025 (lần 2). Tiến độ thực hiện 2022-2025
Nghị quyết số 21/NQ-HĐND ngày 28/8/2019 của HĐND huyện Đông Anh V/v phê duyệt chủ trương đầu tư và điều chỉnh chủ trương đầu tư một số dự án trên địa bàn huyện Đông Anh</t>
  </si>
  <si>
    <t>Xây dựng tuyến đường nối trục từ đường quốc lộ 3 (cũ) đến tuyến đường Võ Nguyễn Giáp, huyện Đông Anh</t>
  </si>
  <si>
    <t>Tiên Dương; Thị trấn Đông Anh</t>
  </si>
  <si>
    <t>Quyết định số 2736/QĐ-UBND ngày 24/6/2021 của UBND thành phố Hà Nội về việc phê duyệt dự án đầu tư;
Nghị quyết 01/NQ-HĐND ngày 26/4/2022 của HĐND huyện Đông Anh Vv điều chỉnh Kế hoạch đầu tư công trung hạn 5 năm giai đoạn 2021-2025 (lần 2). Tiến độ thực hiện 2022-2025</t>
  </si>
  <si>
    <t>Xây dựng tuyến đường ven thôn Bầu vào trường tiểu học Kim Chung 2</t>
  </si>
  <si>
    <t>Quyết định số 9052/QĐ-UBND ngày 03/8/2021 của UBND huyện Đông Anh về việc phê duyệt chủ trương đầu tư dự án
Quyết định số 2657/QĐ-UBND ngày 14/4/2022 của UBND huyện Đông Anh về việc phê duyệt điều chỉnh chủ trương chủ đầu tư dự án</t>
  </si>
  <si>
    <t>Xây dựng tuyến đường ngoài hàng rào kết nối khu công nghiệp Bắc Thăng Long, huyện Đông Anh (tuyến 3)</t>
  </si>
  <si>
    <t>Võng La, Đại Mạch</t>
  </si>
  <si>
    <t>- Quyết định số 9053/QĐ-UBND ngày 03/8/2021 của UBND huyện Đông Anh về việc phê duyệt chủ trương đầu tư dự án
- Quyết định số 6236/QĐ-UBND ngày 24/6/2024 của UBND huyện Đông Anh về việc phê duyệt dự án</t>
  </si>
  <si>
    <t>Xây dựng các tuyến đường xung quanh thôn Nhuế, xã Kim Chung, huyện Đông Anh</t>
  </si>
  <si>
    <t>Quyết định số 9054/QĐ-UBND ngày 03/8/2021 của UBND huyện Đông Anh về việc phê duyệt chủ trương đầu tư dự án
Quyết định số 2656/QĐ-UBND ngày 14/4/2022 của UBND huyện Đông Anh về việc phê duyệt điều chỉnh CTDT dự án
Quyết định 10752/QĐ-UBND ngày 25/8/2022 của UBND huyện Đông Anh về việc phê duyệt CTDT dự án</t>
  </si>
  <si>
    <t>Chỉnh trang tuyến đường Cao Lỗ đoạn từ UBND xã Uy Nỗ đến đường sắt Hà Nội Thái Nguyên, huyện Đông Anh (theo quy hoạch)</t>
  </si>
  <si>
    <t>Uy Nỗ, Việt Hùng</t>
  </si>
  <si>
    <t>Quyết định số 9055/QĐ-UBND ngày 03/8/2021 của UBND huyện Đông Anh về việc phê duyệt chủ trương đầu tư dự án</t>
  </si>
  <si>
    <t>Xây dựng tuyến đường từ QL3 cũ qua thôn Phan Xá đến đường Đản Dị, huyện Đông Anh</t>
  </si>
  <si>
    <t>Quyết định số 9056/QĐ-UBND ngày 03/8/2021 của UBND huyện Đông Anh về việc phê duyệt chủ trương đầu tư dự án</t>
  </si>
  <si>
    <t>Xây dựng tuyến đường từ đê sông Cà Lồ qua thôn Xuân Nộn đến đường LK50 và nhánh kết nối ra đường từ Ngã 3 Lương Quy-Đê sông Cà Lồ</t>
  </si>
  <si>
    <t>Quyết định số 9231/QĐ-UBND ngày 12/8/2021 của UBND huyện về việc phê duyệt chủ trương đầu tư dự án</t>
  </si>
  <si>
    <t>Đầu tư xây dựng tuyến đường từ đê sông Cà Lồ qua trục chính thôn Xuân Nộn và qua trục chính thôn Đường Nhạn theo quy hoạch</t>
  </si>
  <si>
    <t>Quyết định số 9339/QĐ-UBND ngày 18/8/2021 của UBND huyện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</si>
  <si>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ĐTXD tuyến đường bao phía Nam và Đông Nam thôn Mai Châu, xã Đại Mạch theo quy hoạch</t>
  </si>
  <si>
    <t>Quyết định số 9234/QĐ-UBND ngày 12/8/2021 của UBND huyện về việc phê duyệt chủ trương đầu tư dự án</t>
  </si>
  <si>
    <t xml:space="preserve">ĐTXD tuyến đường bao quanh khu vực dân cư thôn Nghĩa Lại, xã Uy Nỗ theo quy hoạch </t>
  </si>
  <si>
    <t>Quyết định số 9233/QĐ-UBND ngày 12/8/2021 của UBND huyện về việc phê duyệt chủ trương đầu tư dự án</t>
  </si>
  <si>
    <t>ĐTXD tuyến đường nối từ Khu đấu giá quyền sử dụng đất Nguyên Khê đến phía Đông thôn Khê Nữ, xã Nguyên Khê theo quy hoạch</t>
  </si>
  <si>
    <t>Quyết định số 9230/QĐ-UBND ngày 12/8/2021 của UBND huyện về việc phê duyệt chủ trương đầu tư dự án</t>
  </si>
  <si>
    <t>ĐTXD tuyến đường vào trường THCS Võng La theo quy hoạch</t>
  </si>
  <si>
    <t>Võng La</t>
  </si>
  <si>
    <t>Quyết định số 9334/QĐ-UBND ngày 18/8/2021 của UBND huyện về việc phê duyệt chủ trương đầu tư dự án</t>
  </si>
  <si>
    <t xml:space="preserve">ĐTXD tuyến đường qua phía Nam thôn Kính Nỗ kết nối đường Uy Nỗ đến đường bệnh viện Đông Anh - Đền Sái theo quy hoạch </t>
  </si>
  <si>
    <t>Quyết định số 10377/QĐ-UBND ngày 10/9/2021 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</si>
  <si>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ĐTXD tuyến đường bao phía Tây thôn Lương Quy, xã Xuân Nộn và đoạn nối từ chùa Kim Quy đến TTMN xã Xuân Nộn.</t>
  </si>
  <si>
    <t>Quyết định số 10376/QĐ-UBND ngày 10/9/2021 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</si>
  <si>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Tuyến đường bao phía Đông Bắc và Đông Nam thôn Cầu Cả, xã Cổ Loa theo quy hoạch</t>
  </si>
  <si>
    <t>Quyết định số 10378/QĐ-UBND ngày 10/9/2021 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</si>
  <si>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Đầu tư xây dựng tuyến đường gom chân đê sông Cà Lồ từ Quốc lộ 3 (cũ) đến thôn Đào Thục, xã Thụy Lâm</t>
  </si>
  <si>
    <t xml:space="preserve"> Quyết định số 11195/QĐ-UBND ngày 31/12/2020 của UBND huyện Đông Anh về việc phê duyệt chủ trương đầu tư dự án, trong đó tiến độ thực hiện dự án là 2022-2024
Quyết định số 11742/QĐ-UBND ngày 05/12/2023 của UBND huyện Đông Anh V/v phê duyệt dự án
Quyết định 6047/QĐ-UBND ngày 27/11/2023 của UBND thành phố Hà Nội về phê duyệt kết quả thẩm định báo cáo đánh giá tác động môi trường dự án đầu tư</t>
  </si>
  <si>
    <t>Cải tạo nâng cấp tuyến đường từ đê sông Cà Lồ đến đường gom Quốc lộ 3 (mới) đoạn qua khu di tích Đền Sái</t>
  </si>
  <si>
    <t>Quyết định số 9337/QĐ-UBND ngày 18/8/2021 của UBND huyện Đông Anh về việc phê duyệt chủ trương đầu tư dự án, trong đó tiến độ thực hiện dự án là 2022-2024.
Quyết định số 4579/QĐ-UBND ngày 15/6/2023 của UBND huyện Đông Anh về việc phê duyệt điều chỉnh chủ trương đầu tư dự án.</t>
  </si>
  <si>
    <t>ĐTXD tuyến đường bao phía Bắc và Tây Bắc thôn Mai Châu, xã Đại Mạch theo quy hoạch</t>
  </si>
  <si>
    <t>Quyết định số 9335/QĐ-UBND ngày 18/8/2021 của UBND huyện Đông Anh về việc phê duyệt chủ trương đầu tư dự án, trong đó tiến độ thực hiện dự án là 2023-2025</t>
  </si>
  <si>
    <t>ĐTXD tuyến đường bao phía Tây Bắc thôn Đại Đồng, xã Đại Mạch theo quy hoạch</t>
  </si>
  <si>
    <t>Quyết định số  9336/QĐ-UBND ngày 18/8/2021 của UBND huyện  Đông Anhvề việc phê duyệt chủ trương đầu tư dự án, trong đó tiến độ thực hiện dự án là 2023-2025</t>
  </si>
  <si>
    <t xml:space="preserve">ĐTXD tuyến đường bao phía Bắc xóm Đầm và phía Tây xóm Tây xã Vân Nội theo quy hoạch </t>
  </si>
  <si>
    <t>Quyết định số 9338/QĐ-UBND ngày 18/8/2021 của UBND huyện  Đông Anhvề việc phê duyệt chủ trương đầu tư dự án, trong đó tiến độ thực hiện dự án là 2022-2024</t>
  </si>
  <si>
    <t>ĐTXD tuyến đường phía Đông Bắc Bệnh viện Nhiệt đới Trung ương và nhánh kết nối ra đường Võ Văn Kiệt theo quy hoạch</t>
  </si>
  <si>
    <t>Quyết định số 10380/QĐ-UBND ngày 10/9/2021 của UBND huyện Đông Anh về việc phê duyệt chủ trương đầu tư
- Nghị quyết 20/NQ-HĐND ngày 13/7/2021 của HĐND huyện Đông Anh V/v phê chuẩn kế hoạch đầu tư công trung hạn giai đoạn 2021-2025, trong đó tiến độ thực hiện dự án là 2022-2025</t>
  </si>
  <si>
    <t>ĐTXD tuyến đường phía Tây Bắc chợ Mun theo quy hoạch</t>
  </si>
  <si>
    <t>Quyết định số 9340/QĐ-UBND ngày 18/8/2021 của UBND huyện Đông Anh về việc phê duyệt chủ trương đầu tư, trong đó tiến độ thực hiện dự án là 2021-2023; Quyết định số 8359/QĐ-UBND ngày 26/9/2023 của UBND huyện Đông Anh về việc phê duyệt đầu tư dự án, trong đó tiến độ thực hiện dự án là 2023-2025.</t>
  </si>
  <si>
    <t>Đầu tư xây dựng tuyến đường từ đường Kim Nỗ - Kim Chung đến đường gom dọc đường sắt Hà Nội - Lào Cai, xã Kim Nỗ, huyện Đông Anh</t>
  </si>
  <si>
    <t>Quyết định số 10382/QĐ-UBND ngày 10/9/2021 của UBND huyện Đông Anh về việc phê duyệt chủ trương đầu tư dự án, trong đó tiến độ thực hiện dự án là 2022-2024</t>
  </si>
  <si>
    <t>ĐTXD tuyến đường bao phía Bắc và phía Tây thôn Cổ Dương, xã Tiên Dương theo quy hoạch</t>
  </si>
  <si>
    <t>Quyết định số 10374/QĐ-UBND ngày 10/9/2021 của UBND huyện Đông Anh về việc phê duyệt chủ trương đầu tư dự án, trong đó tiến độ thực hiện dự án là 2022-2024</t>
  </si>
  <si>
    <t>ĐTXD tuyến đường bao phía Bắc thôn Kính Nỗ, xã Uy Nỗ và nhánh qua phía Tây thôn Lương Quy, xã Xuân Nộn theo quy hoạch</t>
  </si>
  <si>
    <t>Uy Nỗ, Xuân Nộn</t>
  </si>
  <si>
    <t>Quyết định số 10381/QĐ-UBND ngày 10/9/2021 của UBND huyện Đông Anh về việc phê duyệt chủ trương đầu tư dự án, trong đó tiến độ thực hiện dự án là 2022-2025</t>
  </si>
  <si>
    <t>Đầu tư xây dựng công trình Cầu Hà Lâm 1, xã Thụy Lâm, huyện Đông Anh</t>
  </si>
  <si>
    <t>Quyết định Số 10945/QĐ-UBND ngày 21/9/2021của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</si>
  <si>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Xây dựng trạm y tế xã Tiên Dương</t>
  </si>
  <si>
    <t>Tiên dương</t>
  </si>
  <si>
    <t>Căn cứ Quyết định số 2652/QĐ-UBND ngày 30/5/2019 của UBND huyện Đông Anh về việc phê duyệt chủ trương đầu tư dự án: Xây dựng trạm y tế xã Tiên Dương, trong đó tiến độ thực hiện dự án là 2021-2024
Văn bản số 1420/UBND-QLĐT ngày 26/5/2021 của UBND huyện Đông Anh về việc chấp thuận tổng mặt bằng tỷ lệ 1/500 và phương án kiến trúc
Quyết định số 1612/QĐ-UBND ngày 11/3/2022 của UBND huyện Đông Anh V/v Phê duyệt báo cáo kinh tế kỹ thuật đầu tư xây dựng công trình</t>
  </si>
  <si>
    <t>Đầu tư xây dựng tuyến đường từ đường Đản Dị đến tuyến đường Võ Nguyên Giáp, huyện Đông Anh</t>
  </si>
  <si>
    <t>Uy Nỗ, Tiên Dương, Vân Nội, thị trấn Đông Anh</t>
  </si>
  <si>
    <t>Nghị quyết 25/NQ-HĐND ngày 04/12/2019 của HĐND Thành phố về việc phê duyệt chủ trương đầu tư một số dự án sử dụng vốn đầu tư công của thành phố Hà Nội, trong đó tiến độ thực hiện là 2021-2024; Nghị quyết 29/NQ-HĐND ngày 08/12/2022 của HĐND Thành phố về việc phê duyệt, điều chỉnh chủ trương đầu tư một số dự án sử dụng vốn đầu tư công của thành phố Hà Nội (phụ lục 28); 
QĐ 393/QĐ-UBND ngày 26/01/2022 của UBND TP về việc phê duyệt chỉ giới đường đỏ tuyến đường</t>
  </si>
  <si>
    <t>Xây dựng tuyến đường từ thôn Đào Thục đến đền Sái xã Thụy Lâm</t>
  </si>
  <si>
    <t>Nghị quyết số 12/NQ-HĐND ngày 28/6/2019 của HĐND huyện Đông Anh Vv phê duyệt chủ trương đầu tư một số công trình trên địa bàn huyện Đông Anh;
QĐ7480/QĐ-UBND ngày13/7/2021 của UBND TP về việc phê duyệt chỉ giới đường đỏ, tỷ lệ 1/500 tuyến đường từ thôn Đào Thục đến đền Sái, xã Thụy Lâm;
Nghị quyết 01/NQ-HĐND ngày 26/4/2022 của HĐND huyện Đông Anh Vv điều chỉnh Kế hoạch đầu tư công trung hạn 5 năm giai đoạn 2021-2025 (lần 2). Tiến độ thực hiện 2023-2025
Quyết định số 11250/QĐ-UBND ngày 12/9/2022 của UBND huyện Đông Anh V/v: Phê duyệt dự án Xây dựng tuyến đường từ thôn Đào Thục đến đền Sái xã Thuỵ Lâm.
Quyết định số 7480/QĐ-UBND ngày 13/7/2021 của UBND huyện Đông Anh về việc phê duyệt chỉ giới đường bộ, tỷ lệ 1/500</t>
  </si>
  <si>
    <t>Xây dựng trường mầm non Hậu Dưỡng</t>
  </si>
  <si>
    <t>Quyết định số 3985/QĐ-UBND ngày 18/5/2022 của UBND huyện Đông Anh về việc phê duyệt chủ trương đầu tư dự án</t>
  </si>
  <si>
    <t>Xây dựng trường tiểu học Vân Hà 2</t>
  </si>
  <si>
    <t>Quyết định số 3984/QĐ-UBND ngày 18/5/2022 của UBND huyện Đông Anh về việc phê duyệt chủ trương đầu tư dự án Xây dựng trường Tiểu học Vân Hà 2</t>
  </si>
  <si>
    <t>Xây dựng trường tiểu học Thị trấn B</t>
  </si>
  <si>
    <t>Nguyên Khê và Thị trấn Đông Anh</t>
  </si>
  <si>
    <t>Nghị quyết của HĐND huyện Đông Anh: số 01/NQ-HĐND ngày 16/01/2019 về việc phê duyệt chủ trương đầu tư một số dự án thuộc Kế hoạch đầu tư công trung hạn 5 năm 2016-2020 của huyện Đông Anh; 
Nghị quyết số 26/NQ-HĐND ngày 22/9/2020 về việc phê duyệt điều chỉnh chủ trương đầu tư một số dự án thuộc Kế hoạch đầu tư công trung hạn 5 năm 2016-2020 của huyện Đông Anh; 
Nghị quyết số 03/NQ-HĐND ngày 26/4/2022 về việc điều chỉnh chủ trương đầu tư một số dự án thuộc kế hoạch đầu tư công năm 2022 của huyện Đông Anh (lần 1);
Nghị quyết 01/NQ-HĐND ngày 26/4/2022 của HĐND huyện Đông Anh Vv điều chỉnh Kế hoạch đầu tư công trung hạn 5 năm giai đoạn 2021-2025 (lần 2). Tiến độ thực hiện 2022-2025
Nghị quyết số 24/NQ-HĐND ngày 28/6/2024 về việc phê duyệt điều chỉnh chủ trương đầu tư một số dự án thuộc thẩm quyền HĐND huyện Đông Anh;
Quyết định số 8609/QĐ-UBND ngày 19/8/2024 về việc phê duyệt điều chỉnh dự án;</t>
  </si>
  <si>
    <t>Xây dựng trường THCS thị trấn 2</t>
  </si>
  <si>
    <t>Nghị quyết của HĐND huyện Đông Anh: số 12/NQ-HĐND ngày 28/06/2019 về việc phê duyệt chủ trương đầu tư một số dự án trên địa bàn huyện Đông Anh;
Nghị quyết số 26/NQ-HĐND ngày 22/9/2020 về việc phê duyệt điều chỉnh chủ trương đầu tư một số dự án thuộc Kế hoạch đầu tư công trung hạn 5 năm 2016-2020 của huyện Đông Anh; 
Nghị quyết số 03/NQ-HĐND ngày 26/4/2022 về việc điều chỉnh chủ trương đầu tư một số dự án thuộc kế hoạch đầu tư công năm 2022 của huyện Đông Anh (lần 1);
Nghị quyết 01/NQ-HĐND ngày 26/4/2022 của HĐND huyện Đông Anh Vv điều chỉnh Kế hoạch đầu tư công trung hạn 5 năm giai đoạn 2021-2025 (lần 2). Tiến độ thực hiện 2022-2025
- Quyết định số 12512/QĐ-UBND ngày 15/12/2023 của UBND huyện Đông Anh về việc phê duyệt dự án;
Quyết định 12/QĐ-UBND ngày 28/06/2019 của UBND huyện Đông Anh V/v Phê duyệt chủ trương đầu tư một số dự án</t>
  </si>
  <si>
    <t>Xây dựng trường THCS Nam Hồng 2</t>
  </si>
  <si>
    <t>Quyết định số 3989/QĐ-UBND ngày 18/5/2022 của UBND huyện Đông Anh về việc phê duyệt chủ trương đầu tư dự án Xây dựng trường THCS Nam Hồng 2</t>
  </si>
  <si>
    <t>Xây dựng trường tiểu học Nam Hồng B</t>
  </si>
  <si>
    <t>Quyết định số 3990/QĐ-UBND ngày 18/5/2022 của UBND huyện Đông Anh về việc phê duyệt chủ trương đầu tư dự án Xây dựng trường tiểu học Nam Hồng B</t>
  </si>
  <si>
    <t>Xây dựng trường THCS Vân Nội</t>
  </si>
  <si>
    <t>Quyết định số 3988/QĐ-UBND ngày 18/5/2022 của UBND huyện Đông Anh về việc phê duyệt chủ trương đầu tư dự án</t>
  </si>
  <si>
    <t>Xây dựng trường Tiểu học Vĩnh Ngọc</t>
  </si>
  <si>
    <t>Vĩnh Ngọc</t>
  </si>
  <si>
    <t>Nghị quyết của HĐND huyện Đông Anh: số 12/NQ-HĐND ngày 28/06/2019 về việc phê duyệt chủ trương đầu tư một số dự án trên địa bàn huyện Đông Anh;
Nghị quyết 01/NQ-HĐND ngày 26/4/2022 của HĐND huyện Đông Anh Vv điều chỉnh Kế hoạch đầu tư công trung hạn 5 năm giai đoạn 2021-2025 (lần 2). Tiến độ thực hiện 2022-2025</t>
  </si>
  <si>
    <t>ĐTXD tuyến đường bao phía Bắc thôn Dục Tú nối từ đường Gia Lương đến trường mầm non Dục Tú</t>
  </si>
  <si>
    <t>- Quyết định số 8029/QĐ-UBND ngày 04/7/2022 của UBND huyện Đông Anh về việc phê duyệt chủ trương đầu tư.</t>
  </si>
  <si>
    <t>ĐTXD tuyến đường từ đê sông Cà Lồ đến thôn Kim Tiên</t>
  </si>
  <si>
    <t xml:space="preserve">- Quyết định số 8487/QĐ-UBND ngày 14/7/2022 của UBND huyện Đông Anh về việc phê duyệt chủ trương đầu tư </t>
  </si>
  <si>
    <t>Đầu tư xây dựng tuyến đường khu vực (NC-3) phía Nam thôn Đào Thục xã Thụy Lâm</t>
  </si>
  <si>
    <t>- Quyết định số 10470/QĐ-UBND ngày 18/8/2022 của UBND huyện Đông Anh về việc phê duyệt chủ trương đầu tư.</t>
  </si>
  <si>
    <t>Đầu tư xây dựng tuyến đường cấp khu vực (N4-13) từ Khu đấu giá quyền sử dụng đất X2 Kim Chung đến thôn Đại Đồng, xã Đại Mạch</t>
  </si>
  <si>
    <t>Kim Chung, Đại Mạch, Võng La</t>
  </si>
  <si>
    <t>- Quyết định số 10471/QĐ-UBND ngày 18/8/2022 của UBND huyện Đông Anh về việc phê duyệt chủ trương đầu tư.</t>
  </si>
  <si>
    <t>Đầu tư xây dựng tuyến đường cấp khu vực (N8-04) qua phía Tây Bắc thôn Vạn Lộc, xã Xuân Canh</t>
  </si>
  <si>
    <t xml:space="preserve">- Quyết định số 10074/QĐ-UBND ngày 11/8/2022 của UBND huyện Đông Anh về việc phê duyệt chủ trương đầu tư </t>
  </si>
  <si>
    <t>Đầu tư xây dựng tuyến đường cấp khu vực (N(A)-5) từ trường THPT Cổ Loa đến khu đô thị mới Đông Anh</t>
  </si>
  <si>
    <t>Cổ Loa, Đông Hội</t>
  </si>
  <si>
    <t>- Quyết định số 9527/QĐ-UBND ngày 28/7/2022 của UBND huyện Đông Anh về việc phê duyệt chủ trương đầu tư dự án</t>
  </si>
  <si>
    <t>Đầu tư xây dựng tuyến đường khu vực (NC-4) phía Đông thôn Đào Thục, xã Thụy Lâm</t>
  </si>
  <si>
    <t>- Quyết định số 7997/QĐ-UBND ngày 01/7/2022 của UBND huyện Đông Anh về việc phê duyệt chủ trương đầu tư dự án</t>
  </si>
  <si>
    <t>Đầu tư xây dựng tuyến đường cấp khu vực (N4-14) từ Nhà máy nước Bắc Thăng Long đến Khu đấu giá quyền sử dụng đất X2, xã Kim Chung, huyện Đông Anh</t>
  </si>
  <si>
    <t>Kim Chung, Đại Mạch</t>
  </si>
  <si>
    <t>- Quyết định số 8492/QĐ-UBND ngày 14/7/2022 của UBND huyện Đông Anh về việc phê duyệt chủ trương đầu tư dự án</t>
  </si>
  <si>
    <t>Đầu tư xây dựng tuyến đường cấp khu vực (N4-12) từ thôn Nhuế đến thôn Bầu, xã Kim Chung</t>
  </si>
  <si>
    <t>- Quyết định số 6497/QĐ-UBND ngày 23/5/2022 của UBND huyện Đông Anh về việc phê duyệt dự án đầu tư xây dựng</t>
  </si>
  <si>
    <t>Đầu tư xây dựng tuyến đường cấp khu vực (N3-06) từ Bắc thôn Đoài đến hết địa phận huyện Đông Anh</t>
  </si>
  <si>
    <t>- Quyết định số 6496/QĐ-UBND ngày 23/5/2022 của UBND huyện Đông Anh về việc phê duyệt dự án đầu tư xây dựng</t>
  </si>
  <si>
    <t>Đầu tư xây dựng tuyến đường cấp khu vực (N4-11) từ phía Nam thôn Đoài, xã Kim Nỗ đến đầm Vân Trì</t>
  </si>
  <si>
    <t>- Quyết định số 6495/QĐ-UBND ngày 23/5/2022 của UBND huyện Đông Anh về việc phê duyệt dự án đầu tư xây dựng</t>
  </si>
  <si>
    <t>Đầu tư xây dựng tuyến đường qua thôn Thọ Đa, xã Kim Nỗ, huyện Đông Anh</t>
  </si>
  <si>
    <t>- Quyết định số 8025/QĐ-UBND ngày 04/7/2022 của UBND huyện Đông Anh về việc phê duyệt chủ trương đầu tư.</t>
  </si>
  <si>
    <t>Đầu tư xây dựng tuyến đường cấp khu vực (N3-05) từ đường Võ Văn Kiệt đến hết địa phận huyện Đông Anh</t>
  </si>
  <si>
    <t xml:space="preserve">- Quyết định số 8474/QĐ-UBND ngày 13/7/2022 của UBND huyện Đông Anh về việc phê duyệt chủ trương đầu tư </t>
  </si>
  <si>
    <t>ĐTXD tuyến đường gom dọc đường sắt Hà Nội - Thái Nguyên (đoạn từ đường Lâm Tiên đến khu đấu giá Đông Nguyên Khê theo quy hoạch)</t>
  </si>
  <si>
    <t>Thị trấn Đông Anh</t>
  </si>
  <si>
    <t>- Quyết định số 6492/QĐ-UBND ngày 23/5/2022 của UBND huyện Đông Anh về việc phê duyệt dự án đầu tư xây dựng</t>
  </si>
  <si>
    <t>Đầu tư xây dựng tuyến đường cấp khu vực (N(A)-4) từ thôn Tiên Hội đến xóm mới Trung Thôn</t>
  </si>
  <si>
    <t>- Quyết định số 9526/QĐ-UBND ngày 28/7/2022 của UBND huyện Đông Anh về việc phê duyệt chủ trương đầu tư.</t>
  </si>
  <si>
    <t>Đầu tư xây dựng tuyến đường cấp khu vực (GN-12) phía Đông đầm Sơn Du</t>
  </si>
  <si>
    <t>- Quyết định số 7995/QĐ-UBND ngày 01/7/2022 của UBND huyện Đông Anh về việc phê duyệt chủ trương đầu tư dự án</t>
  </si>
  <si>
    <t>Dự án: Đầu tư xây dựng tuyến đường dọc phía Đông kênh Giữa đoạn từ đường trục thôn Hậu Dưỡng đến đường trục chính A</t>
  </si>
  <si>
    <t>Quyết định số 8493/QĐ-UBND ngày 14/7/2022 về việc phê duyệt chủ trương đầu tư dự án Đầu tư xây dựng tuyến đường dọc phía Đông kênh Giữa đoạn từ đường trục thôn Hậu Dưỡng đến đường trục chính A, huyện Đông Anh</t>
  </si>
  <si>
    <t>Đầu tư xây dựng tuyến đường cấp khu vực (GN-09) từ thôn Mỹ Nội đến khu sinh thái Mefrimex</t>
  </si>
  <si>
    <t>Bắc Hồng, Nam Hồng</t>
  </si>
  <si>
    <t>- Quyết định số 8028/QĐ-UBND ngày 04/7/2022 của UBND huyện Đông Anh về việc phê duyệt chủ trương đầu tư.</t>
  </si>
  <si>
    <t>Dự án: Đầu tư xây dựng tuyến đường cấp khu vực (N7-18) từ Việt Hùng đến nhà máy gạch Vigracera</t>
  </si>
  <si>
    <t>Việt Hùng, Uy Nỗ</t>
  </si>
  <si>
    <t>Quyết định số 8476/QĐ-UBND ngày 13/7/2022 của UBND huyện Đông Anh về việc phê duyệt chủ trương đầu tư dự án</t>
  </si>
  <si>
    <t>Dự án: Cải tạo, nâng cấp tuyến đường trục trung tâm xã Bắc Hồng, huyện Đông Anh</t>
  </si>
  <si>
    <t>Quyết định số 8494/QĐ-UBND ngày 14/7/2022 của UBND huyện Đông Anh về việc phê duyệt chủ trương đầu tư dự án: Cải tạo, nâng cấp tuyến đường trục trung tâm xã Bắc Hồng, huyện Đông Anh</t>
  </si>
  <si>
    <t>Đầu tư xây dựng tuyến đường cấp khu vực (N8-03) từ đường Trường Sa qua thôn Văn Thượng, Vạn Lộc</t>
  </si>
  <si>
    <t>Xuân Canh, Vĩnh Ngọc</t>
  </si>
  <si>
    <t xml:space="preserve">- Quyết định số 10073/QĐ-UBND ngày 11/8/2022 của UBND huyện Đông Anh về việc phê duyệt chủ trương đầu tư </t>
  </si>
  <si>
    <t>Đầu tư xây dựng tuyến đường phía Đông thôn Đìa (N3-07) từ đường 23B đến UBND xã Nam Hồng</t>
  </si>
  <si>
    <t>- Quyết định số 6498/QĐ-UBND ngày 23/5/2022 của UBND huyện Đông Anh về việc phê duyệt dự án đầu tư xây dựng</t>
  </si>
  <si>
    <t>Đầu tư xây dựng tuyến đường cấp khu vực (N3-04) từ Nam thôn Đoài đi qua đường trục đô thị Mê Linh</t>
  </si>
  <si>
    <t>- Quyết định số 8480/QĐ-UBND ngày 13/7/2022 của UBND huyện Đông Anh về việc phê duyệt chủ trương đầu tư dự án</t>
  </si>
  <si>
    <t>ĐTXD tuyến đường gom dọc đường sắt Hà Nội - Thái Nguyên (đoạn từ đường Nguyên Khê đến đê sông Cà Lồ theo quy hoạch)</t>
  </si>
  <si>
    <t>- Quyết định số 6494/QĐ-UBND ngày 23/5/2022 của UBND huyện Đông Anh về việc phê duyệt dự án đầu tư xây dựng</t>
  </si>
  <si>
    <t>Đầu tư xây dựng tuyến đường khu vực (NC-2) thôn Xuân Nộn đến thôn Đình Trung xã Xuân Nộn</t>
  </si>
  <si>
    <t xml:space="preserve">- Quyết định số 8475/QĐ-UBND ngày 13/7/2022 của UBND huyện Đông Anh về việc phê duyệt chủ trương đầu tư </t>
  </si>
  <si>
    <t>Đầu tư xây dựng tuyến đường  cấp khu vực (N5-12) từ Khu đất dịch vụ X2 Nguyên Khê đến Khu đấu giá Nguyên Khê</t>
  </si>
  <si>
    <t>- Quyết định số 10472/QĐ-UBND ngày 18/8/2022 của UBND huyện Đông Anh về việc phê duyệt chủ trương đầu tư dự án</t>
  </si>
  <si>
    <t>Đầu tư xây dựng tuyến đường cấp khu vực (GN-11) phía Đông thôn Quan Âm đến hết thôn Bến Trung</t>
  </si>
  <si>
    <t>- Quyết định số 8027/QĐ-UBND ngày 04/7/2022 của UBND huyện Đông Anh về việc phê duyệt chủ trương đầu tư.</t>
  </si>
  <si>
    <t>Đầu tư xây dựng tuyến đường cấp khu vực (GN-15) phía Đông Bắc thôn Mạch Lũng</t>
  </si>
  <si>
    <t>- Quyết định số 7996/QĐ-UBND ngày 01/7/2022 của UBND huyện Đông Anh về việc phê duyệt chủ trương đầu tư dự án</t>
  </si>
  <si>
    <t xml:space="preserve">Đầu tư xây dựng tuyến đường cấp khu vực (GN-08) phía Tây Bắc thôn Tằng My xã Nam Hồng </t>
  </si>
  <si>
    <t xml:space="preserve">- Quyết định số 8473/QĐ-UBND ngày 13/7/2022 của UBND huyện Đông Anh về việc phê duyệt chủ trương đầu tư </t>
  </si>
  <si>
    <t>Đầu tư xây dựng tuyến đường cấp khu vực (N3-03) từ chân cầu Vượt Nam Hồng đi đường trục đô thị Mê Linh</t>
  </si>
  <si>
    <t>- Quyết định số 8481/QĐ-UBND ngày 13/7/2022 của UBND huyện Đông Anh về việc phê duyệt chủ trương đầu tư dự án</t>
  </si>
  <si>
    <t>Dự án: Đầu tư xây dựng tuyến đường cấp khu vực (N5-13) từ đường gom kênh đào đến đường Võ Nguyên Giáp.</t>
  </si>
  <si>
    <t>Quyết định số 8479/QĐ-UBND ngày 13/7/2022 của UBND huyện Đông Anh về việc phê duyệt chủ trương đầu tư dự án</t>
  </si>
  <si>
    <t>Xây dựng khu cây xanh thể dục thể thao xã Tiên Dương, huyện Đông Anh</t>
  </si>
  <si>
    <t>Nghị quyết số 12/NQ-HĐND ngày 28/6/2019 của Hội đồng nhân dân huyện Đông Anh về việc phê duyệt chủ trương đầu tư một số dự án trên địa bàn huyện Đông Anh, trong đó có dự án Xây dựng khu cây xanh thể dục thể thao xã Tiên Dương, huyện Đông Anh;
Quyết định số 1914/QĐ-UBND ngày 18/3/2022 của UBND huyện Đông Anh về việc phê duyệt quy hoạch chi tiết tỷ lệ 1/500 dự án Xây dựng khu cây xanh thể dục thể thao xã Tiên Dương, huyện Đông Anh;
Nghị quyết 01/NQ-HĐND ngày 26/4/2022 của HĐND huyện Đông Anh Vv điều chỉnh Kế hoạch đầu tư công trung hạn 5 năm giai đoạn 2021-2025 (lần 2). Tiến độ thực hiện 2022-2025;
- Nghị Quyết số 02/NQ-HĐND ngày 20/6/2023 của HĐND huyện Đông Anh về việc phê duyệt điều chỉnh chủ trương đầu tư một số dự án thuộc thẩm quyền HĐND huyện ĐÔng Anh (lần 1);
- VB số 8298/STNMT-ĐĐBĐVT ngày 17/10/2024 của Sở TNMT hướng dẫn định vị mốc giới phục vụ bồi thường, hỗ trợ, tái định cư;</t>
  </si>
  <si>
    <t>Xây dựng 02 tuyến đường gom dọc theo Quốc lộ mới (đoạn từ nút giao giữa đường Vành đai 3 với đường Quốc lộ 3 mới đến hết địa phận huyện Đông Anh</t>
  </si>
  <si>
    <t>Vân Hà, Liên Hà, Thụy Lâm</t>
  </si>
  <si>
    <t>Nghị quyết số 18/NQ-HĐND ngày 25/10/2019 của HĐND thành phố Hà Nội về việc phê duyệt chủ trường đầu tư xây dựng 02 tuyến đường gom dọc theo Quốc lộ mới (đoạn từ nút giao giữa đường Vành đai 3 với đường Quốc lộ 3 mới đến hết địa phận huyện Đông Anh, trong đó tiến độ thực hiện 2022-2025</t>
  </si>
  <si>
    <t>Cải tạo, mở rộng Trung tâm văn hóa - Thể thao xã Vân Nội</t>
  </si>
  <si>
    <t>- Quyết định số 10425/QĐ-UBND ngày 17/8/2022 của UBND huyện Đông Anh về việc phê duyệt chủ trương đầu tư dự án: Cải tạo, mở rộng Trung tâm văn hóa - Thể thao xã Vân Nội.</t>
  </si>
  <si>
    <t>Xây dựng Trung tâm văn hóa - Thể thao xã Cổ Loa</t>
  </si>
  <si>
    <t>- Quyết định số 10072/QĐ-UBND ngày 11/8/2022 của UBND huyện Đông Anh về việc phê duyệt chủ trương đầu tư dự án: Xây dựng Trung tâm văn hóa - Thể thao xã Cổ Loa.</t>
  </si>
  <si>
    <t>Xây dựng Trung tâm văn hóa - Thể thao xã Kim Nỗ</t>
  </si>
  <si>
    <t>- Quyết định số 6781/QĐ-UBND ngày 07/6/2022 của UBND huyện Đông Anh về việc phê duyệt chủ trương đầu tư dự án: Xây dựng Trung tâm văn hóa - Thể thao xã Kim Nỗ.</t>
  </si>
  <si>
    <t xml:space="preserve">Xây dựng khu văn hóa cộng đồng thôn Lại Đà </t>
  </si>
  <si>
    <t>- Văn bản số 79/HĐND-TT ngày 15/9/2017 của HĐND Huyện về việc phê duyệt chủ trương đầu tư Dự án với thời gian thực hiện Dự án:  Năm 2020-2022.
- Nghị quyết  số 15/NQ-HĐND ngày 10/11/2023 của HĐND huyện Đông Anh về việc phê duyệt điều chỉnh chủ trương đầu tư một số dự án thuộc thẩm quyền HĐND huyện Đông Anh.
- Nghị quyết số 04/NQ-HĐND ngày 13/5/2024 về việc phê duyệt điều chỉnh chủ trương đầu tư một số dự án thuộc thẩm quyền HĐND huyện Đông Anh.</t>
  </si>
  <si>
    <t>Xây dựng trường mầm non Thị trấn 1</t>
  </si>
  <si>
    <t>Các nghị quyết của HĐND huyện Đông Anh: số 12/NQ-HĐND ngày 28/6/2019 về việc phê duyệt chủ trương đầu tư một số dự án trên địa bàn huyện Đông Anh; 
- Nghị quyết số 26/NQ-HĐND ngày 22/9/2020 về việc phê duyệt điều chỉnh chủ trương đầu tư một số dự án thuộc Kế hoạch đầu tư công trung hạn 5 năm 2016-2020 của huyện Đông Anh;
- Quyết định số 2689/QĐ-UBND ngày 26/4/2021 của UBND huyện Đông Anh về việc phê duyệt dự án;
- Quyết định số 8959/QĐ-UBND ngày 19/08/2024 của UBND huyện Đông Anh về việc phê duyệt điều chỉnh dự án;
- Nghị quyết số 24/NQ-HĐND ngày 28/6/2024 về việc phê duyệt điều chỉnh chủ trương đầu tư một số dự án thuộc thẩm quyền HĐND huyện Đông Anh;
- Nghị quyết 01/NQ-HĐND ngày 26/4/2022 của HĐND huyện Đông Anh Vv điều chỉnh Kế hoạch đầu tư công trung hạn 5 năm giai đoạn 2021-2025 (lần 2). Tiến độ thực hiện 2022-2025</t>
  </si>
  <si>
    <t>Xây dựng trường mầm non Họa My</t>
  </si>
  <si>
    <t>Nghị quyết số 21/NQ-HĐND ngày 28/8/2019 của HĐND huyện Đông Anh V/v phê duyệt chủ trương đầu tư và điều chỉnh chủ trương đầu tư một số dự án trên địa bàn huyện Đông Anh
Nghị quyết 01/NQ-HĐND ngày 26/4/2022 của HĐND huyện Đông Anh Vv điều chỉnh Kế hoạch đầu tư công trung hạn 5 năm giai đoạn 2021-2025 (lần 2). Tiến độ thực hiện 2022-2025
Quyết định số 5319/QĐ-UBND ngày 15/6/2021 của UBND huyện Đông Anh V/v phê duyệt dự án đầu tư xây dựng</t>
  </si>
  <si>
    <t>Xây dựng trường THPT Nguyên Khê, huyện Đông Anh</t>
  </si>
  <si>
    <t>Nghị quyết số 25/NQ-HĐND ngày 04/12/2019 của HĐND thành phố Hà Nội về việc phê duyệt chủ trương đầu tư một số dự án sử dụng vốn đầu tư công trên địa bàn thành phố Hà Nội, trong đó có dự án Xây dựng trường THPT Uy Nỗ, huyện Đông Anh;
Quyết định số 2331/QĐ-UBND ngày 04/7/2022 của UBND thành phố Hà Nội về việc phê duyệt dự án đầu tư xây dựng Trường THPT Nguyên Khê, huyện Đông Anh;
Nghị quyết 01/NQ-HĐND ngày 26/4/2022 của HĐND huyện Đông Anh Vv điều chỉnh Kế hoạch đầu tư công trung hạn 5 năm giai đoạn 2021-2025 (lần 2). Tiến độ thực hiện 2022-2025</t>
  </si>
  <si>
    <t>Xây dựng trường THPT Uy Nỗ, huyện Đông Anh</t>
  </si>
  <si>
    <t>Uy Nỗ, huyện Đông Anh</t>
  </si>
  <si>
    <t>Nghị quyết số 25/NQ-HĐND ngày 04/12/2019 của HĐND thành phố Hà Nội về việc phê duyệt chủ trương đầu tư một số dự án sử dụng vốn đầu tư công trên địa bàn thành phố Hà Nội, trong đó có dự án Xây dựng trường THPT Uy Nỗ, huyện Đông Anh;
Văn bản số 4821/QHKT-P2 của Sở Quy hoạch - Kiến trúc Hà Nội về việc đề nghị chấp thuận TMB tỷ lệ 1/500 và phương án kiến trúc
Quyết định số 2330/QĐ-UBND ngày 04/7/2022 của UBND thành phố Hà Nội về việc phê duyệt dự án đầu tư xây dựng Trường THPT Uy Nỗ, huyện Đông Anh;
Nghị quyết 01/NQ-HĐND ngày 26/4/2022 của HĐND huyện Đông Anh Vv điều chỉnh Kế hoạch đầu tư công trung hạn 5 năm giai đoạn 2021-2025 (lần 2). Tiến độ thực hiện 2022-2025</t>
  </si>
  <si>
    <t xml:space="preserve">ĐTXD tuyến đường từ Cụm công nghiệp Nguyên Khê qua khu X2 Nguyên Khê đến đường gom sông Đào, xã Nguyên Khê, huyện Đông Anh
Tên cũ: Đầu tư xây dựng tuyến đường nối đường từ chợ Lắp Ghép đi Khu đô thị Nguyên Khê đến đường gom sông đào Nguyên Khê </t>
  </si>
  <si>
    <t>Quyết định số 2027/QĐ-UBND ngày 06/4/2021 của UBND huyện Đông Anh về việc cho phép chuẩn bị đầu tư một số dự án thuộc lĩnh vực Giao thông lần 1 năm 2021
- Nghị quyết 20/NQ-HĐND ngày 13/7/2021 của HĐND huyện Đông Anh V/v phê chuẩn kế hoạch đầu tư công trung hạn giai đoạn 2021-2025, trong đó tiến độ thực hiện dự án là 2021-2025
Quyết định số 10133/QĐ-UBND ngày 08/10/2024 của UBND huyện Đông Anh về việc phê duyệt dự án đầu tư xây dựng công trình</t>
  </si>
  <si>
    <t>Xây dựng trường mầm non thị trấn 2</t>
  </si>
  <si>
    <t>Quyết định số 3983/QĐ-UBND ngày 18/5/2022 của UBND huyện Đông Anh về việc phê duyệt chủ trương đầu tư dự án. Thời gian thực hiện dự án: Sau năm 2022</t>
  </si>
  <si>
    <t>Xây dựng trung tâm hành chính huyện Đông Anh</t>
  </si>
  <si>
    <t>- Nghị Quyết số 29/NQ-HĐND ngày 08/12/2022 về việc phê duyệt, điều chỉnh chủ trường đầu tư một số dự án đầu tư công của thành phố Hà Nội.
- Quyết định số 12716/QĐ-UBND ngày 15/12/2023 về việc phê duyệt dự án đầu tư xây dựng công trình.
- Quyết định số 1845/QĐ-UBND ngày 08/3/2024 của UBND huyện Đông Anh.
- Quyết định số 3333/QĐ-UBND ngày 16/4/2024 của UBND huyện Đông Anh.
- Quyết định số 5551/QĐ-UBND ngày 31/10/2023 của UBND thành phố Hà Nội về Phê duyệt kết quả thẩm định báo cáo đánh giá tác động môi trường của Dự án: “Xây dựng Trung tâm hành chính huyện Đông Anh”</t>
  </si>
  <si>
    <t>Xây dựng, hoàn thiện HTKT khu cây xanh, công cộng phía Bắc thôn Lại Đà</t>
  </si>
  <si>
    <t>DHT</t>
  </si>
  <si>
    <t>- Quyết định số 7837/QĐ-UBND ngày 13/9/2023 của UBND huyện Đông Anh về việc phê duyệt chủ trương đầu tư dự án.
- Quyết định 9042/QĐ-UBND ngày 22/8/2024 của UBND huyện Đông Anh về việc phê duyệt điều chỉnh chủ trương đầu tư dự án.</t>
  </si>
  <si>
    <t>Xây dựng hoàn thiện hạ tầng khu cây xanh phía Tây Nam thôn Lại Đà</t>
  </si>
  <si>
    <t>- Quyết định  số 7381/QĐ-UBND ngày 25/8/2023 của UBND huyện Đông Anh về việc giao nhiệm vụ lập báo cáo đề xuất chủ trương đầu tư một số dự án trên địa bàn thôn Lại Đà, xã Đông Hội;
- Quyết định số 7838/QĐ-UBND ngày 13/9/2023 của UBND huyện Đông Anh về việc phê duyệt chủ trương đầu tư dự án: Xây dựng hoàn thiện hạ tầng khu cây xanh phía Tây Nam thôn Lại Đà;</t>
  </si>
  <si>
    <t>Xây dựng hoàn thiện hạ tầng khu cây xanh phía Đông Nam thôn Lại Đà</t>
  </si>
  <si>
    <t>- Quyết định  số 7381/QĐ-UBND ngày 25/8/2023 của UBND huyện Đông Anh về việc giao nhiệm vụ lập báo cáo đề xuất chủ trương đầu tư một số dự án trên địa bàn thôn Lại Đà, xã Đông Hội;
- Quyết định số 7839/QĐ-UBND ngày 13/9/2023 của UBND huyện Đông Anh về việc phê duyệt chủ trương đầu tư dự án: Xây dựng hoàn thiện hạ tầng khu cây xanh phía Đông Nam thôn Lại Đà;</t>
  </si>
  <si>
    <t>Xây dựng trụ sở công an xã Hải Bối</t>
  </si>
  <si>
    <t>CAN</t>
  </si>
  <si>
    <t>Công an huyện Đông Anh</t>
  </si>
  <si>
    <t>Quyết định số 783/QĐ-UBND ngày 04/02/2020 của UBND huyện Đông Anh về việc phê duyệt chủ trương đầu tư dự án
Tiến độ thực hiện 2021-2024</t>
  </si>
  <si>
    <t>Cải tạo. sửa chữa trường tiểu học Thụy Lâm.</t>
  </si>
  <si>
    <t xml:space="preserve"> - Quyết định 12345/QĐ-UBND ngày 07/10/2022 của UBND huyện Vv phê duyệt điều chỉnh dự án đầu tư xây dựng công trình, trong đó tiến độ thực hiện dự án là 2022-2023
Nghị Quyết 01/NQ/HĐND ngày 16/01/2019 về phê duyệt chủ trương đầu tư.
 - Nghị Quyết 13/NQ-HĐND ngày 28/6/2019 điều chỉnh chủ trương đầu tư.
- Quyết định số 7600/QĐ-UBND ngày 18/10/2019 phê duyệt dự án đầu tư.
- Quyết định số 5814/QĐ-UBND ngày 10/9/2020 phê duyệt thiết kế BVTC-dự toán.</t>
  </si>
  <si>
    <t>Xây dựng bãi đỗ xe tĩnh và công viên mini tại xứ Đồng Cao thôn Cổ Dương</t>
  </si>
  <si>
    <t>Quyết định số 6533/QĐ-UBND ngày 24/5/2022 của UBND huyện Đông Anh về việc phê duyệt chủ trương đầu tư</t>
  </si>
  <si>
    <t>Xây dựng khu cây xanh, bãi đỗ xe thôn Tiên Kha ((Xây dựng khu cây xanh, bãi đỗ xe và trạm xử lý nước thải cục bộ thôn Tiên Kha (VB QLĐT: 2479-02/11/21))</t>
  </si>
  <si>
    <t>Quyết định số 10468/QĐ-UBND ngày 18/8/2022 của UBND huyện Đông Anh về việc phê duyệt chủ trương đầu tư</t>
  </si>
  <si>
    <t>Xây dựng khu cây xanh, bãi đỗ xe phía nam thôn Tuân Lề (giáp khu nhà ở xã hội)</t>
  </si>
  <si>
    <t>Quyết định số 2098/QĐ-UBND ngày 29/3/2022 của UBND huyện Đông Anh về việc phê duyệt chủ trương đầu tư</t>
  </si>
  <si>
    <t>Xây dựng bãi đỗ xe phía đông thôn Lễ Pháp</t>
  </si>
  <si>
    <t>Quyết định số 10678/QĐ-UBND ngày 25/8/2022 của UBND huyện Đông Anh về việc phê duyệt chủ trương đầu tư</t>
  </si>
  <si>
    <t>Xây dựng bãi đỗ xe phía bắc thôn Lễ Pháp</t>
  </si>
  <si>
    <t>Quyết định số 9684/QĐ-UBND ngày 01/8/2022 của UBND huyện Đông Anh về việc phê duyệt chủ trương đầu tư</t>
  </si>
  <si>
    <t>Đầu tư xây dựng tuyến đường gom chân đê tả sông Hồng đoạn từ  ngã 3 vào UBND xã Xuân Canh đến ngã 3 vào UBND xã Hải Bối</t>
  </si>
  <si>
    <t>Xuân Canh, Vĩnh Ngọc, Hải Bối, huyện Đông Anh</t>
  </si>
  <si>
    <t>Quyết định số 16016/QĐ-UBND ngày 23/12/2021 của UBND huyện Đông Anh về việc phê duyệt chủ trương đầu tư dự án</t>
  </si>
  <si>
    <t>Cải tạo, nâng cấp đường từ ngã ba chợ Kim lên đê sông Cà Lồ theo Quy hoạch</t>
  </si>
  <si>
    <t xml:space="preserve"> - Quyết định số 10226/QĐ-UBND ngày 31/10/2017 của UBND huyện Đông Anh về việc phê duyệt dự án 
 - Quyết định số 6615/QĐ-UBND ngày 21/11/2018 của UBND huyện Đông Anh về việc phê duyệt thiết kế bản vẽ thi công - dự toán xây dựng công trình;
 - Quyết định 7976/QĐ-UBND ngày 26/11/2020 của UBND Huyện Vv phê duyệt điều chỉnh dự án
Nghị quyết 01/NQ-HĐND ngày 26/4/2022 của HĐND huyện Đông Anh Vv điều chỉnh Kế hoạch đầu tư công trung hạn 5 năm giai đoạn 2021-2025 (lần 2). Tiến độ thực hiện 2022-2025</t>
  </si>
  <si>
    <t>Xây dựng hạ tầng hai bên và cải tạo đê cụt xã Tàm Xá huyện Đông Anh kết hợp làm đường giao thông (Ô đất ký hiệu P)</t>
  </si>
  <si>
    <t xml:space="preserve">  Tàm Xá</t>
  </si>
  <si>
    <t>- Quyết định số 4656/QĐ-UBND ngày 30/8/2018 về việc phê duyệt dự án 
- Quyết định số 334/UBND-QLĐT ngày 25/3/2019 về việc chấp thuận phạm vi, ranh giới khu đất</t>
  </si>
  <si>
    <t>Xây dựng tuyến đường gom và kè sông Đào Nguyên Khê đoạn từ cầu Đôi đến  đường sắt Hà Nội - Lào Cai , huyện Đông Anh</t>
  </si>
  <si>
    <t xml:space="preserve">  Tiên Dương, thị trấn Đông Anh</t>
  </si>
  <si>
    <t>- Văn bản số 88/HĐND-TT ngày 05/09/2018 của TT HĐND huyện Đông Anh về phê duyệt chủ trương đầu tư dự án;
- Quyết định số 8225/QĐ-UBND ngày 30/10/2019 về phê duyệt dự án. 
- Quyết định số 5073/QĐ-UBND ngày 19/8/2020 phê duyệt điều chỉnh dự án, phê duyệt TKBVTC-DT; tiến độ thực hiện dự án là 2021-2023</t>
  </si>
  <si>
    <t>Xây dựng khu cây xanh thể dục thể thao huyện Đông Anh</t>
  </si>
  <si>
    <t xml:space="preserve">  Uy Nỗ</t>
  </si>
  <si>
    <t xml:space="preserve">- Quyết định 9827/QĐ-UBND ngày 01/11/2023 của UBND huyện Đông Anh Vv phê duyệt điều chỉnh thời gian thực hiện dự án
 - Văn bản số 92/HĐND-TT ngày 11/9/2018 của HĐND huyện Đông Anh về việc phê duyệt chủ trương đầu tư dự án 
- Nghị quyêt số 06/NQ-HĐND ngày 8/5/2019 của HĐND huyện Đông Anh về việc phê duyệt điều chỉnh chủ trương đầu tư một số dự án thuộc kế hoạch đầu tư công trung hạn 5 năm 2016-2020 của huyện Đông Anh
- Quyết định 8873/QĐ-UBND ngày 20/11/2019 của UBND huyện Đông Anh về việc phê duyệt dự án đầu tư xây dựng
Quyết định số 15509/QĐ-UBND ngày 09/12/2022 của UBND huyện Đông Anh V/v phê duyệt điều chỉnh dự án đầu tư xây dựng công trình: Xây dựng khu cây xanh thể dục thể thao huyện Đông Anh
- Quyết định số 1105/QĐ-UBND ngày 27/01/2022 của UBND huyện Đông Anh V/v phê duyệt điều chỉnh thòi gian thực hiện dự án: Xây dụng khu cây xanh thê dục thể thao huyện Đông Anh </t>
  </si>
  <si>
    <t>Xây dựng tuyến đường gom và kè sông Đào Nguyên Khê đoạn từ đường sắt Hà Nội - Lào Cai đến cầu Phù Lỗ, huyện Đông Anh</t>
  </si>
  <si>
    <t xml:space="preserve">  Nguyên Khê, thị trấn Đông Anh</t>
  </si>
  <si>
    <t>- Văn bản số 89/HĐND-TT ngày 10/09/2018 của TT HĐND huyện Đông Anh về phê duyệt chủ trương đầu tư dự án
- Quyết định 2432/QĐ-UBND ngày 7/5/2020 phê duyệt chỉ giới đường đỏ
- Quyết định số 8051/QĐ-UBND ngày 30/11/2020 của UBND huyện Đông Anh về việc phê duyệt dự án đầu tư xây dựng 
- Nghị quyết 20/NQ-HĐND ngày 13/7/2021 của HĐND huyện Đông Anh V/v phê chuẩn kế hoạch đầu tư công trung hạn giai đoạn 2021-2025, trong đó tiến độ thực hiện dự án là 2021-2023</t>
  </si>
  <si>
    <t>Cải tạo, mở rộng trường Tiểu học Vân Hà</t>
  </si>
  <si>
    <t>- Nghị quyết số 21/NQ-HĐND ngày 28/8/2019 của Hội đồng nhân dân huyện Đông Anh về việc phê duyệt chủ trương đầu tư một số dự án trên địa bàn huyện Đông Anh;
- Văn bản số 2405/UBND-QLĐT ngày 09/10/2020 của UBND huyện Đông Anh về việc chấp thuận TMB tỷ lệ 1/500 và phương án kiến trúc
- Quyết định số 4700/QĐ-UBND ngày 09/6/2021 của UBND huyện Đông Anh về việc phê duyệt dự án
- Nghị quyết 20/NQ-HĐND ngày 13/7/2021 của HĐND huyện Đông Anh V/v phê chuẩn kế hoạch đầu tư công trung hạn giai đoạn 2021-2025, trong đó tiến độ thực hiện dự án là 2021-2023</t>
  </si>
  <si>
    <t>Xây dựng trường mầm non thôn Võng La, xã Võng La, huyện Đông Anh</t>
  </si>
  <si>
    <t xml:space="preserve">  Võng La</t>
  </si>
  <si>
    <t>- Nghị Quyết số 05/NQ-HĐND ngày 25/3/2020 của HĐND huyện Đông Anh về việc phê duyệt điều chỉnh chủ trương đầu tư một số dự án thuộc KH đầu tư công trung hạn 5 năm 2016-2020 trên địa bàn huyện Đông Anh
- Quyết định số 2716/QĐ-UBND ngày 22/5/2020 của UBND huyện Đông Anh về việc phê duyệt dự án đầu tư xây dựng
- Nghị quyết 20/NQ-HĐND ngày 13/7/2021 của HĐND huyện Đông Anh V/v phê chuẩn kế hoạch đầu tư công trung hạn giai đoạn 2021-2025, trong đó tiến độ thực hiện dự án là 2021-2023
- Quyết định số 3057/QĐ-UBND ngày 22/04/2024 về việc phê duyệt điều chỉnh dự án;</t>
  </si>
  <si>
    <t>Chỉnh trang, cải tạo nâng cấp tuyến đường gom, vỉa hè phía Đông đường Quốc lộ 3, huyện Đông Anh (đoạn từ Nút giao đường sắt Hà Nội - Lào Cai đến ngã tư Nguyên Khê)</t>
  </si>
  <si>
    <t>Nguyên Khê; Thị trấn Đông Anh</t>
  </si>
  <si>
    <t>Nghị quyết số 12/NQ-HĐND ngày 28/6/2019 của HĐND huyện Đông Anh về việc phê duyệt chủ trương đầu tư một số dự án trên địa bàn huyện Đông Anh
Quyết định số 7371/QĐ-UBND ngày 30/10/2020 của UBND huyện Đông Anh về việc phê duyệt dự án đầu tư xây dựng công trình, trong đó tiến độ thực hiện dự án là 2021-2023</t>
  </si>
  <si>
    <t>Chỉnh trang, cải tạo nâng cấp tuyến đường gom, vỉa hè phía Đông đường Quốc lộ 3, huyện Đông Anh (đoạn từ nút giao Nguyên Khê đến Cầu Phù Lỗ)</t>
  </si>
  <si>
    <t>Nguyên Khê;</t>
  </si>
  <si>
    <t>Nghị quyết số 12/NQ-HĐND ngày 28/6/2019 của HĐND huyện Đông Anh về việc phê duyệt chủ trương đầu tư một số dự án trên địa bàn huyện Đông Anh
Quyết định số 7372/QĐ-UBND ngày 30/10/2020 của UBND huyện Đông Anh về việc phê duyệt dự án đầu tư xây dựng công trình, trong đó tiến độ thực hiện dự án là 2021-2023</t>
  </si>
  <si>
    <t>Đầu tư xây dựng tuyến đường từ khu đô thị Nguyên Khê qua phía Đông thôn Cán Khê và xóm Núi đến đường gom sông Đào Nguyên Khê</t>
  </si>
  <si>
    <t>Quyết định số 5111/QĐ-UBND ngày 20/8/2020 của UBND huyện Đông Anh về việc phê duyệt chủ trương đầu tư dự án, trong đó tiến độ thực hiện dự án là 2022-2024
Quyết định số 7710/QĐ-UBND ngày 17/11/2020 của UBND huyện Đông Anh về việc phê duyệt chỉ giới đường đỏ tuyến đường.
Quyết định số 11185/QĐ-UBND ngày 31/12/2020 của UBND huyện Đông Anh V/v phê duyệt dự án</t>
  </si>
  <si>
    <t>Cải tạo mở rộng tuyến đường qua cống Đầm Sắn, huyện Đông Anh</t>
  </si>
  <si>
    <t>Vân Nội, Kim Nỗ</t>
  </si>
  <si>
    <t>Quyết định số 5222/QĐ-UBND ngày 25/8/2020 của UBND huyện Đông Anh về việc phê duyệt chủ trương đầu tư dự án, trong đó tiến độ thực hiện dự án là 2022-2024
Nghị quyết 20/NQ-HĐND ngày 13/7/2021 của HĐND huyện Đông Anh V/v Phê chuẩn kế hoạch đầu tư công trung hạn 5 năm giai đoạn 2021-2025 do huyện quyết định</t>
  </si>
  <si>
    <t>Đầu tư xây dựng tuyến đường từ đường đôi A-B đến đường dọc Kênh giữa, xã Kim Chung theo quy hoạch</t>
  </si>
  <si>
    <t xml:space="preserve">
- Quyết định số 15059/QĐ-UBND ngày 01/12/2021 của UBND huyện Đông Anh về việc phê duyệt điều chỉnh chủ trương dự án, trong đó thời gian thực hiện dự án là 2021-2025
Quyết định 5158/QĐ-UBND ngày 21/8/2020 của UBND huyện Đông Anh về việc phê duyệt CTDT dự án
Quyết định số 14186/QĐ-UBND ngày 11/11/2022 của UBND huyện Đông Anh V/v phê duyệt dự án 
Quyết định số 1830/QĐ-UBND ngày 14/12/2022 của UBND huyện Đông Anh V/v Phê duyệt điều chỉnh dự án
Quyết định số 15064/QĐ-UBND ngày 30/11/2022 của UBND huyện Đông Anh về việc phê duyệt điều chỉnh CTDT dự án
</t>
  </si>
  <si>
    <t>Đầu tư xây dựng tuyến đường từ đường Thư Lâm đến cầu Cổ Miếu, xã Thụy Lâm theo quy hoạch</t>
  </si>
  <si>
    <t>- Quyết định số 14612/QĐ-UBND ngày 26/11/2021 của UBND huyện Đông Anh về việc phê duyệt điều chỉnh chủ trương dự án, trong đó thời gian thực hiện dự án là 2022-2024
- Quyết định số 10090/QĐ-UBND ngày 07/10/2024 của UBND huyện Đông Anh về việc phê duyệt dự án</t>
  </si>
  <si>
    <t>Dự án đầu tư xây dựng tuyến đường Vành đai 3 đoạn qua địa bàn huyện Đông Anh</t>
  </si>
  <si>
    <t>Huyện Đông Anh</t>
  </si>
  <si>
    <t>Quyết định số 3640/QĐ-UBND ngày 04/10/2022 của UBND Thành phố Hà Nội Vv Giao nhiệm vụ lập Báo cáo nghiên cứu tiền khả thi Dự án đầu tư xây dựng tuyến đường Vành đai 3 đoạn qua địa bàn huyện Đông Anh
Nghị quyết số 14/NQ-HĐND ngày 04/7/2023 của HĐND Thành phố về việc phê duyệt chủ trương đầu tư dự án.</t>
  </si>
  <si>
    <t>Cải tạo, nâng cấp cầu khu 5, xã Thụy Lâm</t>
  </si>
  <si>
    <t>Quyết định 1021/QĐ-UBND ngày 26/1/2022 của UBND huyện Đông Anh về việc phê duyệt điều chỉnh chủ trương đầu tư dự án, trong đó tiến độ thực hiện 2022-2024
Báo cáo thẩm định điều chỉnh số 449/BC-HĐTĐ ngày 04/11/2021 
Quyết định số 3387/QĐ-UBND ngày 24/10/2012 của UBND huyện Đông Anh V/v phê duyệt BCKTKT công trình</t>
  </si>
  <si>
    <t>Đầu tư xây dựng tuyến đường dọc phía Tây Nam kênh dẫn Trạm bơm Mạnh Tân đoạn từ đê sông Cà Lồ đến cầu Nhội</t>
  </si>
  <si>
    <t>Quyết định số 5108/QĐ-UBND ngày 20/8/2020 của UBND huyện Đông Anh về việc phê duyệt chủ trương đầu tư dự án, trong đó tiến độ thực hiện 2022-2024
Quyết định số 14185/QĐ-UBND ngày 11/11/2022 của UBND huyện Đông Anh Về việc phê duyệt dự án Đầu tư xây dựng tuyến đường dọc phía Tây Nam kênh dẫn Trạm bơm Mạnh Tân đoạn từ đê sông Cà Lồ đến cầu Nhội</t>
  </si>
  <si>
    <t>Đầu tư xây dựng tuyến đường cấp khu vực (N(A)-7) phía Nam thôn Xuân Trạch lên đê sông Đuống</t>
  </si>
  <si>
    <t>- Quyết định số 9528/QĐ-UBND ngày 28/7/2022 của UBND huyện Đông Anh về việc phê duyệt chủ trương đầu tư dự án: Đầu tư xây dựng tuyến đường cấp khu vực (N(A)-7) phía Nam thôn Xuân Trạch lên đê sông Đuống</t>
  </si>
  <si>
    <t>Cải tạo, nâng cấp tuyến đường từ trạm xử lý nước thải qua thôn Cổ Điển lên đê sông Hồng, xã Hải Bối theo quy hoạch</t>
  </si>
  <si>
    <t>Quyết định số 256/QĐ-UBND ngày 27/01/2021 của UBND huyện về việc phê duyệt chủ trương đầu tư, trong đó tiến độ thực hiện 2021-2025
Quyết định số 2587/QĐ-UBND ngày 05/5/2023 của UBND huyện Đông Anh Về việc phê duyệt dự án Cải tạo, nâng cấp tuyến đường từ trạm xử lý nước thải qua thôn Cổ Điển lên đê Sông Hồng, xã Hải Bối theo quy hoạch</t>
  </si>
  <si>
    <t>Chỉnh trang, mở rộng tuyến đường cấp khu vực (N5-14) phía Đông thôn Khê Nữ</t>
  </si>
  <si>
    <t>- Quyết định số 8023/QĐ-UBND ngày 04/7/2022 của UBND huyện Đông Anh về việc phê duyệt chủ trương đầu tư dự án: Chỉnh trang, mở rộng tuyến đường cấp khu vực (N5-14) phía Đông thôn Khê Nữ</t>
  </si>
  <si>
    <t>Đầu tư xây dựng tuyến đường khu vực (NC-1) phía Bắc thôn Cán Khê đi thôn Tiên Hùng đến đường gom đường sắt Hà Nội- Thái Nguyên</t>
  </si>
  <si>
    <t>Quyết định số 8024/QĐ-UBND ngày 04/7/2022 của UBND huyện Đông Anh về việc phê duyệt chủ trương đầu tư dự án: Đầu tư xây dựng tuyến đường khu vực (NC-1) phía Bắc thôn Cán Khê đi thôn Tiên Hùng đến đường gom đường sắt Hà Nội - Thái Nguyên, trong đó tiến độ thực hiện 2022-2024</t>
  </si>
  <si>
    <t>Dự án: Đầu tư xây dựng tuyến đường cấp khu vực (GN-07) phía Đông Bắc sông Thiếp đoạn từ Cổ Loa đến thôn Đài Bi, xã Uy Nỗ</t>
  </si>
  <si>
    <t>Cổ Loa, Tiên Dương</t>
  </si>
  <si>
    <t>Quyết định số 8491/QĐ-UBND ngày 14/7/2022 của UBND huyện Đông Anh về việc phê duyệt chủ trương đầu tư dự án</t>
  </si>
  <si>
    <t>Xây dựng đền thờ Ngô Quyền tại di tích Thành Cổ Loa, huyện Đông Anh</t>
  </si>
  <si>
    <t>Nghị quyết số 14/NQ-HĐND ngày 06/7/2022 của Hội đồng nhân dân thành phố Hà Nội Vv phê duyệt chủ trương đầu tư, điều chỉnh chủ trương đầu tư một số dự án sử dụng vốn đầu tư công của thành phố Hà Nội, trong đó tiến độ thực hiện 2022-2025
Nghị quyết số 22/NQ-HĐND ngày 12/9/2022 của HĐND thành phố Hà Nội về phê duyệt chủ trương đầu tư một số dự án</t>
  </si>
  <si>
    <t>Cải tạo nâng cấp Trụ sở Đảng ủy, HĐND, UBND xã Dục Tú</t>
  </si>
  <si>
    <t>Quyết định số 11036/QĐ-UBND ngày 27/9/2021 về việc phê duyệt chủ trương đầu tư dự án
Quyết định số 12069/QĐ-UBND ngày 8/12/2023 về việc phê duyệt dự án</t>
  </si>
  <si>
    <t>Đầu tư xây dựng tuyến đường liên xã Kim Nỗ - Kim Chung theo quy hoạch (đoạn từ đường sắt đến cầu thôn Nhuế)</t>
  </si>
  <si>
    <t xml:space="preserve">Quyết định số 696/QĐ-UBND ngày 08/3/2023 của UBND huyện Đông Anh về việc phê duyệt chủ trương đầu tư dự án. Thời gian thực hiện dự án là 2023-2026; </t>
  </si>
  <si>
    <t>Đầu tư xây dựng tuyến đường cấp khu vực (N7-12) từ thôn Tiên Kha đến thôn Lương Nỗ</t>
  </si>
  <si>
    <t>Quyết định số 10749/QĐ-UBND ngày 25/8/2022 về việc phê duyệt điều chỉnh chủ trương đầu tư dự án: Đầu tư xây dựng tuyến đường cấp khu vực (N7-12) từ thôn Tiên Kha đến thôn Lương Nỗ
Quyết định số 8488/QĐ-UBND ngày 14/7/2022 của UBND huyện Đông Anh về việc phê duyệt CTDT dự án</t>
  </si>
  <si>
    <t>Đầu tư xây dựng tuyến đường cấp khu vực (N7-13) từ khu đấu giá Đông Nam Cổ Dương đến khu đấu giá A4, xã Tiên Dương</t>
  </si>
  <si>
    <t>Quyết định số 10750/QĐ-UBND ngày 25/8/2022 về việc phê duyệt điều chỉnh chủ trương đầu tư dự án: Đầu tư xây dựng tuyến đường cấp khu vực (N7-13) từ khu đấu giá Đông Nam Cổ Dương đến khu đấu giá A4, xã Tiên Dương
Quyết định số 8489/QĐ-UBND ngày 14/7/2022 của UBND huyện Đông Anh về việc phê duyệt CTDT dự án</t>
  </si>
  <si>
    <t>Chỉnh trang, mở rộng tuyến đường cấp khu vực (N7-16) từ đường Đản Dị đến đường Cổ Loa</t>
  </si>
  <si>
    <t>Cổ Loa, Uy Nỗ</t>
  </si>
  <si>
    <t>Quyết định số 8478/QĐ-UBND ngày 13/7/2022 về việc phê duyệt chủ trương đầu tư dự án: Chỉnh trang, mở rộng tuyến đường cấp khu vực (N7-16) từ đường Đản Dị đến đường Cổ Loa. Thời gian thực hiện dự án: Sau năm 2022</t>
  </si>
  <si>
    <t>Xây dựng trường THPT Việt Hùng, huyện Đông Anh</t>
  </si>
  <si>
    <t xml:space="preserve">Nghị quyết số 25/NQ-HĐND ngày 04/12/2019 về việc phê duyệt chủ trương đầu tư một số dự án sử dụng vốn đầu tư công của thành phố Hà Nội. Thời gian thực hiện dự án là 2021-2024; </t>
  </si>
  <si>
    <t>Xây dựng trường mầm non Thụy Lâm 2</t>
  </si>
  <si>
    <t>Quyết định số 3986/QĐ-UBND ngày 18/5/2022 của UBND huyện Đông Anh về việc phê duyệt chủ trương đầu tư dự án. Thời gian thực hiện dự án: Sau năm 2022</t>
  </si>
  <si>
    <t>Xây dựng trường tiểu học chất lượng cao huyện Đông Anh</t>
  </si>
  <si>
    <t>Quyết định số 7857/QĐ-UBND ngày 23/10/2019 về việc phê duyệt dự án đầu tư xây dựng công trình Xây dựng trường tiểu học chất lượng cao huyện Đông Anh
Nghị quyết số 06/NQ-HĐND ngày 08/05/2019 của HĐND huyện Đông Anh V/v Phê duyệt điều chỉnh chủ trương đầu tư một số dự án thuộc Kế hoạch đầu tư công trung hạn 5 năm 2016-2020 của huyện Đông Anh
Nghị quyết 01/NQ-HĐND ngày 26/4/2022 của HĐND huyện Đông Anh Về việc điều chỉnh Kế hoạch đầu tư công trung hạn 5 năm giai đoạn 2021 – 2025 (lần 2)</t>
  </si>
  <si>
    <t>Xây dựng trung tâm văn hoá thể xã Đại Mạch</t>
  </si>
  <si>
    <t>DVH+DTT</t>
  </si>
  <si>
    <t>Quyết định số 8911/QĐ-UBND ngày 22/7/2022 về việc phê duyệt chủ trương đầu tư dự án Xây dựng trung tâm văn hoá thể thao xã Đại Mạch. Thời gian thực hiện dự án: Sau năm 2022</t>
  </si>
  <si>
    <t>Xây dựng trung tâm văn hoá thể xã Bắc Hồng</t>
  </si>
  <si>
    <t>Quyết định số 10424/QĐ-UBND ngày 17/8/2022 về việc phê duyệt chủ trương đầu tư dự án Xây dựng trung tâm văn hoá thể thao xã Bắc Hồng. Thời gian thực hiện dự án: Sau năm 2022</t>
  </si>
  <si>
    <t>Xây dựng tuyến đường kết nối từ đường Nam Hà đến trục kinh tế miền Đông, xã Liên Hà, huyện Đông Anh.</t>
  </si>
  <si>
    <t xml:space="preserve">  Liên Hà</t>
  </si>
  <si>
    <t>- Nghị quyết số 01/NQ-HĐND ngày 16/01/2019 của HĐND huyện Đông Anh về phê duyệt chủ trương đầu tư dự án thuộc kế hoạch đầu tư công trung hạn 5 năm 2016-2020 của huyện Đông Anh;
- Quyết định số 1507/QĐ-UBND ngày 18/3/2020 của UBND huyện Đông Anh về việc phê duyệt dự án đầu tư xây dựng.
- Quyết định số 531/QĐ-UBND ngày 05/02/2021 của UBND huyện Đông Anh về việc phê duyệt điều chỉnh; phê duyệt bản vẽ thi công - dự toán xây dựng dự án Xây dựng tuyến đường kết nối từ đường Nam Hà đến đường trục kinh tế miền Đông xã Liên Hà, huyện Đông Anh.
- Nghị quyết 20/NQ-HĐND ngày 13/7/2021 của HĐND huyện Đông Anh V/v phê chuẩn kế hoạch đầu tư công trung hạn giai đoạn 2021-2025, trong đó tiến độ thực hiện dự án là 2021-2023
- Quyết định 10855/QĐ-UBND ngày 30/8/2022 UBND huyện Đông Anh V/v: Phê duyệt điều chỉnh dự án Xây dựng tuyến đường kết nối từ đường Nam Hạ đến đường trục kinh tế miền Đông, xã Liên Hà</t>
  </si>
  <si>
    <t>Xử lý đảm bảo ổn định khu vực cửa sông Đuống thành phố Hà Nội - giai đoạn I</t>
  </si>
  <si>
    <t>Ban QLDA đầu tư xây dựng công trình hạ tầng kỳ thuật và nông nghiệp và PTNT thành phố Hà Nội</t>
  </si>
  <si>
    <t>Nghị quyết 23/NQ-HĐND ngày 23/9/2022 cùa HĐND thành phố phê duyệt chù trương đầu tư. Thời gian thực hiện dự án là 2022-2025</t>
  </si>
  <si>
    <t xml:space="preserve">Đầu tư xây dựng tuyến đường số 2 thôn Lương Nỗ </t>
  </si>
  <si>
    <t>Quyết định số 2130/QĐ-UBND ngày 30/3/2022 của UBND huyện Đông Anhh về việc phê duyệt chủ trương đầu tư</t>
  </si>
  <si>
    <t>Mở rộng, nâng cấp tuyến đường số 3 thôn Lương Nỗ</t>
  </si>
  <si>
    <t>Quyết định số 2131/QĐ-UBND ngày 30/3/2022 của UBND huyện Đông Anh về việc phê duyệt chủ trương đầu tư</t>
  </si>
  <si>
    <t>Mở rộng, nâng cấp tuyến đường số 4 thôn Lương Nỗ</t>
  </si>
  <si>
    <t>Quyết định số 2097/QĐ-UBND ngày 29/3/2022 của UBND huyện Đông Anh về việc phê duyệt chủ trương đầu tư</t>
  </si>
  <si>
    <t>Mở rộng, nâng cấp tuyến đường số 5 thôn Lương Nỗ</t>
  </si>
  <si>
    <t>Quyết định số 2132/QĐ-UBND ngày 30/3/2022 của UBND huyện Đông Anh về việc phê duyệt chủ trương đầu tư</t>
  </si>
  <si>
    <t>Đầu tư xây dựng tuyến đường số 1 thôn Tiên Kha</t>
  </si>
  <si>
    <t>Quyết định số 2134/QĐ-UBND ngày 30/3/2022 của UBND huyện Đông Anh về việc phê duyệt chủ trương đầu tư</t>
  </si>
  <si>
    <t>Mở rộng, nâng cấp tuyến đường số 2 thôn Tiên Kha</t>
  </si>
  <si>
    <t>Quyết định số 2135/QĐ-UBND ngày 30/3/2022 của UBND huyện Đông Anh về việc phê duyệt chủ trương đầu tư</t>
  </si>
  <si>
    <t>Đầu tư xây dựng tuyến đường số 3 thôn Tiên Kha</t>
  </si>
  <si>
    <t>Quyết định số 2136/QĐ-UBND ngày 30/3/2022 của UBND huyện Đông Anh về việc phê duyệt chủ trương đầu tư</t>
  </si>
  <si>
    <t>Mở rộng, nâng cấp tuyến đường số 1 thôn Trung Oai</t>
  </si>
  <si>
    <t>Quyết định số 2137/QĐ-UBND ngày 30/3/2022 của UBND huyện Đông Anh về việc phê duyệt chủ trương đầu tư</t>
  </si>
  <si>
    <t>Xây dựng điểm sinh hoạt cộng đồng khu vực sân bóng xóm Cời thôn Trung Oai xã Tiên Dương</t>
  </si>
  <si>
    <t>Quyết định số 3665/QĐ-UBND ngày 05/5/2022 của UBND huyện Đông Anh về việc phê duyệt chủ trương đầu tư</t>
  </si>
  <si>
    <t>Xây dựng điểm sinh hoạt cộng đồng khu vực trước cổng đình thôn Lễ Pháp</t>
  </si>
  <si>
    <t>Quyết định số 6846/QĐ-UBND ngày 09/6/2022 của UBND huyện Đông Anh về việc phê duyệt chủ trương đầu tư</t>
  </si>
  <si>
    <t>Xây dựng công viên cây xanh phía đông nhà văn hoá thôn Lễ Pháp</t>
  </si>
  <si>
    <t>Quyết định số 9688/QĐ-UBND ngày 01/8/2022 của UBND huyện Đông Anh về việc phê duyệt chủ trương đầu tư</t>
  </si>
  <si>
    <t>Xây dựng điểm sinh hoạt cộng đồng khu vực cạnh nhà bà Tuyết xóm Cời thôn Trung Oai</t>
  </si>
  <si>
    <t>Quyết định số 7644/QĐ-UBND ngày 23/6/2022 của UBND huyện Đông Anh về việc phê duyệt chủ trương đầu tư</t>
  </si>
  <si>
    <t>Xây dựng bãi đỗ xe kết hợp trồng cây xanh phía tây làng thôn Cổ Dương</t>
  </si>
  <si>
    <t>Quyết định số 9685/QĐ-UBND ngày 01/8/2022 của UBND huyện Đông Anh về việc phê duyệt chủ trương đầu tư</t>
  </si>
  <si>
    <t>Xây dựng công viên cây xanh phía tây làng Cổ Dương</t>
  </si>
  <si>
    <t>Quyết định số 9681/QĐ-UBND ngày 01/8/2022 của UBND huyện Đông Anh về việc phê duyệt chủ trương đầu tư</t>
  </si>
  <si>
    <t>Xây dựng công viên cây xanh phía bắc thôn Cổ Dương</t>
  </si>
  <si>
    <t>Quyết định số 9682/QĐ-UBND ngày 01/8/2022 của UBND huyện Đông Anh về việc phê duyệt chủ trương đầu tư</t>
  </si>
  <si>
    <t>Xây dựng khu cây xanh, bãi đỗ xe phía nam xóm Thượng thôn Lương Nỗ</t>
  </si>
  <si>
    <t>Quyết định số 6847/QĐ-UBND ngày 09/6/2022 của UBND huyện Đông Anh về việc phê duyệt chủ trương đầu tư</t>
  </si>
  <si>
    <t>Xây dựng khu cây xanh, bãi đỗ xe phía bắc xóm Bãi thôn Lương Nỗ</t>
  </si>
  <si>
    <t>Quyết định số 9621/QĐ-UBND ngày 29/7/2022 của UBND huyện Đông Anh về việc phê duyệt chủ trương đầu tư</t>
  </si>
  <si>
    <t>Xây dựng khu cây xanh, mặt nước phía nam xóm Lác thôn Trung Oai</t>
  </si>
  <si>
    <t>Quyết định số 9683/QĐ-UBND ngày 01/8/2022 của UBND huyện Đông Anh về việc phê duyệt chủ trương đầu tư</t>
  </si>
  <si>
    <t>Xây dựng khu cây xanh, bãi đỗ xe phía tây đội 3 thôn Trung Oai</t>
  </si>
  <si>
    <t>Quyết định số 9622/QĐ-UBND ngày 29/7/2022 của UBND huyện Đông Anh về việc phê duyệt chủ trương đầu tư</t>
  </si>
  <si>
    <t>Cầu Lộc Hà</t>
  </si>
  <si>
    <t>Tờ trình số 302/TTrLN:SGTVT-BQLCTGT ngày 16/9/2020; ngày 19/10/2020, Ban Quản lý dự án và Sở giao thông vận tải đã có văn bản giải trình theo ý kiến Sở Kế hoạch và Đầu tư tại văn bản số 4902/KH&amp;ĐT-NS ngày 30/9/2020 (số 5063/CV:SGTVT-BQLCTGT ngày 19/10/2020)</t>
  </si>
  <si>
    <t>Xây dựng hạ tầng khu tái định cư Xuân Canh</t>
  </si>
  <si>
    <t>ONT</t>
  </si>
  <si>
    <t>Ban QLDA ĐTXD công trình giao thông thành phố</t>
  </si>
  <si>
    <t>Xuân Canh, Tàm Xá</t>
  </si>
  <si>
    <t>Quyết định số 1876/QĐ-UBND ngày 18/04/2019 của UBND huyện Đông Anh phê duyệt điều chỉnh dự án đầu tư xây dựng HTKT khu tái định cư Xuân Canh - huyện Đông Anh.</t>
  </si>
  <si>
    <t>Xây dựng hạ tầng kỹ thuật khu tái định cư phía Đông thôn Nguyên Khê, huyện Đông Anh</t>
  </si>
  <si>
    <t xml:space="preserve">  Nguyên Khê</t>
  </si>
  <si>
    <t>- Quyết định số 6211/QĐ-UBND ngày 10/9/2019 của UBND huyện Đông Anh về việc phê duyệt điều chỉnh dự án;
Nghị quyết 01/NQ-HĐND ngày 26/4/2022 của HĐND huyện Đông Anh Vv điều chỉnh Kế hoạch đầu tư công trung hạn 5 năm giai đoạn 2021-2025 (lần 2). Tiến độ thực hiện 2022-2025</t>
  </si>
  <si>
    <t>Tu bổ, tôn tạo, phục dựng và phát huy giá trị Khu di tích lịch sử Địa đạo Nam Hồng, huyện Đông Anh</t>
  </si>
  <si>
    <t>Nghị quyết số 29/NQ-HĐND ngày 04/7/2024 của HĐND thành phố Hà Nội về việc phê duyệt, điểu chỉnh chủ trương đầu tư và dừng chủ trương một số dự án đầu tư công cấp Thành phố;</t>
  </si>
  <si>
    <t>Dự án thành phần 1.1: Bồi thường, hỗ trợ và tái định cư thực hiện giải phóng mặt bằng trên địa bàn huyện Đông Anh thuộc dự án Đầu tư xây dựng cầu Thượng Cát và đường hai đầu cầu</t>
  </si>
  <si>
    <t>Đại Mạch, Kim Chung</t>
  </si>
  <si>
    <t>Nghị Quyết 41/NQ-UBND ngày 08/12/2023 của UBND thành phố Hà Nội Vv phê duyệt chủ trương đầu tư, phê duyệt điều chỉnh chủ trương đầu tư một số dự án sử dụng vốn đầu tư công của thành phố Hà Nội</t>
  </si>
  <si>
    <t>Cải tạo, nâng cấp tuyến đường giao thông đoạn từ AB đến cổng làng thôn Hậu Dưỡng, xã Kim Chung</t>
  </si>
  <si>
    <t>UBND xã Kim Chung</t>
  </si>
  <si>
    <t>QĐ số 4985/QĐ-UBND ngày 27/6/2023 của UBND huyện Đông Anh về việc phê duyệt chủ trương đầu tư dự án: Cải tạo, nâng cấp tuyến đường giao thông đoạn tư đường AB đến cổng làng thôn Hậu Dưỡng, xã Kim Chung</t>
  </si>
  <si>
    <t>Mở rộng đường vào Trung tâm kỹ thuật bảo vệ an ninh quốc gia tại xã Hải Bối, huyện Đông Anh nay là dự án thành phần số 1- thuộc dự án BĐ65 tại xã Hải Bối, huyện Đông Anh</t>
  </si>
  <si>
    <t xml:space="preserve">-Căn cứ Văn bản số 5930/STNMT-CCQLĐĐ ngày 6/7/2017 của Sở Tài nguyên và môi trường về việc hướng dẫn xác định ranh giới khu đất phục vụ công tác bồi thường, hỗ trợ và tái định cư thực hiện dự án Mở rộng đường vào Trung tâm kĩ thuật đảm bảo an ninh quốc gia tại Hải Bối, Đông Anh, Hà Nội;
- Căn cứ Quyết định số 3347/QĐ-BCA-A01 ngày 14/5/2019 của Bộ Công An về phê duyệt điều chỉnh chủ đầu tư dự án Trung tâm kĩ thuật đảm bảo an ninh quốc gia tại Hải Bối, Đông Anh, Hà Nội nay là dự án Thành phần số 1 – thuộc dự án BĐ65, tại xã Hải Bối, huyện Đông Anh, thành phố Hà Nội; </t>
  </si>
  <si>
    <t>Xây dựng khu cây xanh thể dục thể thao phía đông thôn Nhì, xã Vân Nội</t>
  </si>
  <si>
    <t>UBND xã Vân Nội</t>
  </si>
  <si>
    <t xml:space="preserve"> Vân Nội</t>
  </si>
  <si>
    <t>Quyết định số 3971/QĐ-UBND ngày 17/5/2022 của UBND huyện Đông Anh về việc phê chủ trương đầu tư</t>
  </si>
  <si>
    <t>Xây dựng khu cây xanh thôn Viên Nội, xã Vân Nội
(mục 7, phần III)</t>
  </si>
  <si>
    <t>Quyết định số 9522/QĐ-UBND ngày 28/7/2022 của UBND huyện Đông Anh về việc phê duyệt chủ trương đầu tư</t>
  </si>
  <si>
    <t>Trồng cây xanh, sân thể thao và điểm đỗ xe khu phía nam thôn Đầm, xã Vân Nội</t>
  </si>
  <si>
    <t>DTT, DGT</t>
  </si>
  <si>
    <t>Quyết định số 9675/QĐ-UBND ngày 01/8/2022 của UBND huyện Đông Anh về việc phê duyệt chủ trương đầu tư</t>
  </si>
  <si>
    <t>Xây dựng nhà văn hóa kết hợp khu cây xanh phía Nam thôn Thố Bảo, xã Vân Nội</t>
  </si>
  <si>
    <t>Quyết định số 1349/QĐ-UBND ngày 21/02/2022 của UBND huyện Đông Anh về việc phê chủ trương đầu tư</t>
  </si>
  <si>
    <t>Mở rộng, nâng cấp tuyến đường số 1 thôn Thố Bảo</t>
  </si>
  <si>
    <t>Quyết định số 2049/QĐ-UBND ngày 25/03/2022 của UBND huyện Đông Anh về việc phê duyệt chủ trương đầu tư</t>
  </si>
  <si>
    <t>Trụ sở Cục Truyền thông Công an nhân nhân - Bộ Công an, huyện Đông Anh, Hà Nội</t>
  </si>
  <si>
    <t>Bộ Công an</t>
  </si>
  <si>
    <t>Văn bản số 1528/QHKT-BSH ngày 11/4/2023 của Sở Quy hoạch - Kiến trúc về việc địa điểm xây dựng Trụ sở Cục Truyền thông Công an nhân nhân - Bộ Công an huyện Đông Anh, Hà Nội; 
Văn bản số 4327/VP-ĐT ngày 20/4/2023 của Văn phòng UBND Thành phố Hà Nội về việc thống nhất địa điểm</t>
  </si>
  <si>
    <t>Xây dựng thư viện công cộng xã Cổ Loa</t>
  </si>
  <si>
    <t>QĐ số 514/QĐ-UBND ngày 02/10/2024 của UBND xã Cổ Loa; về việc phê duyệt chủ trương đầu tư dự án: Xây dựng thư viện công cộng xã Cổ Loa- Vốn xã hội hóa.</t>
  </si>
  <si>
    <t>Tu bổ, tôn tạo chùa Phúc Lâm cổ (Hoa Lâm Viên), huyện Đông Anh</t>
  </si>
  <si>
    <t>Quyết định số 9977/QĐ-UBND ngày 02/10/2024 của UBND huyện Đông Anh về việc phê duyệt chủ trương đầu tư dự án.</t>
  </si>
  <si>
    <t>Cải tạo chỉnh trang nghĩa trang nhân dân thôn Cổ Điển</t>
  </si>
  <si>
    <t>NTD</t>
  </si>
  <si>
    <t>UBND xã Hải Bối</t>
  </si>
  <si>
    <t>Quyết định số 2987/QĐ-UBND ngày 21/4/2022 của UBND huyện Đông Anh về việc phê duyệt chủ trương đầu tư</t>
  </si>
  <si>
    <t>8. Đống Đa</t>
  </si>
  <si>
    <t>6. Gia Lâm</t>
  </si>
  <si>
    <t>Xây dựng chợ Gióng và bãi đỗ xe xã Phù Đổng, huyện Gia Lâm</t>
  </si>
  <si>
    <t>Ban QLDA ĐTXD Gia Lâm</t>
  </si>
  <si>
    <t>Huyện Gia Lâm</t>
  </si>
  <si>
    <t>xã Phù Đổng</t>
  </si>
  <si>
    <t>- Thời gian thực hiện: 2021-2025;
- QĐ số: 5098/QĐ-UBND ngày 20/9/2024 của UBND huyện Gia Lâm V/v phê duyệt dự án</t>
  </si>
  <si>
    <t>Xây dựng trường Mầm non Kim Sơn, huyện Gia Lâm</t>
  </si>
  <si>
    <t>xã Kim Sơn</t>
  </si>
  <si>
    <t>- Thời gian thực hiện: 2021-2025; 
- VB số: 4399/QĐ-UBND ngày 22/12/2023 của UBND huyện Gia Lâm V/v cấp thuận gia hạn thời gian thực hiện dự án đối với một số dự án đầu tư trên địa bàn huyện Gia Lâm; 
- NQ số: 25/NQ-HĐND ngày 30/10/2020 của HĐND huyện Gia Lâm V/v cho ý kiến CTĐT; phê duyệt CTĐT và điều chỉnh CTĐT một số dự án thuộc thẩm quyền của HĐND Huyện;</t>
  </si>
  <si>
    <t>Xây dựng trường PTTH Cao Bá Quát, huyện Gia Lâm</t>
  </si>
  <si>
    <t>xã Cổ Bi</t>
  </si>
  <si>
    <t>- Thời gian thực hiện (đang trình): 2020-2025;
- QĐ số 6286/QĐ-UBND ngày 30/8/2019 của UBND huyện Gia Lâm về việc phê duyệt dự án đầu tư ;
- QĐ số 5183/QĐ-UBND ngày 24/7/2020 của UBND huyện Gia Lâm về việc phê duyệt điều chỉnh dự án đầu tư;
- VB chỉ lệnh cắm mốc số 9903/STNMT-CCQLDĐ ngày 23/10/2019 của Sở Tài nguyên và Môi trường;
- VB số 4461/UBND-QLDA ngày 20/12/2021 của UBND huyện Gia Lâm về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</si>
  <si>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THCS Chất lượng cao tại khu TQ5, thị trấn Trâu Quỳ, huyện Gia Lâm</t>
  </si>
  <si>
    <t>TT Trâu Quỳ</t>
  </si>
  <si>
    <t>- Thời gian thực hiện (đang trình): 2023-2027;
- NQ số: 36/NQ-HĐND ngày 21/12/2021 của HĐND huyện Gia Lâm V/v phê duyệt CTĐT, điều chỉnh CTĐT một số dự án sử dụng vốn đầu tư công của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</si>
  <si>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Di chuyển tuyến đường ống xăng dầu phục vụ GPMB thực hiện các dự án trên địa bàn xã Phú Thị và xã Đặng Xá, huyện Gia Lâm</t>
  </si>
  <si>
    <t>xã Phú Thị
Đặng Xá</t>
  </si>
  <si>
    <t>- Thời gian thực hiện (đang trình): 2019-2025;
- QĐ số: 4128/QĐ-UBND ngày 20/06/2019 của UBND huyện Gia Lâm V/v phê duyệt báo cáo kinh tế - kỹ thuật;
- CV số: 4380/UBND-QLDA ngày 13/12/2021 về việc chấp thuận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</si>
  <si>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trung tâm thể thao xã Đặng Xá, huyện Gia Lâm</t>
  </si>
  <si>
    <t>xã Đặng Xá</t>
  </si>
  <si>
    <t>- Thời gian thực hiện (đang trình): Đến hết năm 2025;
- NQ số: 21/NQ-HĐND ngày 24/09/2021 của HĐND huyện Gia Lâm V/v phê duyệt và phê duyệt điều chỉnh CTĐT một số dự án đầu tư công (Phụ lục I;10);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</si>
  <si>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trung tâm thể thao xã Dương Hà, huyện Gia Lâm</t>
  </si>
  <si>
    <t>xã Dương Hà</t>
  </si>
  <si>
    <t>- Thời gian thực hiện (đang trình): Đến hết năm 2025;
- QĐ số: 6703/QĐ-UBND ngày 20/09/2019 của UBND huyện Gia Lâm V/v phê duyệt CTĐT dự án: “Xây dựng trung tâm văn hóa - thể thao xã Dương Hà,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</si>
  <si>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phòng khám đa khoa khu vực Trâu Quỳ kết hợp trạm y tế xã Cổ Bi, huyện Gia Lâm</t>
  </si>
  <si>
    <t>- Thời gian thực hiện (đang trình): 2018-2025;
- QĐ số: 7987/QĐ-UBND ngày 09/12/2022 của UBND huyện Gia Lâm V/v phê duyệt Báo cáo nghiên cứu khả thi;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</si>
  <si>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Dự án đầu tư xây dựng hạ tầng kỹ thuật khu tái định cư phục vụ giải phóng mặt bằng dự án: Nâng cấp tuyến vận tải thủy sông Đuống (cầu đường sắt Đuống) và các dự án đầu tư khu vực Bắc sông Đuống trên địa bàn huyện Gia Lâm</t>
  </si>
  <si>
    <t>ODT</t>
  </si>
  <si>
    <t>Trung tâm PTQĐ huyện Gia Lâm</t>
  </si>
  <si>
    <t>xã Yên Viên</t>
  </si>
  <si>
    <t>- Thời gian thực hiện: 2026-2028;
- Văn bản số 3639/UBND-ĐT ngày 30/10/2023 của UBND thành phố Hà Nội về việc địa điểm khu tái định cư phục vụ Dự án đầu tư nâng cấp tuyến đường vận tải thủy sông Duống (cầu đường sắt Đuống) và các dự án đầu tư khu vực Bắc sông Đuống trên địa bàn huyện Gia Lâm;
- Quyết định số 2643/QĐ-UBND ngày 21/5/2024 của UBND Thành phố Hà Nội về việc giao nhiệm vụ lập Báo cáo đề xuất CTĐT Dự án đầu tư xây dựng hạ tầng kỹ thuật khu tái định cư phục vụ giải phóng mặt bằng dự án: Nâng cấp tuyến vận tải thủy sông Đuống (Cầu đường sắt Đuống) và các dự án đầu tư khu vực Bắc sông Đuống trên địa bàn huyện Gia Lâm;
- Tờ trình số 286/TTr-UBND ngày 30/8/2024 của UBND Thành phố Hà Nội về việc phê duyệt CTĐT dự án;
- NQ số: 42/NQ-HĐND ngày 04/10/2024 của HĐND TP Hà Nội về phê duyệt chủ trương đầu tư, phê duyệt điều chỉnh CTĐT một số dự án sử dụng vốn đầu tư công của TP Hà Nội;</t>
  </si>
  <si>
    <t>Xây dựng trường tiểu học Kim Sơn, huyện Gia Lâm (Thu hồi phần bổ sung thêm để làm đường giao thông)</t>
  </si>
  <si>
    <t>DGD +DGT</t>
  </si>
  <si>
    <t>- Thời gian thực hiện (đang trình): 2019-2025;
- QĐ số: 8782/QĐ-UBND ngày 04/11/2020 của UBND huyện Gia Lâm V/v phê duyệt điều chỉnh dự án đầu tư xây dựng công trình;
- số 4399/UBND-QLDA ngày 22/12/2023 của UBND huyện Gia Lâm về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</si>
  <si>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Mở rộng trường tiểu học Yên Viên, huyện Gia Lâm</t>
  </si>
  <si>
    <t>- Thời gian thực hiện: 2023-2025;
- Nghị quyết số 27/NQ-HĐND ngày 20/12/2023 của HĐND huyện Gia Lâm về phê duyệt CTĐT, phê duyệt điều chỉnh CTĐT một số dự án sử dụng vốn đầu tư công huyện Gia Lâm (Phụ lục I.1);</t>
  </si>
  <si>
    <t>Xây dựng trường THCS Cổ Bi</t>
  </si>
  <si>
    <t>- Thời gian thực hiện (đang trình): 2018-2025;
- QĐ số: 4575/QĐ-UBND ngày 02/07/2019 của UBND huyện Gia Lâm V/v phê duyệt dự án đầu tư xây dựng công trình;
- CV số: 3344/UBND-QLDAĐTXD ngày 05/10/2022 của UBND huyện Gia Lâm v/v chấp thuận điều chỉnh thời gian thực hiện dự án với các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</si>
  <si>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Cải tạo mở rộng trường mầm non Cổ Bi, huyện Gia Lâm</t>
  </si>
  <si>
    <t>- Thời gian thực hiện (đang trình): 2018-2025;
- QĐ số: 6561/QĐ-UBND ngày 16/9/2019 của UBND huyện phê duyệt dự án: Cải tạo mở rộng trường mầm non cổ bi, huyện Gia Lâm;
- VB chỉ lệnh cắm mốc số 12408/STNMT-CCQLDĐ ngày 27/12/2019 của Sở Tài nguyên và Môi trường;
- VB số: 4344/UBND-QLDAĐTXD ngày 09/12/2021 của UBND huyện Gia Lâm V/v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</si>
  <si>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mầm non mới xã Cổ Bi, huyện Gia Lâm</t>
  </si>
  <si>
    <t>- Thời gian thực hiện (đang trình): 2018-2025;
- QĐ số: 7923/QĐ-UBND ngày 25/10/2019 của UBND huyện Gia Lâm phê duyệt dự án đầu tư xây dựng công trình;
- VB chỉ lệnh cắm mốc số 12409/STNMT-CCQLDĐ ngày 27/12/2019 của Sở Tài nguyên và Môi trường;
- VB số: 4344/UBND-QLDAĐTXD ngày 09/12/2021 của UBND huyện Gia Lâm V/v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</si>
  <si>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Tiểu học chất lượng cao tại khu TQ5, thị trấn Trâu Quỳ, huyện Gia Lâm</t>
  </si>
  <si>
    <t>- Thời gian thực hiện (đang trình): 2021-2027;
- NQ số: 18/NQ-HĐND ngày 17/12/2019 của HĐND huyện Gia Lâm V/v phê duyệt CTĐT, điều chỉnh CTĐT một số dự án thuộc thẩm quyền của HĐND Huyện;
- CV số: 4473/UBND-QLDAĐTXD ngày 30/12/2022 của UBND huyện Gia Lâm V/v chấp thuận điều chỉnh thời gian thực hiện dự án với các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</si>
  <si>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mầm non Hoa Sữa, xã Yên Viên, huyện Gia Lâm</t>
  </si>
  <si>
    <t>UBND huyện Gia Lâm</t>
  </si>
  <si>
    <t>- Thời gian thực hiện (đang trình): 2019-2025;
- QĐ số: 4415/QĐ-UBND ngày 6/7/2020 của UBND huyện Gia Lâm V/v phê duyệt dự án đầu tư xây dựng công trình;
- NQ số: 21/NQ-HĐND ngày 24/9/2021 của HĐND huyện Gia Lâm V/v phê duyệt và phê duyệt điều chỉnh CTĐT một số dự án đầu tư công (PL II.6);
- VB số: 3344/UBND-QLDAĐTXD ngày 05/10/2022 của UBND huyện Gia Lâm V/v chấp thuận điều chỉnh thời gian thực hiện dự án với các dự án đầu tư trên địa bàn huyện Gia Lâm;
- VB số: 4399/QĐ-UBND ngày 22/12/2023 của UBND huyện Gia Lâm V/v chấp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</si>
  <si>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mầm non Trung Mầu, huyện Gia Lâm</t>
  </si>
  <si>
    <t>xã Trung Mầu</t>
  </si>
  <si>
    <t>- Thời gian thực hiện (đang trình): 2019-2025;
- QĐ số 8092/QĐ-UBND ngày 31/10/2019 UBND huyện Gia Lâm về việc phê duyệt dự án đầu tư xây dựng công trình;
- QĐ số 5878/QĐ-UBND ngày 04/10/2021 UBND huyện Gia Lâm về việc phê duyệt điều chỉnh dự án đầu tư xây dựng công trình;
- VB chỉ lệnh cắm mốc số 9137/STNMT-CCQLDĐ ngày 16/10/2020 của Sở Tài nguyên và Môi trường;
- VB số: 3344/UBND-QLDAĐTXD ngày 05/10/2022 của UBND huyện Gia Lâm về việc chấp thuận điều chinh thời gian thực hiện dự án với các dự án đầu tư trên địa bàn huyện Gia Lâm;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</si>
  <si>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Dự án xây dựng trường THCS xã Đặng Xá</t>
  </si>
  <si>
    <t xml:space="preserve">- Thời gian thực hiện (đang trình): Đến hết năm 2025;
- QĐ số: 8933/QĐ-UBND ngày 16/11/2020 của UBND huyện Gia Lâm V/v phê duyệt dự án;
- NQ số: 07/NQ-HĐND ngày 23/06/2022 của HĐND huyện Gia Lâm V/v phê duyệt CTĐT, điều chỉnh CTĐT một số dự án sử dụng vốn đầu tư công của huyện Gia Lâm;
- TTr số: 1376/TTr-QLDAĐTXD ngày 13/11/2024 của Ban QLDA đầu tư xây dựng huyện Gia Lâm v/v phê duyệt ĐC dự án đầu tư, báo cáo KTKT các dự án đầu tư xây dựng đang triển khai thực hiện trên địa bàn huyện Gia Lâm;
</t>
  </si>
  <si>
    <t>Xây dựng trường THCS Kim Sơn</t>
  </si>
  <si>
    <t>- Thời gian thực hiện (đang trình): 2019-2025;
- QĐ số: 7425/QĐ-UBND ngày 10/09/2018 của UBND huyện Gia Lâm V/v phê duyệt dự án đầu tư xây dựng công trình;
- VB số 4461/UBND-QLDA ngày 20/12/2021 của UBND huyện Gia Lâm về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</si>
  <si>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Cải tạo, chỉnh trang ao Bầu xã Phú Thị</t>
  </si>
  <si>
    <t>xã Phú Thị, Dương Xá</t>
  </si>
  <si>
    <t>- Thời gian thực hiện (đang trình): 2019-2025;
- QĐ số: 6660/QĐ-UBND ngày 26/10/2022 của UBND huyện Gia Lâm V/v phê duyệt điều chỉnh dự án;
- QĐ số: 6467/QĐ-UBND ngày 29/12/2023;
- TTr số: 1376/TTr-QLDAĐTXD ngày 13/11/2024 của Ban QLDA đầu tư xây dựng huyện Gia Lâm v/v phê duyệt ĐC dự án đầu tư, báo cáo KTKT các dự án đầu tư xây dựng đang triển khai thực hiện trên địa bàn huyện Gia Lâm;</t>
  </si>
  <si>
    <t>Kè hồ, làm đường dạo chống lấn chiếm hồ Vực, xã Đình Xuyên, huyện Gia Lâm</t>
  </si>
  <si>
    <t>xã Dương Hà, Đình Xuyên, Ninh Hiệp</t>
  </si>
  <si>
    <t>- Thời gian thực hiện (đang trình): 2020-2025;
- QĐ: 3652/QĐ-UBND ngày 05/06/2020 của UBND huyện Gia Lâm V/v Phê duyệt dự án đầu tư: Kè hồ, làm đường dạo chống lấn chiếm hồ Vực, xã Đình Xuyên, huyện Gia Lâm;
- QĐ: 8813/QĐ-UBND ngày 30/10/2022 của UBND huyện Gia Lâm V/v Phê duyệt điều chỉnh dự án đầu tư;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</si>
  <si>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đường đê tả Đuống đoạn từ cầu Đuống đến cầu Phù Đổng, huyện Gia Lâm</t>
  </si>
  <si>
    <t xml:space="preserve">xã Yên Viên, Dương Hà, Phù Đổng, TT Yên Viên 
</t>
  </si>
  <si>
    <t>- Thời gian thực hiện: đến hết năm 2025;
- QĐ số: 9008/QĐ-UBND ngày 31/08/2018 của UBND huyện Gia Lâm V/v phê duyệt dự án;
- QĐ số: 346/QĐ-UBND ngày 18/01/2024 của TP Hà Nội;</t>
  </si>
  <si>
    <t>Xây dựng tuyến đường quy hoạch 24,5m từ đê Đuống đến đường Dốc Lã Ninh Hiệp</t>
  </si>
  <si>
    <t>TT Yên Viên, xã Yên Viên, xã Đình Xuyên</t>
  </si>
  <si>
    <t>- Thời gian thực hiện (đang trình): 2018-2025;
- QĐ số: 9012/QĐ-UBND ngày 31/10/2018 của UBND huyện Gia Lâm V/v phê duyệt dự án;
- QĐ số: 908/QĐ-UBND ngày 13/02/2023 của TP Hà Nội;
- TTr số: 1376/TTr-QLDAĐTXD ngày 13/11/2024 của Ban QLDA đầu tư xây dựng huyện Gia Lâm v/v phê duyệt ĐC dự án đầu tư, báo cáo KTKT các dự án đầu tư xây dựng đang triển khai thực hiện trên địa bàn huyện Gia Lâm;</t>
  </si>
  <si>
    <t>Cải tạo, nâng cấp các tuyến đường xã Phú Thị, huyện Gia Lâm</t>
  </si>
  <si>
    <t>xã Phú Thị</t>
  </si>
  <si>
    <t>- Thời gian thực hiện (đang trình): 2018-2025;
- QĐ số: 8970/QĐ-UBND ngày 30/10/2018 V/v phê duyệt dự án đầu tư xây dựng công trình, Dự án: Cải tạo, nâng cấp các tuyến đường xã Phú Thị, huyện Gia Lâm;
- QĐ số: 6462/QĐ-UBND ngày 29/12/2023;
- TTr số: 1376/TTr-QLDAĐTXD ngày 13/11/2024 của Ban QLDA đầu tư xây dựng huyện Gia Lâm v/v phê duyệt ĐC dự án đầu tư, báo cáo KTKT các dự án đầu tư xây dựng đang triển khai thực hiện trên địa bàn huyện Gia Lâm;</t>
  </si>
  <si>
    <t>Xây dựng hoàn chỉnh, khớp nối hạ tầng kỹ thuật khu công nghiệp vừa và nhỏ Phú Thị, khu công nghiệp Dương Xá A, huyện Gia Lâm</t>
  </si>
  <si>
    <t>xã Đặng Xá, Phú Thị, Dương Xá</t>
  </si>
  <si>
    <t>- Thời gian thực hiện: Quý II/2024;
- QĐ số: 5849/QĐ-UBND ngày 21/10/2019 của UBND TP Hà Nội V/v phê duyệt dự án: Xây dựng hoàn chỉnh, khớp nối hạ tầng kỹ thuật khu công nghiệp vừa và nhỏ Phú Thị, khu công nghiệp Dương Xá A, huyện Gia Lâm;
- QĐ số: 4931/QĐ-UBND ngày 02/10/2023 của UBND thành phố Hà Nội V/v phê duyệt điều chỉnh dự án;</t>
  </si>
  <si>
    <t>Xây dựng tuyến đường gom từ cầu Thanh Trì đến cầu vượt Phú Thị, huyện Gia Lâm</t>
  </si>
  <si>
    <t>TT Trâu Quỳ, xã Dương Xá</t>
  </si>
  <si>
    <t>- Thời gian thực hiện 2018-2025;
- QĐ số: 8185/QĐ-UBND ngày 31/10/2019 của UBND huyện Gia Lâm V/v phê duyệt dự án;
- QĐ số: 346/QĐ-UBND ngày 18/1/2024 của UBND huyện Gia Lâm về việc phê duyệt điều chỉnh dự án;</t>
  </si>
  <si>
    <t>Xây dựng tuyến đường theo quy hoạch từ đường Phan Đăng Lưu đến Yên Thường, huyện Gia Lâm</t>
  </si>
  <si>
    <t>xã Yên Viên, Yên Thường</t>
  </si>
  <si>
    <t>- Thời gian thực hiện (đang trình): 2019-2025;
- QĐ số: 7887/QĐ-UBND ngày 25/10/2019 của UBND huyện Gia Lâm V/v phê duyệt dự án đầu tư xây dựng dự án;
- QĐ số: 318/QĐ-UBND ngày 21/01/2022 của UBND TP Hà Nội V/v điều chỉnh thời gian thực hiện dự án;
- QĐ số: 189/QĐ-UBND ngày 09/01/2023 của TP Hà Nội;
- TTr số: 1376/TTr-QLDAĐTXD ngày 13/11/2024 của Ban QLDA đầu tư xây dựng huyện Gia Lâm v/v phê duyệt ĐC dự án đầu tư, báo cáo KTKT các dự án đầu tư xây dựng đang triển khai thực hiện trên địa bàn huyện Gia Lâm;</t>
  </si>
  <si>
    <t>Xây dựng tuyến đường đê hữu Đuống đoạn Dốc Lời - Đặng Xá đến xã Lệ Chi, huyện Gia Lâm</t>
  </si>
  <si>
    <t>xã Cổ Bi, Đặng Xá, Phú Thị, Kim Sơn, Lệ Chi</t>
  </si>
  <si>
    <t>- Thời gian thực hiện: Đến năm 2025;
- QĐ số: 8186/QĐ-UBND ngày 31/10/2019 về phê duyệt dự án: Xây dựng tuyến đường đê hữu Đuống đoạn từ Dốc Lời - Đặng Xá đến xã Lệ Chi, huyện Gia Lâm;
- QĐ số: 342/QĐ-UBND ngày 18/01/2024 của TP Hà Nội;</t>
  </si>
  <si>
    <t>Xây dựng tuyến đường Yên Viên - Đình Xuyên - Ninh Hiệp, huyện Gia Lâm</t>
  </si>
  <si>
    <t>xã Yên Viên, Dương Hà, Đình Xuyên, Ninh Hiệp</t>
  </si>
  <si>
    <t>- Thời gian thực hiện: Đến hết năm 2025;
- QĐ số: 6666/QĐ-UBND ngày 11/09/2020 của UBND huyện Gia Lâm V/v phê duyệt dự án đầu tư;
- QĐ số: 174/QĐ-UBND ngày 09/01/2023 của UBND huyện Gia Lâm V/v phê duyệt điều chỉnh dự án đầu tư;
- QĐ số: 341/QĐ-UBND ngày 18/01/2024 của UBND huyện Gia Lâm V/v phê duyệt điều chỉnh thời gian thực hiện dự án đầu tư;</t>
  </si>
  <si>
    <t>Xây dựng tuyến đường theo quy hoạch 17,5m nối từ ô đất TQ5 ra đường Đông Dư Dương Xá</t>
  </si>
  <si>
    <t>- Thời gian thực hiện: 2020-2025;
- QĐ số: 5273/QĐ-UBND ngày 02/08/2022 của UBND huyện Gia Lâm V/v phê duyệt điều chỉnh dự án đầu tư xây dựng công trình dự án: Xây dựng tuyến đường quy hoạch 17,5m nối từ ô đất TQ5 đến đường Đông Dư - Dương Xá;</t>
  </si>
  <si>
    <t>Xây dựng tuyến đường từ đường Đặng Phúc Thông vào khu đấu giá X5 thôn Quy Mông và thôn Trùng Quán, xã Yên Thường, huyện Gia Lâm</t>
  </si>
  <si>
    <t>xã Yên Thường</t>
  </si>
  <si>
    <t>- Thời gian thực hiện: 2019-2025;
- QĐ số: 7985/QĐ-UBND ngày 28/10/2019 của UBND huyện Gia Lâm V/v phê duyệt Dự án đầu tư: Xây dựng tuyến đường từ đường Đặng Phúc Thông vào khu đấu giá X5 thôn Quy Mông và thôn Trùng Quán, xã Yên Thường, huyện Gia Lâm;
- QĐ số: 8815/QĐ-UBND ngày 30/12/2022 V/v phê duyệt điều chỉnh thời gian thực hiện dự án;
- QĐ số: 6461/QĐ-UBND ngày 29/12/2023 V/v phê duyệt điều chỉnh dự án đầu tư xây dựng công trình;
- VB số: 4399/QĐ-UBND ngày 22/12/2023 của UBND huyện Gia Lâm V/v cấp thuận gia hạn thời gian thực hiện dự án đối với một số dự án đầu tư trên địa bàn huyện Gia Lâm;</t>
  </si>
  <si>
    <t>Xây dựng tuyến đường theo quy hoạch từ đê tả Đuống qua thôn Phù Đổng 3 đến đường liên xã Ninh Hiệp - Phù Đổng - Trung Mầu, huyện Gia Lâm</t>
  </si>
  <si>
    <t>- Thời gian thực hiện: 2021-2025;
- QĐ số: 1091/QĐ-UBND ngày 20/03/2023 của UBND huyện Gia Lâm V/v Phê duyệt điều chỉnh BCNCKT;
- NQ số: 14/NQ-HĐND ngày 24/9/2020 của HĐND huyện Gia Lâm v/v phê duyệt CTĐT và điều chỉnh CTĐT một số dự án thuộc thẩm quyền của HĐND huyện;</t>
  </si>
  <si>
    <t>Cải tạo, chỉnh trang một số tuyến đường và ao, hồ trên địa bàn xã Phú Thị, huyện Gia Lâm</t>
  </si>
  <si>
    <t>- Thời gian thực hiện: 2021-2024; Đang xin gia hạn hết 2025;
- QĐ số 6470/QĐ-UBND ngày 29/12/2023
- QĐ số: 2938/QĐ-UBND ngày 03/06/2021 của UBND huyện Gia Lâm V/v phê duyệt báo cáo nghiên cứu khả thi dự án;
- VB số: 4399/QĐ-UBND ngày 22/12/2023 của UBND huyện Gia Lâm V/v cấp thuận gia hạn thời gian thực hiện dự án đối với một số dự án đầu tư trên địa bàn huyện Gia Lâm;</t>
  </si>
  <si>
    <t>Cải tạo, chỉnh trang tuyến đường từ công ty Điện lực Gia Lâm đến đường Nguyễn Đức Thuận, huyện Gia Lâm</t>
  </si>
  <si>
    <t>TT Trâu Quỳ, xã Phú Thị</t>
  </si>
  <si>
    <t xml:space="preserve">- Thời gian thực hiện: 2021-2024; Đang xin gia hạn hết 2025;
- QĐ số 6470/QĐ-UBND ngày 29/12/2023
- QĐ số: 8814/QĐ-UBND ngày 30/12/2022 của UBND huyện Gia Lâm V/v phê duyệt báo cáo nghiên cứu khả thi dự án;
- QĐ số: 3419/QĐ-UBND ngày 18.06.2021 của UBND huyện Gia Lâm V/v Phê duyệt BC KTKT đầu tư xây dụng DA: Cải tạo chỉnh Tuyến đường từ Cty điện lực Gia Lâm đến đường Nguyễn Đức Thuận, huyện Gia Lâm;
</t>
  </si>
  <si>
    <t>Xây dựng tuyến đường đê Đá theo quy hoạch, xã Phù Đổng, huyện Gia Lâm</t>
  </si>
  <si>
    <t>- Thời gian thực hiện: 2021-2025;
- QĐ số: 6503/QĐ-UBND ngày 14/10/2022 của UBND huyện Gia Lâm V/v Phê duyệt điều chỉnh BCNCKT;
- NQ số: 07/NQ-HĐND ngày 23/06/2022 của HĐND huyện Gia Lâm V/v phê duyệt CTĐT, điều chỉnh CTĐT một số dự án sử dụng vốn đầu tư công của huyện Gia Lâm (Phụ lục II.1);
- VB số: 4399/QĐ-UBND ngày 22/12/2023 của UBND huyện Gia Lâm V/v cấp thuận gia hạn thời gian thực hiện dự án đối với một số dự án đầu tư trên địa bàn huyện Gia Lâm;</t>
  </si>
  <si>
    <t>Xây dựng tuyến đường theo quy hoạch tại các ô quy hoạch: CCK02, BĐX4 thuộc quy hoạch chi tiết hai bên đường 179; các ô đất CCKO5, CCKO7, CCKO8 thuộc quy hoạch chi tiết hai bên đường Dốc Hội - Đại học Nông Nghiệp, huyện Gia Lâm</t>
  </si>
  <si>
    <t>xã Cổ Bi, Kiêu Kỵ</t>
  </si>
  <si>
    <t>- Thời gian thực hiện: 2021-2025;
- QĐ số: 2068/QĐ-UBND ngày 25/05/2023 của UBND huyện Gia Lâm V/v Phê duyệt điều chỉnh BCNCKT;</t>
  </si>
  <si>
    <t>Xây dựng tuyến đường nối QL5 vào khu công nghiệp Hapro (giai đoạn 1)</t>
  </si>
  <si>
    <t>Ban QLDA CTGT TP</t>
  </si>
  <si>
    <t>xã Phú Thị, Kim Sơn</t>
  </si>
  <si>
    <t>- QĐ số: 3148/QĐ-UBND ngày 09/08/2007 của UBND TP Hà Nội V/v thu hồi 155.183 m2 đất tại các xã: Phú Thị, Lệ Chi, Kim Sơn, Đặng Xá, huyện Gia Lâm; giao cho Sở giao thông công chính Hà Nội để thực hiện dự án;</t>
  </si>
  <si>
    <t>Đầu tư xây dựng tuyến đường quy hoạch nối từ cụm làng nghề tập trung Bát Tràng kết nối với đường Giáp Hải, xã Bát Tràng, huyện Gia Lâm</t>
  </si>
  <si>
    <t>xã Bát Tràng, xã Đa Tốn</t>
  </si>
  <si>
    <t>- Thời gian thực hiện: 2022-2025;
- NQ số: 36/NQ-HĐND ngày 21/12/2021 của HĐND huyện Gia Lâm V/v phê duyệt CTĐT;
- NQ số 14/NQ-HĐND ngày 13/10/2022 của HĐND Huyện Gia Lâm về việc phê duyệt điều chỉnh CTĐT;
- QĐ số 7501/QĐ-UBND ngày 25/11/2022 của UBND Huyện Gia Lâm về việc phê duyệt BC NCKT;</t>
  </si>
  <si>
    <t>Xây dựng tuyến đường theo quy hoạch từ dốc Thớ đê Phù Đổng qua thôn Phù Đổng 3 đến đường liên xã Ninh Hiệp - Phù Đổng - Trung Mầu, xã Phù Đổng, huyện Gia Lâm</t>
  </si>
  <si>
    <t>Xã Phù Đổng</t>
  </si>
  <si>
    <t>- Thời gian thực hiện dự án: 2021-2025;
- NQ số: 14/NQ-HĐND ngày 24/09/2020 của HĐND huyện Gia Lâm V/v phê duyệt CTĐT và điều chỉnh CTĐT một số dự án thuộc thẩm quyền của HĐND Huyện PL I,6; 
- VB số: 3344/UBND-QLDAĐTXD ngày 05/10/2022 của UBND huyện Gia Lâm;
- Đang trình phê duyệt dự án đầu tư;</t>
  </si>
  <si>
    <t>Xây dựng tuyến đường theo quy hoạch từ đường đê hữu Đuống qua khu tái định cư xã Kim Sơn đến đường Kênh dài, huyện Gia Lâm</t>
  </si>
  <si>
    <t>Xã Kim Sơn</t>
  </si>
  <si>
    <t>- Thời gian thực hiện: 2021-2025;
- NQ số: 30/NQ-HĐND ngày 18/12/2020 của HĐND huyện Gia Lâm về chấp thuận CTĐT; 
- CV số: 4399/UBND-QLDA ĐTXD ngày 22/12/2023 của UBND huyện Gia Lâm V/v gia hạn thời gian thực hiện dự án;</t>
  </si>
  <si>
    <t>Xây dựng hạ tầng khớp nối tuyến đường đê tả Đuống đoạn từ cầu Đuống đến cầu Phù Đổng, huyện Gia Lâm</t>
  </si>
  <si>
    <t>- Thời gian thực hiện: 2021-2023; Đang xin gia hạn hết 2025;
- NQ số: 21/NQ-HĐND ngày 24/09/2021 của HĐND huyện Gia Lâm về phê duyệt và phê duyệt điều chỉnh CTĐT;</t>
  </si>
  <si>
    <t>Xây dựng tuyến đường theo quy hoạch 13,5m từ thôn Hoàng Long đến thôn Đổng Xuyên, xã Đặng Xá, huyện Gia Lâm</t>
  </si>
  <si>
    <t>Xã Đặng Xá</t>
  </si>
  <si>
    <t>- Thời gian thực hiện: 2021-2025; 
- VB 4399/UBND ngày 22/12/2023;
- NQ số: 30/NQ-HĐND ngày 18/12/2020 của HĐND huyện Gia Lâm V/v phê duyệt và điều chỉnh, bổ sung CTĐT một số dự án đầu tư công thuộc thẩm quyền của HĐND Huyện;
- NQ số 09/NQ-HDND ngày 20/6/2024 của HĐND huyện Gia Lâm V/v phê duyệt và điều chỉnh, bổ sung CTĐT một số dự án đầu tư công thuộc thẩm quyền của HĐND Huyện;</t>
  </si>
  <si>
    <t>Xây dựng tuyến đường theo quy hoạch 20,5m từ đường đê tả Hồng đến đường Đông Dư - Dương Xá, xã Đa Tốn, huyện Gia Lâm</t>
  </si>
  <si>
    <t>Xã Bát Tràng, xã Đa Tốn</t>
  </si>
  <si>
    <t>- Thời gian thực hiện: 2023-2026;
- NQ số: 30/NQ-HĐND ngày 18/12/2020 của HĐND huyện Gia Lâm V/v phê duyệt và điều chỉnh, bổ sung CTĐT một số dự án thuộc thẩm quyền của HĐND Huyện tại phụ lục I;10 CTĐT dự án: Xây dựng tuyến đường theo quy hoạch 20,5m từ đường đê tả Hồng đến đường Đông Dư - Dương Xá, xã Đa Tốn, huyện Gia Lâm;
- NQ số: 03/NQ-HĐND ngày 02/06/2023 của HĐND huyện Gia Lâm V/v phê duyệt, phê duyệt điều chỉnh và cho ý kiến CTĐT một số dự án sử dụng vốn đầu tư công huyện Gia Lâm;</t>
  </si>
  <si>
    <t>Khớp nối các tuyến đường dọc hai bên sông Cầu Bây trên địa bàn thị trấn Trâu Quỳ, huyện Gia Lâm</t>
  </si>
  <si>
    <t>- Thời gian thực hiện: 2021-2025;
- NQ số: 21/HĐND ngày 24/09/2021 của HĐND huyện Gia Lâm V/v phê duyệt và phê duyệt điều chỉnh CTĐT một số dự án đầu tư công “Phụ lục số I;3: CTĐT dự án: Khớp nối các tuyến đường dọc hai bên sông Cầu Bây trên địa bàn thị trấn Trâu Quỳ, huyện Gia Lâm;
- Nghị quyết số 24/NQ-HĐND ngày 30/10/2023 của HĐND huyện Gia Lâm về việc phê duyệt CTĐT, phê duyệt điều chỉnh CTĐT một số dự án sử dụng vốn đầu tư công huyện Gia Lâm;
- Đang lập dự án đầu tư;</t>
  </si>
  <si>
    <t>Xây dựng tuyến đường theo quy hoạch từ đường Ỷ Lan, xã Dương Xá qua sông Thiên Đức đến hết thôn Đề Trụ 7, xã Dương Quang, huyện Gia Lâm</t>
  </si>
  <si>
    <t>xã Dương Xá, Dương Quang</t>
  </si>
  <si>
    <t>- Thời gian thực hiện: 2022-2025;
- NQ số: 07/NQ-HĐND ngày 23/06/2022 của HĐND huyện Gia Lâm V/v phê duyệt CTĐT, điều chỉnh CTĐT một số dự án sử dụng vốn đầu tư công của huyện Gia Lâm (Phụ lục II.2;</t>
  </si>
  <si>
    <t>Xây dựng tuyến đường theo quy hoạch từ trường THCS Trâu Quỳ đến đường Đông Dư - Dương Xá, huyện Gia Lâm</t>
  </si>
  <si>
    <t>- Thời gian thực hiện: 2021-2024;  Đang xin gia hạn hết 2025;
- NQ số: NQ21 ngày 24/09/2021 của HĐND huyện Gia Lâm V/v chấp thuận CTĐT;
- QĐ số: 7982/QĐ-UBND ngày 08/12/2022 v/v phê duyệt dự án;</t>
  </si>
  <si>
    <t>Xây dựng các tuyến đường từ khớp nối trên địa bàn xã Cổ Bi, huyện Gia Lâm</t>
  </si>
  <si>
    <t>Xã Cổ Bi</t>
  </si>
  <si>
    <t>- Thời gian thực hiện: 2021-2025;
- NQ số: 04/NQ-HĐND ngày 12/03/2021 của HĐND huyện Gia Lâm V/v chấp thuận CTĐT;
- NQ số: 07/NQ-HĐND ngày 23/06/2022 của HĐND huyện Gia Lâm V/v phê duyệt CTĐT, điều chỉnh CTĐT một số dự án sử dụng vốn đầu tư công của huyện Gia Lâm (Phụ lục II.4;</t>
  </si>
  <si>
    <t>Xây dựng tuyến đường theo quy hoạch từ đường Yên Thường ra đường cao tốc Hà Nội - Thái Nguyên, xã Yên Thường, huyện Gia Lâm</t>
  </si>
  <si>
    <t>- Thời gian thực hiện: 2021-2025; 
- VB số: 4399/UBND-QLDA ĐTXD ngày 22/12/2023;
- NQ số: 30/NQ-HĐND ngày 18/12/2020 của HĐND huyện Gia Lâm V/v chấp thuận CTĐT;</t>
  </si>
  <si>
    <t>Xây dựng vườn hoa, cây xanh tổ dân phố Kiên Thành, thị trấn Trâu Quỳ huyện Gia Lâm</t>
  </si>
  <si>
    <t>- Thời gian thực hiện: 2021-2024; Đang xin gia hạn hết 2025;
- QĐ số: 3601/QĐ-UBND ngày 28/06/2021 của UBND huyện Gia Lâm V/v phê duyệt báo cáo nghiên cứu khả thi dự án;
- QĐ số: 6468/QĐ-UBND ngày 29/12/2023 về việc điều chỉnh dự án đầu tư (đều chình thời gian thực hiện dự án 2021-2024);
- VB số: 4399/QĐ-UBND ngày 22/12/2023 của UBND huyện Gia Lâm V/v cấp thuận gia hạn thời gian thực hiện dự án đối với một số dự án đầu tư trên địa bàn huyện Gia Lâm;</t>
  </si>
  <si>
    <t>Nạo vét, chỉnh trang khu vực ao tổ dân phố Yên Hà giáp đường quy hoạch 28m Phan Đăng Lưu - Yên Thường, xã Yên Viên, huyện Gia Lâm</t>
  </si>
  <si>
    <t>- Thời gian thực hiện: 2021-2026;
- NQ số: 30/NQ-HĐND ngày 18/12/2020 của HĐND huyện Gia Lâm V/v phê duyệt CTĐT;
- CV số: 1200/UBND-QLĐT ngày 21/4/2023 của UBND huyện Gia Lâm v/v chấp thuận bản vẽ tổng MB tỉ lệ 1/500 dự án "Nạo vét, chỉnh trang khu vực ao tổ dân phố Yên Hà giáp đường quy hoạch 28m Phan Đăng Lưu - Yên Thường, xã Yên Viên, huyện Gia Lâm;
- VB số 4119/UBND-VP ngày 30/11/2023 của UBND Huyện Gia Lâm về việc chấp thuận điều chỉnh thời gian thực hiện một số dự án trên địa bàn huyện Gia Lâm;</t>
  </si>
  <si>
    <t>Xây dựng hạ tầng khu công viên, vườn hoa, hồ nước phía trước Trụ sở Huyện ủy, HĐND-UBND huyện Gia Lâm (khu 31ha)</t>
  </si>
  <si>
    <t>TT Trâu Quỳ, xã Cổ Bi xâm canh</t>
  </si>
  <si>
    <t>- Thời gian thực hiện: 2021-2024;
- QĐ số: 3824/QĐ-UBND ngày 12/09/2023 của UBND Huyện V/v phê duyệt Dự án;</t>
  </si>
  <si>
    <t>Xây dựng trung tâm văn hóa thể thao xã Đa Tốn, huyện Gia Lâm</t>
  </si>
  <si>
    <t>xã Đa Tốn</t>
  </si>
  <si>
    <t>- Thời gian thực hiện (đang trình): 2019-2025;
- QĐ số: 8936/QĐ-UBND ngày 16/11/2020 của UBND huyện Gia Lâm V/v phê duyệt dự án đầu tư xây dựng công trình;
- QĐ số: 6002/QĐ-UBND ngày 11/10/2021 của UBND huyện Gia Lâm V/v phê duyệt điều chỉnh dự án đầu tư xây dựng công trình;
- CV số: 4380/UBND-QLDA ĐTXD ngày 13/12/2021 của UBND huyện Gia Lâm V/v chấp thuận gia hạn thời gian thực hiện dự án;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</si>
  <si>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Trung tâm y tế huyện Gia Lâm</t>
  </si>
  <si>
    <t>- Thời gian thực hiện (đang trình): 2020-2025;
- QĐ số: 4115/QĐ-UBND ngày 19/06/2019 của UBND huyện Gia Lâm V/v phê duyệt dự án đầu tư xây dựng công trình;
- CV số: 4344/UBND-QLDAĐTXD ngày 09/12/2021 của UBND huyện Gia Lâm V/v điều chỉnh thời gian thực hiện dự án;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</si>
  <si>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Cải tạo ao, hồ tạo cảnh quan môi trường trên địa bàn xã Đặng Xá, huyện Gia Lâm</t>
  </si>
  <si>
    <t>- Thời gian thực hiện: 2021-2024;
- QĐ số: 4311/QĐ-UBND ngày 23/07/2021 của UBND huyện Gia Lâm; 
- QĐ số: 6460/QĐ-UBND ngày 29/12/2023;
- NQ số: 30/NQ-HĐND ngày 18/12/2020 của HĐND huyện Gia Lâm V/v Phê duyệt và điều chỉnh bổ sung CTĐT một số dự án đầu tư công thuộc thẩm quyền của HDND huyện;
- VB số: 4399/QĐ-UBND ngày 22/12/2023 của UBND huyện Gia Lâm V/v cấp thuận gia hạn thời gian thực hiện dự án đối với một số dự án đầu tư trên địa bàn huyện Gia Lâm;</t>
  </si>
  <si>
    <t>Xây dựng tuyến đường theo quy hoạch từ đê Hữu Đuống qua đường 181 đến trường mầm non Kim Sơn, huyện Gia Lâm</t>
  </si>
  <si>
    <t xml:space="preserve">- Thời gian thực hiện: 2022-2025;
- NQ số: 13/NQ-HĐND ngày 24/09/2019 của HĐND huyện Gia Lâm V/v cho ý kiến, phê duyệt CTĐT, điều chỉnh CTĐT một số dự án thuộc thẩm quyền của HĐND huyện;
- QĐ số: 4960/QĐ-UBND ngày 29/11/2023 của UBND huyện Gia Lâm V/v phê duyệt điều chỉnh dự án Xây dựng tuyến đường theo QH từ đê Hữu Đuống qua đường 181 đến truờng MN Kim Sơn;
- CV số: 4234/UBND-QLDA ĐTXD ngày 30/11/2021 của UBND huyện Gia Lâm V/v Chấp thuận thời gian thực hiện đối với các dự án đang chuẩn bị đầu tư trên địa bàn huyện Gia Lâm;
- QĐ số: 3910/QĐ-UBND ngày 26/9/2023 của UBND huyện Gia Lâm v/v phê duyệt điều chỉnh chủ trương đầu tư Dự án: Xây dựng tuyến đường theo quy hoạch từ đê Hữu Đuống qua đường 181 đến trường mầm non Kim Sơn, huyện Gia Lâm;
- Dự kiến Sở TNMT bàn giao mốc GPMB trước 30/9/2024;
</t>
  </si>
  <si>
    <t>Xây dựng tuyến đường theo quy hoạch từ thôn Linh Quy Bắc đến đường 181, huyện Gia Lâm</t>
  </si>
  <si>
    <t>- Thời gian thực hiện: 2022-2024; Đang xin gia hạn hết 2025;
- QĐ số: 2390/QĐ-UBND ngày 23/6/2023 phê duyệt dự án;
- Sở TNMT đã bàn giao mốc GPMB;</t>
  </si>
  <si>
    <t>Xây dựng tuyến đường theo quy hoạch từ thôn Linh Quy Bắc đến đường kênh dài, huyện Gia Lâm</t>
  </si>
  <si>
    <t>- Thời gian thực hiện: 2022-2024; Đang xin gia hạn hết 2025;
- QĐ số: 2389/QĐ-UBND ngày 23/6/2023 phê duyệt dự án;
- Sở TNMT đã bàn giao mốc GPMB;</t>
  </si>
  <si>
    <t>Xây dựng tuyến đường theo quy hoạch từ khu đấu giá B116 đến đường 179 và tuyến đường cạnh khu đấu giá B116, xã Phù Đổng, huyện Gia Lâm</t>
  </si>
  <si>
    <t>- Thời gian thực hiện: 2020-2024;
- QĐ số: 1090/QĐ-UBND ngày 20/03/2023 của UBND huyện Gia Lâm V/v Phê duyệt điều chỉnh BCNCKT;
- QĐ số: 4027/QĐ-UBND ngày 17/6/2019 của UBND huyện Gia Lâm v/v phê duyệt CTĐT Dự án: Xây dựng tuyến đường theo quy hoạch từ khu đấu giá B116 đến đường 179 và tuyến đường cạnh khu đấu giá B116, xã Phù Đổng, huyện Gia Lâm;</t>
  </si>
  <si>
    <t>Xây dựng tuyến đường từ đường 179 vào khu đấu giá đất thôn Trung Dương, xã Kiêu Kỵ, huyện Gia Lâm</t>
  </si>
  <si>
    <t>xã Kiêu Kỵ</t>
  </si>
  <si>
    <t>- Thời gian thực hiện: 2019-2024; Đang xin gia hạn hết 2025;
- QĐ số: 8689/QĐ-UBND ngày 28/12/2022 của UBND huyện Gia Lâm về việc phê duyệt Báo cáo nghiên cứu khả thi đầu tư xây dựng;</t>
  </si>
  <si>
    <t>Xây dựng tuyến đường theo quy hoạch từ đường Yên Thường qua chùa Vân đến khu đấu giá đất xã Yên Viên và xã Yên Thường, huyện Gia Lâm</t>
  </si>
  <si>
    <t>xã Yên Thường, Yên Viên</t>
  </si>
  <si>
    <t>- Thời gian thực hiện: 2021-2024; Đang xin gia hạn hết 2025;
- NQ số: 21/NQ-HĐND ngày 24/09/2021 của HĐND huyện Gia Lâm phê duyệt CTĐT;
- Đang trình phê duyệt dự án đầu tư;</t>
  </si>
  <si>
    <t>Xây dựng tuyến đường theo quy hoạch từ khu đấu giá X1 Yên Thường đến đường Phan Đăng Lưu - Yên Thường, huyện Gia Lâm</t>
  </si>
  <si>
    <t>xã Yên Viên, xã Yên Thường</t>
  </si>
  <si>
    <t>- Thời gian thực hiện: 2021-2025;
- NQ số: 30/NQ-HĐND ngày 18/12/2020 của HĐND huyện Gia Lâm về chấp thuận CTĐT;
- VB số 4399/UBND-QLDAĐTXD ngày 22/12/2023 chấp thuận gia hạn thời gian thực hiện dự án;</t>
  </si>
  <si>
    <t>Tiểu dự án bồi thường, hỗ trợ và tái định cư thực hiện giải phóng mặt bằng dự án: Nâng cấp tuyến đường vận tải thủy sông Đuống (cầu đường sắt Đuống) trên địa huyện Gia Lâm</t>
  </si>
  <si>
    <t>xã Yên Viên, thị trấn Yên Viên</t>
  </si>
  <si>
    <t>-Thời gian thực hiện: 2024-2025;
- QĐ số: 3889/QĐ-UBND ngày 26/7/2024 của UBND Thành phố về việc phê duyệt Tiểu dự án bồi thường, hỗ trợ và tái định cư thực hiện giải phóng mặt bằng dự án: Nâng cấp tuyến đường vận tải thủy sông Đuống (cầu đường sắt Đuống) trên địa huyện Gia Lâm;
- CV số: 493/TTPTQĐ ngày 24/10/2024 của Trung tâm PTQĐ huyện Gia Lâm v/v đề nghị bổ sung danh mục dự án lập KHSDĐ năm 2025;</t>
  </si>
  <si>
    <t>Nạo vét, chỉnh trang khu vực ao đình làng Vân, xã Yên Viên, huyện Gia Lâm</t>
  </si>
  <si>
    <t>DGT +DKV</t>
  </si>
  <si>
    <t>- Thời gian thực hiện: 2021-2025;
- NQ số: 30/NQ-HĐND ngày 18/12/2020 của HĐND huyện Gia Lâm về việc phê duyệt CTĐT;
- NQ số: 21/NQ-HĐND ngày 24/9/2021 của HĐND huyện Gia Lâm về việc phê duyệt điều chỉnh CTĐT;
- VB số: 2907/UBND-TTPTQĐ ngày 16/9/2022 của UBND huyện Gia Lâm v/v chấp thuận điều chỉnh thời gian thực hiện;</t>
  </si>
  <si>
    <t>Xây dựng trụ sở viện kiểm sát nhân dân huyện Gia Lâm</t>
  </si>
  <si>
    <t>Viện kiểm sát nhân dân thành phố Hà Nội</t>
  </si>
  <si>
    <t>- Thời gian thực hiện: 2024-2026;
- QĐ số: 77/QĐ-VKSTC ngày 21/6/2024 của Viện kiểm sát nhân dân tối cao về việc CTĐT dự án Xây dựng trụ sở viện kiểm sát nhân dân huyện Gia Lâm, TP Hà Nội;
- CV số: 2129a/VKS-VP ngày 29/8/2024 của Viện kiểm sát nhân dân TP Hà Nội về việc đăng ký kế hoạch sử dụng đất năm 2025;</t>
  </si>
  <si>
    <t>8. Hà Đông</t>
  </si>
  <si>
    <t>5. Hai Bà Trưng</t>
  </si>
  <si>
    <t>7. Hoàn Kiếm</t>
  </si>
  <si>
    <t>Chỉnh trang hạ tầng kỹ thuật phố Vọng Hà, quận Hoàn Kiếm</t>
  </si>
  <si>
    <t>UBND quận Hoàn Kiếm</t>
  </si>
  <si>
    <t>Hoàn Kiếm</t>
  </si>
  <si>
    <t>Chương Dương</t>
  </si>
  <si>
    <t>- Nghị quyết số 214/NQ-HĐND ngày 23/10/2023 của HĐND quận Hoàn Kiếm về việc phê duyệt chủ trương, điều chỉnh chủ trương đầu tư một số dự án đầu tư công của quận Hoàn Kiếm, trong đó tại có dự án: Chỉnh trang hạ tầng kỹ thuật phố Vọng Hà, quận Hoàn Kiếm (Tiến độ CBĐT: 2023-2025, THDA: 2025-2028).</t>
  </si>
  <si>
    <t>Chỉnh trang hạ tầng kỹ thuật phố Hàm Tử Quan, quận Hoàn Kiếm</t>
  </si>
  <si>
    <t>Phúc Tân, Chương Dương</t>
  </si>
  <si>
    <t>- Nghị quyết số 214/NQ-HĐND ngày 23/10/2023 của HĐND quận Hoàn Kiếm về việc phê duyệt chủ trương, điều chỉnh chủ trương đầu tư một số dự án đầu tư công của quận Hoàn Kiếm, trong đó tại có dự án: Chỉnh trang hạ tầng kỹ thuật phố Hàm Tử Quan, quận Hoàn Kiếm (Tiến độ CBĐT: 2023-2025, THDA: 2025-2028)</t>
  </si>
  <si>
    <t>Xây dựng, cải tạo trường THPT Việt Đức, quận Hoàn Kiếm</t>
  </si>
  <si>
    <t xml:space="preserve">DGD </t>
  </si>
  <si>
    <t>Trần Hưng Đạo</t>
  </si>
  <si>
    <t>- Nghị quyết số 290/NQ-HĐND ngày 14/12/2023 của HĐND quận Hoàn Kiếm về việc phê duyệt chủ trương, điều chỉnh chủ trương đầu tư một số dự án đầu tư công của quận Hoàn Kiếm, trong đó tại phụ lục 2 có dự án: Xây dựng, cải tạo trường THPT Việt Đức, quận Hoàn Kiếm (Tiến độ: 2024-2027).
- Quyết định số 1778/QĐ-UBND ngày 15/7/2024 của UBND quận Hoàn Kiếm về việc phê duyệt dự án đầu tư dự án Xây dựng, cải tạo trường THPT Việt Đức, quận Hoàn Kiếm</t>
  </si>
  <si>
    <t>Dự án Tu bổ, tôn tạo di tích 5D Hàm Long, phường Phan Chu Trinh, quận Hoàn Kiếm</t>
  </si>
  <si>
    <t>Ban Quản lý di tích danh thắng Hà Nội - Sở Văn hóa và thể thao</t>
  </si>
  <si>
    <t xml:space="preserve">
Phan Chu Trinh
</t>
  </si>
  <si>
    <t>- Nghị Quyết số 07/NQ-HĐND ngày 10/3/2023 của Hội đồng nhân dân Thành phố Hà Nội về việc phê duyệt chủ trương đầu tư, điều chỉnh chủ trương đầu tư một số dự án sử dụng vốn đầu tư công của thành phố Hà Nội; 
- Quyết định số 868/QĐ-SXD ngày 27/11/2023 của Sở Xây dựng về phê duyệt dự án Tu bổ, tôn tạo di tích 5D Hàm Long, phường Phan Chu Trinh, quận Hoàn Kiếm</t>
  </si>
  <si>
    <t>Xây dựng, cải tạo trường THPT Trần Phú - Hoàn Kiếm, quận Hoàn Kiếm</t>
  </si>
  <si>
    <t xml:space="preserve">UBND quận
Hoàn Kiếm </t>
  </si>
  <si>
    <t xml:space="preserve">Hoàn Kiếm </t>
  </si>
  <si>
    <t xml:space="preserve">Tràng Tiền </t>
  </si>
  <si>
    <t xml:space="preserve">Tu bổ, tôn tạo đình - đền Thiên Tiên, quận Hoàn Kiếm </t>
  </si>
  <si>
    <t xml:space="preserve">UBND Hoàn Kiếm quận </t>
  </si>
  <si>
    <t xml:space="preserve">Hàng Bông </t>
  </si>
  <si>
    <t>Dự án GPMB tại Nhà gỗ số 1A Chương Dương</t>
  </si>
  <si>
    <t>Nhà gỗ số 1A Chương Dương</t>
  </si>
  <si>
    <t>- Công văn số 8630/UBND-TNMT ngày 02/12/2015 của UBND Thành phố Hà Nội về việc chủ trương GPMB, di dời khẩn cấp các hộ dân ở khu nhà gỗ tại phường Chương Dương, quận Hoàn Kiếm thuộc diện nguy hiểm và quản lý, sử dụng đất sau thu hồi.
- Công văn số 4315/UBND-KH&amp;DT ngày 21/12/2023 của UBND thành phố Hà Nội về việc gia hạn thời gian thực hiện dự án: Thu hồi đất và bồi thường hỗ trợ tái định cư cho các hộ dân tại khu nhà gỗ số 7,9,10,11,14,16,17 phường Chương Dương, quận Hoàn Kiếm</t>
  </si>
  <si>
    <t xml:space="preserve">Dự án GPMB tại Nhà gỗ số 9 Chương Dương </t>
  </si>
  <si>
    <t xml:space="preserve">ODT </t>
  </si>
  <si>
    <t>Chương Nhà gỗDương số 9</t>
  </si>
  <si>
    <t>- Quyết định số 4608/QĐ-UBND ngày 14/9/2015 của UBND TP Hà Nội về việc phê duyệt dự án thu hồi và BTHTTĐC cho các hộ dân tại khu nhà gỗ số 7,9,10,11,14,16,17 phường Chương Dương, quận Hoàn Kiếm.
- Quyết định số 5641/QĐ-UBND ngày 17/8/2017 của UBND TP Hà Nội về việc phê duyệt điều chỉnh, bổ sung dự án thu hồi đất và BTHTTĐC cho các hộ dân tại khu nhà gỗ số 7,9,10,11,14,16,17.
- Công văn số 4315/UBND-KH&amp;DT ngày 21/12/2023 của UBND thành phố Hà Nội về việc gia hạn thời gian thực hiện dự án: Thu hồi đất và bồi thường hỗ trợ tái định cư cho các hộ dân tại khu nhà gỗ số 7,9,10,11,14,16,17 phường Chương Dương, quận Hoàn Kiếm</t>
  </si>
  <si>
    <t xml:space="preserve">Dự án GPMB tại Nhà gỗ số 10 Chương Dương </t>
  </si>
  <si>
    <t>Chương Nhà gỗDương số 10</t>
  </si>
  <si>
    <t xml:space="preserve">Dự án GPMB tại Nhà gỗ số 11 Chương Dương </t>
  </si>
  <si>
    <t>Chương Nhà gỗDương số 11</t>
  </si>
  <si>
    <t xml:space="preserve">Dự án GPMB tại Nhà gỗ số 14 Chương Dương </t>
  </si>
  <si>
    <t>Chương Nhà gỗDương số 14</t>
  </si>
  <si>
    <t xml:space="preserve">Dự án GPMB tại Nhà gỗ số 16 Chương Dương </t>
  </si>
  <si>
    <t>Chương Nhà gỗDương số 16</t>
  </si>
  <si>
    <t xml:space="preserve">Dự án GPMB tại Nhà gỗ số 17 Chương Dương </t>
  </si>
  <si>
    <t>Chương Nhà gỗDương số 17</t>
  </si>
  <si>
    <t>Dự án chỉnh trang hạ tầng kỹ thuật phố Chương Dương Độ, quận Hoàn Kiếm (đoạn từ nút giao phố Bạch Đằng đến bờ ven sông Hồng)</t>
  </si>
  <si>
    <t xml:space="preserve">DGT </t>
  </si>
  <si>
    <t>- Nghị quyết số 14/NQ-HĐND ngày 10/11/2020 của HĐND TP Hà Nội về việc phê duyệt chủ trương đầu tư một số dự ấn vốn đầu tư công của Thành phố Hà Nội (Tiến độ: 2021-2023)
- Quyết định số 7486/QĐ-UBND ngày 15/12/2021 của UBND quận Hoàn Kiếm phê duyệt dự án đầu tư và dự toán một số gói thầu tư vấn giai đoạn thực hiện đầu tư Dự án Chỉnh trang hạ tầng kỹ thuật phố Chương Dương Độ, quận Hoàn Kiếm (đoạn từ nút giao phố Bạch Đằng đến bờ ven sông Hồng).</t>
  </si>
  <si>
    <t>Dự án xây dựng trụ sở Đảng uỷ - HĐND - UBND phường Cửa Đông, quận Hoàn Kiếm</t>
  </si>
  <si>
    <t xml:space="preserve">TSC </t>
  </si>
  <si>
    <t>Cửa Đông</t>
  </si>
  <si>
    <t>- Nghị quyết số 227/NQ-HĐND ngày 16/12/2020 của HĐND quận Hoàn Kiếm về việc phê duyệt chủ trương, điều chỉnh chủ trương đầu tư một số dự án đầu tư công của quận Hoàn Kiếm.
- Quyết định số 1959/QĐ-UBND ngày 14/5/2021 của UBND quận Hoàn Kiếm về việc phê duyệt dự án đầu tư (2020-2024).</t>
  </si>
  <si>
    <t xml:space="preserve">Xây dựng Trường tiểu học Võ Thị Sáu, quận Hoàn Kiếm </t>
  </si>
  <si>
    <t>36A Trần Hưng Đạo và 43F-47C Ngô Quyền - 13 Phan Huy Chú</t>
  </si>
  <si>
    <t>- Nghị quyết số 332/NQ-HĐND ngày 13/12/2018 của HĐND quận Hoàn Kiếm về việc phê duyệt chủ trương đầu tư một số dự án đầu tư công của quận Hoàn Kiếm.
- Công văn số 3666/UBND-KT ngày 22/10/2021 của UBND TP Hà Nội về quản lý, sử dụng nhà, đất tại số 13 Phan Huy Chú, quận Hoàn Kiếm, Hà Nội (Tiến độ: 2020-2024)</t>
  </si>
  <si>
    <t>Giải phóng mặt bằng, cải tạo hạ tầng kỹ thuật khu vực xung quanh Di tích đền Bà Kiệu, quận Hoàn Kiếm</t>
  </si>
  <si>
    <t xml:space="preserve">TON </t>
  </si>
  <si>
    <t>Lý Thái Tổ</t>
  </si>
  <si>
    <t>- Quyết định số 4296/QĐ-UBND ngày 04/11/2022 của UBND Thành phố Hà Nội về việc phê duyệt báo cáo nghiên cứu khả thi dự án GPMB, cải tạo hạ tầng kỹ thuật khu vực xung quanh di tích Đền Bà Kiệu, quận Hoàn Kiếm (Tiến độ: 2021-2024).</t>
  </si>
  <si>
    <t>8. Hoàng Mai</t>
  </si>
  <si>
    <t>Trường mầm non Vĩnh Hưng tại ô F2/NT3</t>
  </si>
  <si>
    <t>UBND quận
 Hoàng Mai</t>
  </si>
  <si>
    <t>Hoàng Mai</t>
  </si>
  <si>
    <t>Vĩnh Hưng</t>
  </si>
  <si>
    <t>Trường mầm non Định Công (ô D1/NT2)</t>
  </si>
  <si>
    <t>UBND quận Hoàng Mai</t>
  </si>
  <si>
    <t>Định Công</t>
  </si>
  <si>
    <t>Trưởng tiểu học Định Công (ô D1/TH3)</t>
  </si>
  <si>
    <t>Xây dựng trường THCS Định Công (ô D1/TH4)</t>
  </si>
  <si>
    <t>Dự án xây dựng trường THCS Thịnh Liệt tại ô đất B4/TH3</t>
  </si>
  <si>
    <t>Thịnh Liệt</t>
  </si>
  <si>
    <t>-  Nghị Quyết số 17/NQ-HĐND ngày 18/12/2020 của HĐND quận Hoàng Mai phê duyệt chủ trương đầu tư của một số dự án đầu tư công ngân sách quận (trong đó có Dự  án xây dựng trường THCS Thịnh Liệt tại ô đất B4/TH3 - Phụ lục số 06).
- Quyết định số 14635/QĐ-UBND ngày 6/12/2021 của UBND quận Hoàng Mai về việc phê duyệt dự án đầu tư xây dựng.
- Bản định vị tọa độ mốc ngày 3/10/2022
- Thời gian thực hiện dự án: 2021-2025.</t>
  </si>
  <si>
    <t>Dự án xây dựng trường Mầm non Thịnh Liệt tại ô đất B4/NT4</t>
  </si>
  <si>
    <t>- Nghị quyết số 17/NQ-HĐND ngày 18/12/2020 của HĐND quận Hoàng Mai phê duyệt chủ trương đầu tư của một số dự án đầu tư công ngân sách quận (trong đó có Dự  án xây dựng trường THCS Thịnh Liệt tại ô đất B4/NT4 - Phụ lục số 05).
- Quyết định số 14634/QĐ-UBND ngày 6/12/2021 của UBND quận Hoàng Mai về việc phê duyệt dự án đầu tư xây dựng.
- Bản định vị tọa độ mốc ngày 28/10/2022
- Thời gian thực hiện dự án: 2021-2025.</t>
  </si>
  <si>
    <t>Dự án xây dựng trường tiểu học Lĩnh Nam tại ô đất ô đất G2/TH1</t>
  </si>
  <si>
    <t>Lĩnh Nam</t>
  </si>
  <si>
    <t>- Nghị quyết 17/NQ-HĐND ngày 18/12/2020 của HĐND quận Hoàng Mai phê duyệt chủ trương đầu tư của một số dự án đầu tư công ngân sách quận (trong đó có Dự án xây dựng trường tiểu học Lĩnh Nam tại ô đất ô đất G2/TH1- Phụ lục số 07).
- Quyết định số 14636/QĐ-UBND ngày 6/12/2021 của UBND quận Hoàng Mai về việc phê duyệt báo cáo khả thi Dự án: Xây dựng trường tiểu học Lĩnh Nam tại ô đất ô đất G2/TH1.
- Bản định vị tọa độ mốc ngày 18/4/2022
- Thời gian thực hiện dự án: 2021-2025.</t>
  </si>
  <si>
    <t>Dự án xây dựng trường mầm non Lĩnh Nam tại ô đất G2/NT2</t>
  </si>
  <si>
    <t>- Nghị quyết 17/NQ-HĐND ngày 18/12/2020 của HĐND quận Hoàng Mai phê duyệt chủ trương đầu tư của một số dự án đầu tư công ngân sách quận (trong đó có Dự án xây dựng trường mầm non Lĩnh Nam tại ô đất G2/NT2 - Phụ lục số 08).
- Quyết định số 14637/QĐ-UBND ngày 06/12/2021 của UBND quận Hoàng Mai về việc phê duyệt dự án đầu tư xây dựng Dự án xây dựng trường mầm non Lĩnh Nam tại ô đất G2/NT2.
-Bản định vị tọa độ mốc ngày 18/4/2022.
- Thời gian thực hiện dự án: 2021-2025.</t>
  </si>
  <si>
    <t>Dự án xây dựng trường tiểu học Trần Phú tại ô đất H1/TH2</t>
  </si>
  <si>
    <t>Trần Phú</t>
  </si>
  <si>
    <t>Dự án xây dựng trường mầm non Trần Phú tại ô đất H1/NT3</t>
  </si>
  <si>
    <t>- Nghị quyết số 17/NQ-HĐND ngày 18/12/2020 của HĐND quận Hoàng Mai  phê duyệt chủ trương đầu tư của một số dự án đầu tư công ngân sách quận (trong đó có Dự án xây dựng trường mầm non Trần Phú tại ô đất H1/NT3 - Phụ lục số 04).
- Quyết định số 14633/QĐ-UBND ngày 6/12/2021 của UBND quận Hoàng Mai về việc phê duyệt dự án đầu tư Xây dựng trường mầm non Trần Phú tại ô đất H1/NT3.
- Thời gian thực hiện dự án: 2021-2025.</t>
  </si>
  <si>
    <t xml:space="preserve">Xây dựng trường mầm non Hoàng Liệt 
tại ô đất C1/NT2
</t>
  </si>
  <si>
    <t>Hoàng
 Mai</t>
  </si>
  <si>
    <t>Hoàng Liệt</t>
  </si>
  <si>
    <t>- Nghị quyết số 04/NQ-HĐND ngày 02/7/2022 của HĐND quận Hoàng Mai về việc phê duyệt chủ trương đầu tư một số dự án đầu tư công, điều chỉnh, bổ sung kế hoạch đầu tư công trung hạn giai đoạn 2021-2025 và kế hoạch đầu tư công năm 2022 ngân sách quận Hoàng Mai (phụ lục 05).
- Thời gian thực hiện dự án 2023-2025.</t>
  </si>
  <si>
    <t xml:space="preserve">Cải tạo, nâng cấp, mở rộng trường THPT Việt Nam – Ba Lan </t>
  </si>
  <si>
    <t>- Nghị quyết số 12/NQ-HĐND ngày 25/09/2023 của HĐND Quận Hoàng Mai về việc phê duyệt chủ trương đầu tư công, điều chỉnh, bổ sung kế hoạch đầu tư công trung hạn giai đoạn 2021-2025.( phụ lục 04)
- Quyết định số 3185/QĐ-UBND ngày 7/11/2023 của UBND quận Hoàng Mai về việc phê duyệt dự án Cải tạo, nâng cấp, mở rộng trường THPT Việt Nam – Ba Lan 
- Bản định vị mốc giới ngày 26/6/2024.
- Thời gian thực hiện 2024-2027.</t>
  </si>
  <si>
    <t>Xây dựng Trường Tiểu học Hoàng Liệt tại ô đất F4/TH2 (TH2)</t>
  </si>
  <si>
    <t xml:space="preserve">Hoàng Liệt </t>
  </si>
  <si>
    <t>- Nghị quyết số 12/NQ-HĐND ngày 25/09/2023 của HĐND Quận Hoàng Mai về việc phê duyệt chủ trương đầu tư công, điều chỉnh, bổ sung kế hoạch đầu tư công trung hạn giai đoạn 2021-2025.
- Quyết định số 4913/QĐ-UBND ngày 29/9/2023 của UBND thành phố Hà Nội về việc thu hồi 9.968,4 m2 đất tại một phần ô đất ký hiệu TH2 thuộc khu đô thị mới Tây Nam hồ Linh Đàm, phường Hoàng Liệt quận Hoàng Mai; giao cho UBND quận Hoàng Mai để quản lý, chống lấn chiếm và lập phương án sử dụng theo quy định của Luật Đất đai.
- Diện tích còn 1.300m2 chưa GPMB xong.
- Thời gian thực hiện 2024-2027.</t>
  </si>
  <si>
    <t>Xây dựng trường tiểu học Yên Sở tại ô C3/TH2</t>
  </si>
  <si>
    <t>Yên Sở</t>
  </si>
  <si>
    <t>- Nghị quyết số 19/NQ-HĐND ngày 22/12/2023 của HĐND quận Hoàng Mai về việc phê duyệt chủ trương đầu tư công, điều chỉnh, bổ sung kế hoạch đầu tư công trung hạn giai đoạn 2021-2025.( phụ lục 11)
- Quyết định số 2324/QĐ-UBND ngày 22/5/2024 của UBND quận Hoàng Mai về việc phê duyệt dự án đầu tư xây dựng Dự án Xây dựng trường tiểu học Yên Sở tại ô C3/TH2
- Biên Bản vị trí tọa độ mốc  giới  ngày 26/8/2024
- Thời gian thực hiện dự án: 2024-2028</t>
  </si>
  <si>
    <t>Xây dựng trường mầm non Thanh Trì tại ô đất F3/NT2</t>
  </si>
  <si>
    <t>Thanh Trì</t>
  </si>
  <si>
    <t>- Nghị quyết số 17/NQ-HĐND ngày 18/12/2020 của HĐND quận Hoàng Mai về việc cho ý kiến về kế hoạch đầu tư công trung hạn giai đoạn 2021-2025 và phê duyệt chủ trương đầu tư một số dự án đầu tư công ngân sách Quận(phụ lục 11)
-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Thời gian thực hiện dự án: 2022-2025</t>
  </si>
  <si>
    <t>Xây dựng trường THPT tại ô đất G1/TH3, phường Thanh Trì</t>
  </si>
  <si>
    <t>- Nghị quyết số 19/NQ-HĐND ngày 22/12/2023 của HĐND quận Hoàng Mai việc phê duyệt chủ trương đầu tư một số dự án đầu tư công, điều chỉnh, bổ sung kế hoạch đầu tư công trung hạn giai đoạn 2021-2025 (Phụ lục số 10);
- Quyết định số 2400/QĐ-UBND ngày 27/5/2024 của UBND quận Hoàng Mai về việc phê duyệt dự án Xây dựng trường THPT tại ô đất G1/TH3 phường Thanh Trì.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Bản định vị mốc giới ngày 02/10/2024.
- Thời gian thự hiện dự án: 2024-2028</t>
  </si>
  <si>
    <t>Dự án đầu tư xây dựng tuyến đường từ nút giao thông đường Tam Trinh đến điểm giao cắt với tuyến đường Minh Khai - Vĩnh Tuy - Yên Duyên</t>
  </si>
  <si>
    <t>Mai Động, Vĩnh Hưng</t>
  </si>
  <si>
    <t>- Nghị Quyết số 08/NQ-HĐND ngày 08/7/2019 của HĐND Thành phố về việc cho ý kiến, phê duyệt chủ trương đầu tư, điều chỉnh chủ trương đầu tư một số dự án sử dụng vốn đầu tư công trung hạn 5 năm giai đoạn 2016-2020 của Thành phố. (phụ lục 09)
- Văn bản số 2590/QHKT-HTKT ngày 28/5/2020 của Sở Quy hoạch - Kiến trúc về việc cung cấp chỉ giới đường đỏ và số liệu hạ tầng kỹ thuật dự án.
- Nghị quyết số 41/NQ-HĐND ngày 08/12/2023 của HĐND Thành phố về việc phê duyệt điều chinh chủ trương đầu tư một số dự án sử dụng vố đầu tư công của thành phố Hà Nội (phụ lục 25)
- Thời gian thực hiện dự án 2024-2027.</t>
  </si>
  <si>
    <t>Dự án xây dựng đường Tam Trinh</t>
  </si>
  <si>
    <t>Mai Động, Hoàng Văn Thụ, Yên Sở</t>
  </si>
  <si>
    <t>Dự án Nâng cấp, mở rộng đường Lĩnh Nam theo quy hoạch</t>
  </si>
  <si>
    <t>Vĩnh Hưng, Mai Động, Trần Phú, Lĩnh Nam</t>
  </si>
  <si>
    <t>Dự án xây dựng 1/2 cầu Đền Lừ và tuyến đường 2,5 phía bắc khu công nghiệp Vĩnh Tuy</t>
  </si>
  <si>
    <t>Vĩnh Hưng, Yên Sở, Hoàng Văn Thụ</t>
  </si>
  <si>
    <t>Dự án xây dựng tuyến đường từ 2,5 đến UBND phường Hoàng Văn Thụ</t>
  </si>
  <si>
    <t>Hoàng Văn Thụ, Tương Mai</t>
  </si>
  <si>
    <t>Dự án xây dựng tuyến đường vào chợ dân sinh Lĩnh Nam</t>
  </si>
  <si>
    <t>- Quyết định số 6702/QĐ-UBND ngày 28/10/2019 của UBND quận Hoàng Mai về việc phê duyệt dự án.
- Quyết định số 3864/QĐ-UBND ngày 22/12/2023 của UBND quận Hoàng Mai về việc điều chỉnh thời gian thực hiện dư án
- Bản định vị mốc giới 20/5/2020
- Thời gian thực hiện dự án 2018-2025</t>
  </si>
  <si>
    <t>Dự án xây dựng các tuyến đường vào trường THCS Tiểu Học, Mầm Non Định Công theo quy hoạch</t>
  </si>
  <si>
    <t>Dự án xây dựng tuyến đường Minh khai - Vĩnh Tuy - Yên Duyên nối tiếp đoạn từ đường Vành đai 2,5 đến đường Vành đai 3</t>
  </si>
  <si>
    <t>Vĩnh Hưng, Trần Phú</t>
  </si>
  <si>
    <t>- Nghị Quyết số 17/NQ-HĐND ngày 18/12/2020 của HĐND quận Hoàng Mai  phê duyệt chủ trương đầu tư của một số dự án đầu tư công ngân sách quận (trong đó có Dự án xây dựng tuyến đường Minh khai - Vĩnh Tuy - Yên Duyên nối tiếp đoạn từ đường Vành đai 2,5 đến đường Vành đai 3 - Phụ lục số 42).
- Nghị Quyết số 29/NQ-HĐND ngày 8/12/2022 của HĐND thành phố Hà Nội về việc phê duyệt chủ trương đầu tư một số dự án sử dụng vốn đầu tư công của thành phố Hà Nội.
- Quyết định số 5447/QĐ-UBND ngày 26/10/2023 của UBND thành phố Hà Nội về việc phê duyệt dự án đầu tư xây dựng tuyến đường Minh khai - Vĩnh Tuy - Yên Duyên nối tiếp đoạn từ đường Vành đai 2,5 đến đường Vành đai 3, quận Hoàng Mai, thành phố Hà Nội.
- Quyết định 4568/QĐ-UBND ngày 02/8/2024 của UBND quận Hoàng Mai về việc phê duyệt thiết kế xây dựng triển khai sau thiết kế cơ sở Dự án: Xây dựng tuyến đường Minh Khai- Vĩnh Tuy- Yên Duyên nối tiếp từ đường Vành đai 2,5 đến Vành đai 3, quận Hoàng Mai, Hà Nội.
- Bản định vị mốc giới ngày 5/4/2024.
- Thời gian thực hiện dự án 2023-2025.</t>
  </si>
  <si>
    <t>Dự án xây dựng tuyến đường vào trường tiểu học Lĩnh Nam tại ô quy hoạch G2/TH1</t>
  </si>
  <si>
    <t>Lĩnh Nam, Thanh Trì</t>
  </si>
  <si>
    <t>- Nghị quyết 17/NQ-HĐND ngày 18/12/2020 của HĐND quận Hoàng Mai phê duyệt chủ trương đầu tư của một số dự án đầu tư công ngân sách quận (trong đó có Dự án xây dựng tuyến đường vào trường tiểu học Lĩnh Nam tại ô quy hoạch G2/TH1 - Phụ lục số 26).
- Bản định vị mốc giới ngày 29/8/2023.
- Thời gian thực hiện dự án 2021-2024.</t>
  </si>
  <si>
    <t>Dự án xây dựng tuyến đường từ ngách 95/15 phố Nam Dư đến cuối ngõ 47 phố Nam Dư theo quy hoạch</t>
  </si>
  <si>
    <t>- Nghị quyết 17/NQ-HĐND ngày 18/12/2020 của HĐND quận Hoàng Mai phê duyệt chủ trương đầu tư của một số dự án đầu tư công ngân sách quận (trong đó có Dự án xây dựng tuyến đường từ ngách 95/15 phố Nam Dư đến cuối ngõ 47 phố Nam Dư theo quy hoạch - Phụ lục số 31).
- Bản định vị mốc giới ngày 29/7/2022.
- Bản định vị mốc giới ngày 05/2024 (bổ sung).
- Thời gian thực hiện dự án 2021-2025.</t>
  </si>
  <si>
    <t>Xây dựng tuyến đường nối từ đường vào trường tiểu học chất lượng cao Yên Sở đến đường Vành đai 3</t>
  </si>
  <si>
    <t xml:space="preserve"> Hoàng Mai</t>
  </si>
  <si>
    <t>- Nghị quyết số 20/NQ-HĐND ngày 22/12/2021 của HĐND quận Hoàng Mai về việc phê duyệt kế hoạch đầu tư công trung hạn giai đoạn 2021-2025 và phê duyệt chủ trương đầu tư, điều chỉnh chủ trương đầu tư một số dự án đầu tư công ngân sách Quận (Phụ lục số 5).
- Quyết định 3668/QĐ-UBND ngày 01/12/2023 của UBND quận Hoàng Mai về việc phê duyệt dự án đầu tư xây dựng công trình.
- Thời gian thực hiện dự án 2022-2025.</t>
  </si>
  <si>
    <t>Xây dựng tuyến đường giáp đường sắt Bắc - Nam và hồ Linh Đàm, đoạn kết nối đường Nguyễn Hữu Thọ và phố Hoàng Liệt</t>
  </si>
  <si>
    <t>Xây dựng tuyến đường phía Tây sông Kim Ngưu, đoạn từ cầu Đền Lừ đến đường nối tiếp đường phía Đông khu hành chính quận Hoàng Mai</t>
  </si>
  <si>
    <t>Yên Sở, Hoàng Văn Thụ</t>
  </si>
  <si>
    <t>- Nghị quyết số 04/NQ-HĐND ngày 02/7/2022 của HĐND quận Hoàng Mai về  việc phê duyệt chủ trương đầu tư một số dự án đầu tư công, điều chỉnh, bổ sung kế hoạch đầu tư công trung hạn giai đoạn 2021-2025 và kế hoạch đầu tư công năm 2022 ngân sách quận Hoàng Mai ( Phụ lục số 14).
- Quyết định số 2476/QĐ-UBND ngày 14/9/2023 của UBND quận Hoàng Mai về việc phê duyệt Dự án: Xây dựng tuyến đường phía Tây sông Kim Ngưu, đoạn từ cầu Đền Lừ đến đường nối tiếp đường phía Đông khu hành chính quận Hoàng Mai
- Biên bản bàn giao vị trí tọa độ mốc giới ngày 16/5/2024
- Thời gian thực hiện dự án 2023-2025.</t>
  </si>
  <si>
    <t>Xây dựng hoàn thiện tuyến đường bờ trái sông Tô Lịch, phường Hoàng Liệt, quận Hoàng Mai</t>
  </si>
  <si>
    <t>Đại Kim, Thịnh Liệt</t>
  </si>
  <si>
    <t>-Nghị quyết số 09/NQ-HĐND ngày 25/6/2024 của HĐND quận Hoàng Mai về việc phê duyệt điều chỉnh, bổ sung Kế hoạch đầu tư công trung hạn giai đoạn 2021-2025, Kế hoạch đầu tư công năm 2024 và phê duyệt chủ trương đầu tư một một số dự án đầu tư công ngân sách Quận;(phụ lục 04)
- Thời gian thực hiện 2024-2026.</t>
  </si>
  <si>
    <t>Xây dựng tuyến đường nội bộ song hành với đường Tam Trinh từ mương bao hồ Yên Sở đến đường Vành đai 3</t>
  </si>
  <si>
    <t>Xây dựng tuyến đường theo quy hoạch tại vị trí mương thoát nước khu dân cư số 6 phường Vĩnh Hưng</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</si>
  <si>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(Phụ lục số 11)
-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Thời gian thực hiện 2025-2027.</t>
  </si>
  <si>
    <t>Xây dựng tuyến đường nối tiếp từ khu đô thị Đồng Tàu đến đường Giải Phóng</t>
  </si>
  <si>
    <t>Hoàng Liệt, Thịnh Liệt</t>
  </si>
  <si>
    <t>- Nghị quyết số 22/NQ-HĐND ngày 12/09/2022 của HĐND thành phố về việc phê duyệt chủ trương đầu tư- Phụ lục số 17.
-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Quyết định 4657/QĐ-UBND ngày 14/8/2024 của UBND quận Hoàng mai về việc Phê duyệt Thiết kế xây dựng triển khai sau thiết kế cơ sở Dự án: Xây dựng tuyến đường nối từ Khu đô thị Đồng Tàu đến đường Giải Phóng, phường Hoàng Liệt, phường Thịnh Liệt, quận Hoàng Mai
- Quyết định 3991/QĐ-UBND ngày 08/8/2023 của UBND thành phố Hà Nội về việc Phê duyệt dự án đầu tư xây dựng tuyến đường nối từ Khu đô thị Đồng Tàu đến đường Giải Phóng, phường Hoàng Liệt, phường Thịnh Liệt, quận Hoàng Mai
- QĐ 2430/QĐ-UBND ngày 31/5/2024 của UBND quận Hoàng Mai về việc thu hồi đất để thực hiện Dự án Xây dựng tuyến đường nối từ Khu đô thị Đồng Tàu đến đường Giải Phóng tại phường Thịnh Liệt, quận Hoàng Mai, thành phố Hà Nội
- Bản định vị mốc giới 29/3/2023
- Thời gian thực hiện dự án 2023-2025.</t>
  </si>
  <si>
    <t>Dự án đầu tư xây dựng tuyến đường nối tiếp từ Đền Lừ II đến Trương Định- Giáp Bát</t>
  </si>
  <si>
    <t xml:space="preserve"> Tân Mai</t>
  </si>
  <si>
    <t>- Quyết định số 9382/QĐ-UBND ngày 22/12/2004 của UBND Thành phố về việc thu hồi 55.148m2 đất tại các phường Hoàng Văn Thụ, Tân Mai, Tương Mai, Giáp Bát, quận Hoàng Mai; giao cho Ban quản lý dự án quận Hoàng Mai để đầu tư xây dựng tuyến đường nối tiếp từ khu Đền Lừ II đến Trương Định - Giáp Bát (Quốc lộ 1).
- Quyết định 1760/QĐ-UBND ngày 18/4/2011 của UBND thành phố Hà Nội về việc phê duyệt điều chỉnh Dự án xây dựng tuyến đường nối tiếp từ khu Đèn Lừ II đến đường Trương ĐỊnh- Giáp Bát.
- Quyết định số 3739/QĐ-UBND ngày 10/10/2022 của UBND thành phố Hà Nội về việc Phê duyệt điều chỉnh dự án đầu tư xây dựng tuyến đường nối tiếp từ khu Đền Lừ II đến đường Trương Định- Giáp Bát, quận Hoàng Mai.
- Quyết định số 3960 /QĐ_UBND ngày 31/7/2024 của UBND thành phố Hà Nội về việc Phê duyệt điều chỉnh Dự án Xây dựng tuyến đường nối tiếp từ khu Đền Lừ II đến đường Trương Định- Giáp Bát
- Diện tích chưa hoàn thành GPMB 200,9 m2.
- Thời gian thực hiện dự án : Hoàn thành năm 2024</t>
  </si>
  <si>
    <t>Xây dựng, cải tạo công viên, vườn hoa trên địa bàn quận theo phân cấp</t>
  </si>
  <si>
    <t>- Nghị quyết số 20/NQ-HĐND ngày 22/12/2021 của HĐND quận Hoàng Mai về việc cho ý kiến về kế hoạch đầu tư công trung hạn giai đoạn 2021-2025 và phê duyệt chủ trương đầu tư một số dự án đầu tư công ngân sách Quận (phụ lục số 15).
- Quyết định số 3936/QĐ-UBND ngày 14/12/2022 của UBND quận Hoàng Mai về việc phê duyệt báo cáo nghiên cứu khả thi.
- Tờ trình 1188/TTr-BQLDA-DA ngày 30/10/2024 của BQLDA đầu tư xây dựng về việc phê duyệt điều chỉnh thời gian thực hiện các dự án.
- Bản định vị mốc giới 5/8/2024
- Thời gian thự hiện dự án :2021-2024</t>
  </si>
  <si>
    <t>Cải tạo cảnh quan khu vực Ao cá Bác Hồ theo ô quy hoạch D3/CX5, phường Yên Sở</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</si>
  <si>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02)
- Thời gian thực hiện 2024-2028.</t>
  </si>
  <si>
    <t>Xây dựng, cải tạo công viên, vườn hoa trên địa bàn quận Hoàng Mai theo phân cấp (giai đoạn 2)</t>
  </si>
  <si>
    <t xml:space="preserve">Xây dựng nhà hội họp khu dân cư số 7 phường Vĩnh Hưng </t>
  </si>
  <si>
    <t>- Nghị quyết số 20/NQ-HĐND ngày 22/12/2021 của HĐND quận Hoàng Mai về việc phê duyệt kế hoạch đầu tư công trung hạn giai đoạn 2021-2025 và phê duyệt chủ trương đầu tư, điều chỉnh chủ trương đầu tư một số dự án đầu tư công ngân sách Quận (Phụ lục số 12).
-  Nghị quyết số 12/NQ-HĐND ngày 4/10/2024 của HĐND Quận Hoàng Mai về việc điều chỉnh, bổ sung Kế hoạch đầu tư công năm 2024, Kế hoạch đầu tư công trung hạn giai đoạn 2021-2025, bổ sung danh mục dự ándự kiến đầu tư và phê duyệt chủ trương đầu tư một số dự án đầu tư công ngân sách quận.(phụ lục 10)
- Thời gian thực hiện dự án 2024-2026</t>
  </si>
  <si>
    <t>GPMB, tu bổ tôn tạo di tích chùa Nam Dư Hạ</t>
  </si>
  <si>
    <t>- Nghị quyết số 04/NQ-HĐND ngày 01/07/2019 của HĐND quận Hoàng Mai về việc phê duyệt chủ trương đầu tư và điều chinh chủ trương đầu tư một số dự án sử dụng vốn đầu tư công trung hạn 5 năm giai đoạn 2016 - 2020 quận Hoàng Mai.(phụ lục 11)
- Quyết định số 14638/QĐ-UBND ngày 06/12/2021 của UBND quận Hoàng Mai về việc  phê duyệt dự án đầu tư xây dựng công trình dự án GPMB, tu bổ, tôn tạo di tích chùa Nam Dư Hạ.
- Quyết định số 3864/QĐ-UBND ngày 22/12/2023 của UBND quận Hoàng Mai về việc điều chỉnh thời gian thực hiện dư án
- Bản định vị tọa độ mốc ngày 08/01/2024
- Thời gian thực hiện dự án 2019-2025.</t>
  </si>
  <si>
    <t>Xây dựng trụ sở Đảng uỷ - UBND - UBMTTQ phường Tân Mai</t>
  </si>
  <si>
    <t>Ban QLDA ĐTXD</t>
  </si>
  <si>
    <t>Tân Mai</t>
  </si>
  <si>
    <t>- Nghị quyết số 03/NQ-HĐND ngày 27/6/2023 của HĐND quận Hoàng Mai về việc phê duyệt chủ trương đầu tư một số dự án đầu tư công, điều chỉnh, bổ sung kế hoạch đầu tư công trung hạn giai đoạn 2021-2025.(phụ lục 13)
- Quyết định số 318/QĐ- UBND ngày 24/1.2024 của UBND quận  Hoàng Mai về việc phê duyệt dự án Xây dựng trụ sở Đảng uỷ - UBND - UBMTTQ phường Tân Mai
- Bản định vị mốc giới ngày 06/5/2024
- Thời gian thực hiện dự án 2024-2027.</t>
  </si>
  <si>
    <t>Xây dựng Trụ sở Ban Chỉ huy Quân sự phường Thịnh Liệt</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</si>
  <si>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13)
- Nghị quyết số 36/NQ-HĐND ngày 4/10/2024 của HĐND Thành phố Hà Nội về việc Thông qua điều chỉnh,bổ sung danh mục các công trình, dự án tu hồi đất năm 2024 ; danh mục các dự án chuyển mục đích sử dụng đất trồng lúa năm2024 trên địa bàn Thành phố Hà Nội.
- Thời gian thực hiện dự án: 2024-2026</t>
  </si>
  <si>
    <t>Xây dựng Trụ sở Ban chỉ huy quân sự phường Đại Kim</t>
  </si>
  <si>
    <t>Đại Kim</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</si>
  <si>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08)
- Nghị quyết số 36/NQ-HĐND ngày 4/10/2024 của HĐND Thành phố Hà Nội về việc Thông qua điều chỉnh,bổ sung danh mục các công trình, dự án thu hồi đất năm 2024 ; danh mục các dự án chuyển mục đích sử dụng đất trồng lúa năm2024 trên địa bàn Thành phố Hà Nội.
- Thời gian thực hiện dự án: 2024-2026</t>
  </si>
  <si>
    <t>Xây dựng tuyến đường vào trường MN Lĩnh Nam tại ô đất G2/NT2</t>
  </si>
  <si>
    <t>- Nghị quyết số 10/NQ-HĐND ngày 22/12/2022 của HĐND quận Hoàng Mai về việc phê duyệt chủ trương đầu tư một số dự án đầu tư công, điều chỉnh, bổ sung kế hoạch đầu tư công trung hạn giai đoạn 2021-2025.( phụ lục 05)
- Bản định vị mốc giới ngày 26/6/2024
- Thời gian thực hiện :2024-2027</t>
  </si>
  <si>
    <t>Xây dựng công trình HTKT khu nhà ở giãn dân Đầm Đào tại phường Thanh Trì</t>
  </si>
  <si>
    <t>-Văn bản số 2063/UBND-TNMT ngày 5/7/2024 của UBND quận Hoàng mai về việc giải quyết tồn tại,vướng mắc trong việc giao đắt cho 119 hộ giãn dân Đầm Đào, phường Thanh Trì,quận Hoàng Mai.</t>
  </si>
  <si>
    <t>GPMB, tu bổ, tôn tạo di tích Đình Hoàng Mai</t>
  </si>
  <si>
    <t>Hoàng Văn Thụ</t>
  </si>
  <si>
    <t>- Nghị quyết số 04/NQ-HĐND ngày 01/07/2019 của HĐND quận Hoàng Mai về việc phê duyệt chủ trương đầu tư và điều chỉnh chủ trương đầu tư một số dự án sử dụng vốn đầu tư công trung hạn 5 năm giai đoạn 2016 - 2020 quận Hoàng Mai (phụ lục 13)
- Quyết định số 480/QĐ-BQLDA ngày 11/7/2024 của Ban quản lý dự án đầu tư xây dựng về việc phê duyệt điều chỉnh thiết kế xây dựng triển khai sau thiết kế cơ sở Dự án: GPMB - Tu bổ, tôn tạo di tích Đình Hoàng Mai.
- Bản định vị mốc  giới ngày 03/5/2024.
- Bản định vị mốc  giới ngày 06/9/2022.
- Thời gian thực hiện dự án 2022-2025.</t>
  </si>
  <si>
    <t>Giải phóng mặt bằng và tu bổ tôn tạo di tích chùa Sét khu vực I</t>
  </si>
  <si>
    <t>Xây dựng Trường mầm non tại ô đất B2/NT4, thuộc khu đô thị Ao Sào phường Thịnh Liệt</t>
  </si>
  <si>
    <t>- Nghị quyết số 12/NQ-HĐND ngày 04/10/2024 của HĐND quận Hoàng Mai Về việc điều chỉnh, bổ sung Kế hoạch đầu tư công năm 2024, Kế hoạch đầu tư công trung hạn giai đoạn 2021-2025 và phê duyệt chủ trương đầu tư một số dự án đầu tư công ngân sách Quận (phụ lục 01)
- Thời gian thực hiện dự án 2025-2028.</t>
  </si>
  <si>
    <t>Xây dựng Trường tiểu học tại ô đất B2/TH3, thuộc khu đô thị Ao Sào phường Thịnh Liệt</t>
  </si>
  <si>
    <t>- Nghị quyết số 12/NQ-HĐND ngày 04/10/2024 của HĐND quận Hoàng Mai Về việc điều chỉnh, bổ sung Kế hoạch đầu tư công năm 2024, Kế hoạch đầu tư công trung hạn giai đoạn 2021-2025 và phê duyệt chủ trương đầu tư một số dự án đầu tư công ngân sách Quận(phụ lục 02)
- Thời gian thực hiện : 2025-2028</t>
  </si>
  <si>
    <t xml:space="preserve">Xây dựng Trường Mầm non Yên Sở tại ô đất D3/NT1 </t>
  </si>
  <si>
    <t>- Nghị quyết số 01/NQ-HĐND ngày 17/5/2024 của HĐND quận Hoàng Mai về việc phê duyệt điều chỉnh, bổ sung Kế hoạch đầu tư công năm 2024, Kế hoạch đầu tư công trung hạn giai đoạn 2021-2025, bổ sung danh mục dự án dự kiến đầu tư và phê duyệt chủ trương đầu tư một một số dự án đầu tư công ngân sách Quận;(phụ lục 02)
- Nghị quyết số 20/NQ-HĐND ngày 02/7/2024 của HĐND thành phố Hà Nội về việc thông qua điều chỉnh, bổ sung danh mục công trình, dự án thu hồi đất năm 2024; danh mục các dự án chuyển mục đích sử dụng đất trồng lúa năm 2024 trên địa bàn thành phố Hà Nội. 
- Thời gian thực hiện dự án dự án: 2024-2027</t>
  </si>
  <si>
    <t>Xây dựng hoàn thiện phần còn lại tuyến đường bờ sông Sét, phường Thịnh Liệt</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</si>
  <si>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3)
- Thời gian thực hiện: 2024-2026</t>
  </si>
  <si>
    <t>Xây dựng tuyến đường Xuân Đỗ theo quy hoạch 13,5m từ đê sông hồng đến đường gom cầu Thanh Trì, phường Cự Khối, quận Long Biên</t>
  </si>
  <si>
    <t>Ban QLDA ĐTXD quận Long Biên</t>
  </si>
  <si>
    <t>Long Biên</t>
  </si>
  <si>
    <t>Cự Khối</t>
  </si>
  <si>
    <t xml:space="preserve">Quyết định số 2456/QĐ-UBND ngày 13/6/2023 của UBND quận Long Biên về phê duyệt Dự án; Thời gian thực hiện dự án 2024-2027 </t>
  </si>
  <si>
    <t>Tu bổ, tôn tạo di tích kiến trúc - nghệ thuật đền Trấn Vũ, phường Thạch Bàn, quận Long Biên</t>
  </si>
  <si>
    <t>Thạch Bàn</t>
  </si>
  <si>
    <t xml:space="preserve">Quyết định số 3823/QĐ-UBND ngày 04/10/2024 của UBND quận Long Biên về phê duyệt Dự án; Thời gian thực hiện dự án 2024-2027 </t>
  </si>
  <si>
    <t>Xây dựng tuyến đường 17,5m theo quy hoạch từ đường Cổ Linh đến phố Tư Đình phường Long Biên, quận Long Biên</t>
  </si>
  <si>
    <t xml:space="preserve">Quyết định số 956/QĐ-UBND ngày 21/3/2024 của UBND quận Long Biên về phê duyệt Dự án; Thời gian thực hiện dự án 2024-2027 </t>
  </si>
  <si>
    <t>Xây dựng tuyến đường 13,5m theo quy hoạch từ đền Trấn Vũ đến ngõ 204 đường Cổ Linh, phường Long Biên, quận Long Biên</t>
  </si>
  <si>
    <t xml:space="preserve">Quyết định số 955/QĐ-UBND ngày 21/3/2024 của UBND quận Long Biên về phê duyệt Dự án; Thời gian thực hiện dự án 2024-2027 </t>
  </si>
  <si>
    <t>Hoàn thiện hạ tầng kỹ thuật ô quy hoạch B.1/P1 và B.1/CC3 phường Thượng Thanh, quận Long Biên</t>
  </si>
  <si>
    <t>Trung tâm PTQĐ quận Long Biên</t>
  </si>
  <si>
    <t>Thượng Thanh</t>
  </si>
  <si>
    <t>Nghị quyết số 70/NQ-HĐND ngày 04/11/2022 của HĐND quận Long Biên về việc phê duyệt chủ trương thực hiện dự án.
Thời gian thực hiện dự án: 2023-2025</t>
  </si>
  <si>
    <t>Hoàn thiện hạ tầng kỹ thuật ô quy hoạch E.1/P1 phường Gia Thụy, quận Long Biên</t>
  </si>
  <si>
    <t xml:space="preserve">Gia Thụy </t>
  </si>
  <si>
    <t>Nghị quyết số 111/NQ-HĐND ngày 15/12/2023 của HĐND quận Long Biên về việc phê duyệt chủ trương thực hiện dự án.
Thời gian thực hiện dự án: 2024-2026</t>
  </si>
  <si>
    <t>Xây dựng tuyến đường 15,5m theo quy hoạch từ phố Gia Quất đến đường 30m Ngô Gia Khảm kéo dài, phường Thượng Thanh, quận Long Biên</t>
  </si>
  <si>
    <t>Nghị quyết số 105/NQ-HĐND ngày 18/10/2023 của HĐND quận Long Biên phê duyệt CTĐT dự án; Thời gian thực hiện dự án 2025-2026</t>
  </si>
  <si>
    <t>Xây dựng tuyến đường theo quy hoạch 13,5m và 8,5m khớp nối hạ tầng xung quanh ô quy hoạch B.1/CX1, B.1/NT3, phường Thượng Thanh, quận Long Biên</t>
  </si>
  <si>
    <t xml:space="preserve">Quyết định số 954/QĐ-UBND ngày 21/3/2024 của UBND quận Long Biên về phê duyệt Dự án; Thời gian thực hiện dự án 2023-2025 </t>
  </si>
  <si>
    <t>Xây dựng tuyến đường 11,5m theo quy hoạch từ đường hành lang chân đê đến ngõ 66 Thanh Am, phường Thượng Thanh, quận Long Biên</t>
  </si>
  <si>
    <t xml:space="preserve">Quyết định số 953/QĐ-UBND ngày 21/3/2024 của UBND quận Long Biên về phê duyệt Dự án; Thời gian thực hiện dự án 2023-2025 </t>
  </si>
  <si>
    <t xml:space="preserve">Đầu tư xây dựng Trạm bơm Gia Thượng, hồ điều hoà và tuyến mương Thượng Thanh, quận Long Biên </t>
  </si>
  <si>
    <t>Thượng Thanh, Đức Giang</t>
  </si>
  <si>
    <t>Nghị quyết số 10/NQ-HĐND ngày 29/03/2024 của HĐND Thành phố về việc phê duyệt, điều chỉnh chủ trương đầu tư một số dự án sử dụng vốn đầu tư công của thành phố Hà Nội (Phụ lục 7); 
Thời gian thực hiện dự án  2024-2027</t>
  </si>
  <si>
    <t>Đầu tư xây dựng, cải tạo hồ Tư Đình theo Quy hoạch chi tiết 1/500 tại phường Long Biên, quận Long Biên</t>
  </si>
  <si>
    <t>DCX</t>
  </si>
  <si>
    <t>Nghị quyết số 111/NQ-HĐND ngày 15/12/2023 của HĐND quận Long Biên về việc phê duyệt chủ trương thực hiện dự án.
Tiến độ dự án: 2024-2027</t>
  </si>
  <si>
    <t>Xây dựng Trường chuyên biệt cho trẻ khuyết tật Thành phố Hà Nội (cụm trường tiểu học Bình Minh và phổ thông cơ sở Xã Đàn)</t>
  </si>
  <si>
    <t>Ban QLDA ĐTXD công trình dân dụng Thành phố</t>
  </si>
  <si>
    <t xml:space="preserve">Nghị quyết số 41/NQ-HĐND ngày 08/12/2023 của HĐND Thành phố về việc phê duyệt, điều chỉnh chủ trương đầu tư một số dự án sử dụng vốn đầu tư công của thành phố Hà Nội (Phụ lục 2); 
Tiến độ dự án  2023-2026   </t>
  </si>
  <si>
    <t xml:space="preserve">Cải tạo, nâng cấp tuyến đường từ phố cầu Bây đến kho 205 (Tổng cục Hậu Cần), phường Sài Đồng. </t>
  </si>
  <si>
    <t>Sài Đồng</t>
  </si>
  <si>
    <t xml:space="preserve"> Quyết định số 4099/QĐ-UBND ngày 05/10/2018 của UBND quận Long Biên về việc phê duyệt Báo cáo kinh tế kỹ thuật; Quyết định số 421/QĐ-UBND ngày 02/02/2024 điều chỉnh thời gian. Thời gian thực hiện dự án: 2018-2026</t>
  </si>
  <si>
    <t>Xây dựng trường THCS tại ô quy hoạch A.4/THCS1, phường Ngọc Thụy</t>
  </si>
  <si>
    <t>Ngọc Thụy</t>
  </si>
  <si>
    <t>Quyết định số 4522/QĐ-UBND ngày 31/10/2018 của UBND quận Long Biên về việc phê duyệt Báo cáo nghiên cứu khả thi; Quyết định số 2309/QĐ-UBND ngày 07/8/2019 của UBND quận Long Biên về việc phê duyệt hồ sơ thiết kế bản vẽ thi công, dự toán; Quyết định số 93/QĐ-UBND ngày 15/1/2024 của UBND quận Long Biên về việc phê duyệt điều chỉnh dự án. Thời gian thực hiện dự án: 2018-2026</t>
  </si>
  <si>
    <t>Chỉnh trang HTKT ô đất tại ô quy hoạch E.5/P1 phụ cận tuyến đường Cổ Linh, tuyến đường quy hoạch 17,5m.</t>
  </si>
  <si>
    <t>Văn bản số 115/HĐND-TCKH ngày 16/5/2017 của Hội đồng nhân dân Quận phê duyệt Chủ trương đầu tư; Quyết định số 7983/QĐ-UBND ngày 01/12/2021 của UBND quận Long Biên về việc phê duyệt điều chỉnh dự án. Tiến độ dự án: 2017-2024</t>
  </si>
  <si>
    <t>Hoàn chỉnh hạ tầng kỹ thuật ô đất G.4/P3 phường Thạch Bàn, quận Long Biên</t>
  </si>
  <si>
    <t>Quyết định số 3145/QĐ-UBND ngày 25/10/2019 của UBND quận Long Biên về việc phê duyệt chủ trương đầu tư dự án; Tiến độ dự án: 2020-2022</t>
  </si>
  <si>
    <t>Hoàn thiện hạ tầng kỹ thuật ô quy hoạch A.5/P phường Thượng Thanh, quận Long Biên</t>
  </si>
  <si>
    <t>Nghị quyết số 44/NQ-HĐND ngày 17/12/2021 của UBND quận Long Biên về việc phê duyệt CTĐT thực hiện 06 dự án (Phụ lục VII). Tiến độ dự án: 2022-2024</t>
  </si>
  <si>
    <t xml:space="preserve">Xây dựng tuyến đường quy hoạch 13,5m từ đường Nguyễn Văn Linh đến nga ba sông Cầu Bây </t>
  </si>
  <si>
    <t>Quyết định số 4410/QĐ/UBND ngày 26/10/2018 của UBND quận Long Biên phê duyệt báo cáo kinh tế kỹ thuật công trình; Quyết định số 9543/QĐ-UBND ngày 31/12/2021 điều chỉnh thời gian. Thời gian thực hiện dự án: 2018-2024</t>
  </si>
  <si>
    <t>Xây dựng trường Tiểu học Ngọc Thụy 2 tại ô quy hoạch A8/TH</t>
  </si>
  <si>
    <t>Nghị quyết số 155/NQ-HĐND ngày 16/12/2020 của HĐND Quận về điều chỉnh dự án; Quyết định số 1015/QĐ-UBND ngày 09/3/2022 về điều chỉnh dự án đầu tư xây dựng công trình; Thời gian thực hiện dự án: 2016-2024</t>
  </si>
  <si>
    <t>Hoàn thiện hạ tầng kỹ thuật tuyến đường từ ngõ 94 Thượng Thanh đến ngõ 99 Đức Giang</t>
  </si>
  <si>
    <t>Quyết định số 8114/QĐ-UBND ngày 31/12/2020 của UBND quận Long Biên về việc phê duyệt điều chỉnh dự án.
Quyết định số 449/QĐ-UBND ngày 14/02/2023 của UBND quận Long Biên về việc phê duyệt điều chỉnh thời gian thực hiện. Thời gian thực hiện dự án: 2016-2025</t>
  </si>
  <si>
    <t>Xây dựng tuyến đường 40m nối từ đường Nguyễn Văn Cừ đến hết khu tái định cư phường Ngọc Thụy, quận Long Biên</t>
  </si>
  <si>
    <t xml:space="preserve"> Quyết định 3029/QĐ-UBND ngày 23/8/2022 của UBND thành phố Hà Nội phê duyệt điều chỉnh dự án đầu tư; Quyết định số 2540/QĐ-UBND ngày 14/5/2024 Thời gian thực hiện dự án: 2017-2024</t>
  </si>
  <si>
    <t>Hoàn chỉnh HTKT ô đất thuộc ô quy hoạch G.2/THCS, G.2/NT2, G.2/CX, G.2/P2, G.2/P3 phụ cận tuyến đường quy hoạch 40m phường Long Biên</t>
  </si>
  <si>
    <t>Long biên</t>
  </si>
  <si>
    <t>Cải tạo, nâng cấp ngõ 66 Thanh Am, phường Thượng Thanh, quận Long Biên</t>
  </si>
  <si>
    <t>Quyết định số 4453/QĐ-UBND ngày 14/11/2022 của UBND TP về việc điều chỉnh thời gian; Quyết định số 809/QĐ-UBND ngày 6/3/2024 của UBND quận điều chỉnh gian. Thời gian thực hiện dự án: 2020-2024</t>
  </si>
  <si>
    <t>Xây dựng tuyến đường 17,5m theo quy hoạch từ đường Lý Sơn đến phố Đức Giang (giáp chợ Đức Hòa), phường Thượng Thanh, quận Long Biên</t>
  </si>
  <si>
    <t xml:space="preserve"> Quyết định số 1731/QĐ-UBND ngày 09/4/19 của UBND thành phố Hà Nội; Quyết định số 2280/QĐ-UBND ngày 04/6/2020 của UBND Thành phố về việc phê duyệt dự án đầu tư; QĐ 810/QĐ-UBND ngày 06/3/2024 của UBND quận Long Biên. Thời gian thực hiện dự án: 2020-2025</t>
  </si>
  <si>
    <t>Xây dựng tuyến đường quy hoạch 13,5m dọc mương từ đường 40m đến đường hành lang chân đê, phường Thượng Thanh, quận Long Biên</t>
  </si>
  <si>
    <t xml:space="preserve"> Quyết định số 696/QĐ-UBND ngày 14/02/2020 của UBND quận về việc phê duyệt dự án đầu tư; Quyết định số 204/QĐ-UBND ngày 25/01/2024 của UBND quận về việc phê duyệt điều chỉnh dự án. Thời gian thực hiện dự án: 2019-2026</t>
  </si>
  <si>
    <t>Xây dựng tuyến đường 25m từ khu TTTM Gia Thụy đến đường 40m khu đô thị mới Việt Hưng</t>
  </si>
  <si>
    <t>Việt Hưng</t>
  </si>
  <si>
    <t>Nghị quyết số 14/NQ-HĐND ngày 6/7/2022 của HĐND TP Hà Nội về phê duyệt chủ trương đầu tư, điều chỉnh chủ trương đầu tư một số dự án sử dụng vốn đầu tư công của thành phố Hà Nội. (Phụ lục 62). Thời gian thực hiện dự án: 2019-2024</t>
  </si>
  <si>
    <t>Xây dựng tuyến đường 40m&amp;48m nối  từ khu đô thị Việt Hưng ra đường Ngô Gia Tự, quận Long Biên</t>
  </si>
  <si>
    <t>UBND quận Long Biên</t>
  </si>
  <si>
    <t>Việt Hưng </t>
  </si>
  <si>
    <t>Quyết định số 6121/QĐ-UBND ngày 31/10/2019 của UBND thành phố Hà Nội phê duyệt dự án; Quyết định số 1462/QĐ-UBND ngày 30/10/2020 về phê duyệt HS TKBVTC-DT. Dự án đã được HĐND Thành phố phê duyệt điều chỉnh chủ trương đầu tư tại Nghị quyết số 12/NQ-HĐND ngày 04/7/2023; UBND Thành phố phê duyệt ĐC Dự án tại Quyết định số 4865/QĐ-UBND ngày 18/9/2024; Thời gian thực hiện dự án: 2019-2025</t>
  </si>
  <si>
    <t>Xây dựng tuyến đường quy hoạch 13,5m dọc đường tàu từ đường Lý Sơn đến đường 40m quy hoạch, phường Thượng Thanh, Đức Giang</t>
  </si>
  <si>
    <t>Thượng Thanh; Đức Giang</t>
  </si>
  <si>
    <t>Quyết định số 3320/QĐ-UBND ngày 26/6/2020 của UBND Quận Long Biên về việc phê duyệt dự án đầu tư; Quyết định số 3150/QĐ-UBND ngày 25/7/2023 của UBND quận về việc điều chỉnh dự ấn; Thời gian thực hiện dự án: 2019-2026</t>
  </si>
  <si>
    <t>Xây dựng tuyến đường gom từ cầu Thanh Trì đến cầu vượt Phú Thị. huyện Gia Lâm</t>
  </si>
  <si>
    <t>Phường Thạch Bàn. quận Long Biên</t>
  </si>
  <si>
    <t>Quyết định 8185/QĐ-UBND ngày 31/10/2019 của UBND huyện Gia Lâm về việc phê duyệt dự án đầu tư; Quyết định 8928/QĐ-UBND ngày 13/11/2020 của UBND huyện Gia Lâm về việc phê duyệt thiết kế bản vẽ thi công và dự toán xây dựng công trình; Văn bản số 2312/STNMT-CCQLĐĐ ngày 26/3/2020 của Sở Tài nguyên và Môi trường về hướng dẫn xác định ranh giới khu đất phục vụ công tác bồi thường. hỗ trợ và tái định cư khi Nhà nước thu hồi đất thực hiện dự án; Biên bản bàn giao mốc ngày 15/5/2020 của Sở Tài nguyên môi trường bàn giao mốc giới cho chủ đầu tư và các đơn vị liên quan; Diện tích đất nằm trên địa bàn quận Long Biên là 5.48ha. Diện tích đất nằm trên địa bàn huyện Gia Lâm 6.89ha; Tiến độ dự án: 2019-2022</t>
  </si>
  <si>
    <t>Xây dựng trường Mầm non tại ô quy hoạch A.8/NT2 phường Ngọc Thụy</t>
  </si>
  <si>
    <t>Quyết định số 6884/QĐ-UBND ngày 30/11/2020 của UBND quận Long Biên phê duyệt BCNCKT; Quyết định số 350/QĐ-QLDAĐTXD ngày 01/9/2021 của Ban QLDAĐTXD về việc phê duyệt hồ sơ TKBVTC-DT; Quyết định số 131/QĐ-UBND ngày 18/01/2024 của UBND quận Long Biên phê duyệt điều chỉnh  BCNCKT: Thời gian thực hiện dự án: 2021-2026</t>
  </si>
  <si>
    <t>Xây dựng 3 tuyến đường theo quy hoạch (01 tuyến đường 13.0m nối từ đường đê tả Hồng hữu Đuống đến đường 40m Ngọc Thụy. 01 tuyến từ ngõ 66 Ngọc Thụy đến đường 40m Ngọc Thụy và 01 tuyến 13.5m từ ngõ 140 Ngọc Thụy đến hết ô A.8/NT2)</t>
  </si>
  <si>
    <t>Quyết định số 6887/QĐ-UBND ngày 30/11/2020 của UBND quận Long Biên phê duyệt BCNCKT; Quyết định số 186/QĐ-QLDAĐTXD ngày 03/6/2021 của Ban QLDAĐTXD về việc phê duyệt hồ sơ TKBVTC-DT; Tiến độ dự án: 2021-2023</t>
  </si>
  <si>
    <t>Xây dựng tuyến đường 13.5m theo quy hoạch từ ngõ 640 Nguyễn Văn Cừ qua trường Mầm non Gia Thụy đến ngõ 720 Nguyễn Văn Cừ. phường Gia Thụy. quận Long Biên.</t>
  </si>
  <si>
    <t>Gia Thụy</t>
  </si>
  <si>
    <t xml:space="preserve"> Nghị quyết số 129/NQ-HĐND ngày 02/7/2020 của HĐND quận Long Biên. Quyết định số 1240/QĐ-UBND ngày 30/3/2021 của UBND quận Long Biên phê duyệt BCNCKT; Quyết định số 259/QĐ-QLDAĐTXD ngày 05/7/2021 của Ban QLDAĐTXD về việc phê duyệt hồ sơ TKBVTC-DT; Thời gian thực hiện dự án: 2021-2024</t>
  </si>
  <si>
    <t>Xây dựng tuyến đường theo quy hoạch từ công ty may X20 đến khu công viên công nghệ thông tin. phường Phúc Đồng</t>
  </si>
  <si>
    <t>Phúc Đồng</t>
  </si>
  <si>
    <t>Quyết định số 277/QĐ-UBND ngày 19/1/2023 phê duyệt điều chỉnh báo cáo kinh tế kỹ thuật; Thời gian thực hiện dự án: 2020-2024</t>
  </si>
  <si>
    <t>Đầu tư xây dựng 03 tuyến đường B=17.5m (L=1050m); B=22m (L=356m). B=40m (L=830m) từ Ngô Gia tự đến khu đô thị Thượng Thanh. quận Long Biên</t>
  </si>
  <si>
    <t xml:space="preserve"> Nghị quyết số 14/NQ-HĐND ngày 04/07/2023 của HĐND TP Hà Nội về phê duyệt văn kiện dự án hỗ trợ kỹ thuật; phê duyệt chủ trương đầu tư, phê duyệt điều chỉnh chủ trương đầu tư một số dự án sử dụng vốn đầu tư công của thành phố Hà Nội (Phụ lục 58); UBND Thành phố phê duyệt ĐC Dự án tại Quyết định số 4852/QĐ-UBND ngày 17/9/2024. Thời gian thực hiện dự án: 2021-2025</t>
  </si>
  <si>
    <t>Đầu tư xây dựng công trình cải tạo, nâng cấp sông Cầu Bây, huyện Gia Lâm, TP Hà Nội</t>
  </si>
  <si>
    <t>Ban QLDA ĐTXD công trình NN&amp;PTNT Hà Nội</t>
  </si>
  <si>
    <t>Quyết định số 5222/QĐ-UBND ngày 20/11/2020 của UBND thành phố Hà Nội v/v phê duyệt đầu tư dự án; số 4983/QĐ-UBND ngày 13/12/2022 v/v phê duyệt điều chỉnh thời gian thực hiện dự án. Tiến độ dự án: 2023</t>
  </si>
  <si>
    <t>Xây dựng tuyến đường 13,0m theo quy hoạch dọc mương thoát nước (giáp khu công nghiệp Đài Tư), phường Phúc Lợi</t>
  </si>
  <si>
    <t>Phúc Lợi</t>
  </si>
  <si>
    <t xml:space="preserve"> Nghị quyết số 129/NQ-HĐND ngày 02/7/2020 của HĐND quận Long Biên; Quyết định số  9775/QĐ-UBND ngày 23/12/2022 về việc phê duyệt điều chỉnh báo cáo nghiên cứu khả thi dự án. Thời gian thực hiện dự án: 2021-2025</t>
  </si>
  <si>
    <t>Xây dựng tuyến đường 13,5m theo quy hoạch từ ao ngõ 53 Vũ Xuân Thiều đến đường Vũ Xuân Thiều, phường Sài Đồng</t>
  </si>
  <si>
    <t xml:space="preserve"> Nghị quyết số 129/NQ-HĐND ngày 02/7/2020 của HĐND quận Long Biên. Quyết định số 1814/QĐ-UBND ngày 04/5/2021 của UBND Quận Long Biên về việc phê duyệt Dự án; Quyết định số 369/QĐ-QLDAĐTXD ngày 10/9/2021 của Ban QLDAĐTXD về việc phê duyệt hồ sơ TKBVTC-DT. Thời gian thực hiện dự án: 2021-2024</t>
  </si>
  <si>
    <t>Xây dựng 02 tuyến đường 13,5m theo quy hoạch từ đường Nguyễn Sơn đến đường 22m phường Bồ Đề</t>
  </si>
  <si>
    <t>Bồ Đề</t>
  </si>
  <si>
    <t>Nghị quyết số 129/NQ-HĐND ngày 02/7/2020 của HĐND quận Long Biên. Quyết định số 3174/QĐ-UBND ngày 24/6/2021 của UBND Quận Long Biên về việc phê duyệt Dự án; Quyết định số 456/QĐ-QLDAĐTXD ngày 01/10/2021 của Ban QLDAĐTXD về việc phê duyệt hồ sơ TKBVTC-DT. QĐ 133/QĐ-UBND ngày 18/01/2024 của UBND quận Long Biên. Thời gian thực hiện dự án: 2021-2026.</t>
  </si>
  <si>
    <t>Xây dựng trường THCS tại ô quy hoạch A.8/THCS phường Ngọc Thụy</t>
  </si>
  <si>
    <t xml:space="preserve"> Quyết định  số 2667/QĐ-UBND ngày 23/6/2023 của UBND quận về việc phê duyệt dự án đầu tư; Thời gian thực hiện dự án: 2023-2025</t>
  </si>
  <si>
    <t>Hoàn chỉnh hạ tầng kỹ thuật 02 tuyến đường 25m, 30m phụ cận ô đất B.2/CCKO theo quy hoạch, phường Thượng Thanh, quận Long Biên</t>
  </si>
  <si>
    <t xml:space="preserve">Quyết định số 948/QĐ-UBND ngày 18/03/2022 của UBND Thành phố về phê duyệt dự án. Số 1984/QĐ-UBND ngày 19/5/2023 của UBND quận Long Biên về phê duyệt TKBVTC-DT; Quyết định số 952/QĐ-UBND ngày 21/3/2024 của UBND quận Long Biên phê duyệt điều chỉnh dự án; Thời gian thực hiện dự án: 2022-2025 </t>
  </si>
  <si>
    <t>Xây dựng trường THCS tại ô quy hoạch C.2/THCS phường Đức Giang</t>
  </si>
  <si>
    <t>Đức Giang</t>
  </si>
  <si>
    <t xml:space="preserve"> Quyết định  số 4184/QĐ-UBND ngày 04/10/2023 của UBND quận về việc phê duyệt dự án đầu tư; Thời gian thực hiện dự án: 2023-2027</t>
  </si>
  <si>
    <t>Xây dựng công viên, hồ tại ô quy hoạch E.2/CXKO3 phường Bồ Đề, quận Long Biên</t>
  </si>
  <si>
    <t>Quyết định số 3732/QĐ-UBND ngày 12/7/2021  của UBND quận về việc phê duyệt dự án đầu tư; Số 651/QĐ-QLDAĐTXD ngày 17/11/2021 của Ban QLDA ĐTXD; Thời gian thực hiện dự án: 2021-2023</t>
  </si>
  <si>
    <t>Xây dựng tuyến đường 16,25m theo quy hoạch từ đường 21m đến hành lang chân đê Đuống - Phù Đổng, phường Phúc Lợi, quận Long Biên</t>
  </si>
  <si>
    <t xml:space="preserve"> Quyết định  số 4322/QĐ-UBND ngày 12/10/2023 của UBND quận về việc phê duyệt dự án đầu tư; Thời gian thực hiện dự án: 2023-2026</t>
  </si>
  <si>
    <t>Xây dựng công viên, hồ tại ô quy hoạch A.4/CXKO phường Thượng Thanh, quận Long Biên</t>
  </si>
  <si>
    <t xml:space="preserve"> Quyết định  số 2825/QĐ-UBND ngày 30/6/2023 của UBND quận về việc phê duyệt dự án đầu tư; Thời gian thực hiện dự án: 2023-2026</t>
  </si>
  <si>
    <t>Xây dựng công viên, hồ tại ô quy hoạch G.4/CXKO1 phường Thạch Bàn, quận Long Biên</t>
  </si>
  <si>
    <t>Nghị quyết số 174/NQ-HĐND ngày 06/4/2021 của HĐND Quận. Quyết định số 1499/QĐ-UBND ngày 09/4/2021 của UBND quận Long Biên bổ sung danh mục dự án và điều hòa kế hoạch vốn đầu tư công các dự án sử dụng ngân sách quận Long Biên; Thời gian thực hiện dự án: 2022-2025</t>
  </si>
  <si>
    <t>Xây dựng công viên, hồ tại ô quy hoạch A.3/CXKO phường Ngọc Thụy, phường Thượng Thanh, quận Long Biên</t>
  </si>
  <si>
    <t>Quyết định số 7868/QĐ-UBND ngày 29/11/21; Số 3963/QĐ-UBND ngày
20/9/2023  của UBND quận Long Biên về phê duyệt dự án, điều chỉnh Dự án; Thời gian thực hiện dự án: 2021-2024</t>
  </si>
  <si>
    <t>Xây dựng trường tiểu học tại ô quy hoạch B.1/TH1 phường Thượng Thanh</t>
  </si>
  <si>
    <t xml:space="preserve"> Quyết định  số 3696/QĐ-UBND ngày 29/6/2021 của UBND quận về việc phê duyệt dự án đầu tư; Số 540/QĐ-QLDAĐTXD ngày 26/10/2021 của Ban QLDAĐTXD; Thời gian thực hiện dự án: 2021-2024</t>
  </si>
  <si>
    <t>Xây dựng tuyến đường 22m theo quy hoạch từ ô B.2/LX1 đến phố Đức Giang, phường Đức Giang, Thượng Thanh, quận Long Biên.</t>
  </si>
  <si>
    <t>Đức Giang, Thượng Thanh</t>
  </si>
  <si>
    <t xml:space="preserve"> Quyết định  số 8319/QĐ-UBND ngày 11/10/2022 của UBND quận về việc phê duyệt dự án đầu tư; Thời gian thực hiện dự án: 2022-2025</t>
  </si>
  <si>
    <t>Nâng cấp, cải tạo tuyến phố Đức Giang, phường Đức Giang, quận Long Biên.</t>
  </si>
  <si>
    <t xml:space="preserve"> Quyết định  số 8831/QĐ-UBND ngày 10/11/2022 của UBND quận về việc phê duyệt dự án đầu tư; Số 298/QĐ-QLDAĐTXD ngày 18/9/2023 của Ban QLDAĐTXD; Thời gian thực hiện dự án: 2022-2025</t>
  </si>
  <si>
    <t>Xây dựng tuyến đường 17,5m theo quy hoạch từ phố Đức Giang đến đường QH 40m và 02 tuyến đường 17.0m từ đường 17,5m đến hành lang chân đê Nam Đuống, phường Thượng Thanh, quận Long Biên.</t>
  </si>
  <si>
    <t xml:space="preserve"> Quyết định  số 4136/QĐ-UBND ngày 28/6/2022 của UBND quận về việc phê duyệt dự án đầu tư; Số 114/QĐ-QLDAĐTXD ngày 27/4/2023 của Ban QLDAĐTXD; Thời gian thực hiện dự án: 2022-2025</t>
  </si>
  <si>
    <t>Xây dựng tuyến đường 17,5m theo QH từ ô QH A4/NO2 đến Trường THCS Ngọc Thụy, quận Long Biên.</t>
  </si>
  <si>
    <t xml:space="preserve"> Quyết định  số 4137/QĐ-UBND ngày 28/6/2022 của UBND quận về việc phê duyệt dự án đầu tư; Số 471/QĐ-QLDAĐTXD ngày 08/12/2022 của Ban QLDAĐTXD; Thời gian thực hiện dự án: 2022-2024</t>
  </si>
  <si>
    <t>Xây dựng tuyến đường 17,5m theo quy hoạch từ phố Hoàng Như Tiếp đến phố Nguyễn Sơn, phường Bồ Đề, quận Long Biên</t>
  </si>
  <si>
    <t xml:space="preserve">Quyết định số 995/QĐ-UBND ngày 26/3/2024 của UBND quận Long Biên về việc phê duyệt Dự án; Thời gian thực hiện dự án  2024-2026   </t>
  </si>
  <si>
    <t>Hoàn chỉnh HTKT các ô đất A.4/CCKO1, A.4/P2 và tuyến đường 17,5m phụ cận tuyến đường 40m phường Ngọc Thuỵ, quận Long Biên.</t>
  </si>
  <si>
    <t xml:space="preserve"> Quyết định  số 1745/QĐ-UBND ngày 04/5/2023 của UBND quận về việc phê duyệt dự án đầu tư; Thời gian thực hiện dự án: 2021-2025</t>
  </si>
  <si>
    <t>Mở rộng tuyến đường Vũ Xuân Thiều, phường Sài Đồng, Phúc Lợi, quận Long Biên;</t>
  </si>
  <si>
    <t>Sài Đồng, Phúc Lợi</t>
  </si>
  <si>
    <t xml:space="preserve"> Quyết định  số 4134/QĐ-UBND ngày 28/6/2022 của UBND quận về việc phê duyệt dự án đầu tư; Số 208/QĐ-QLDAĐTXD ngày 02/8/2022 của Ban QLDAĐTXD; Thời gian thực hiện dự án: 2022-2025</t>
  </si>
  <si>
    <t>Xây dựng tuyến đường theo quy hoạch từ đường Huỳnh Tấn Phát đến đường Thạch Bàn, quận Long Biên</t>
  </si>
  <si>
    <t xml:space="preserve"> Quyết định  số 4135/QĐ-UBND ngày 28/6/2022 của UBND quận về việc phê duyệt dự án đầu tư; Thời gian thực hiện dự án: 2022-2025</t>
  </si>
  <si>
    <t>Xây dựng tuyến đường 17,5m theo quy hoạch từ ô quy hoạch A.2/HH1 đến ô quy hoạch A.2/HH2 và từ đường 40m đến ô quy hoạch A.2/CX1 phường Ngọc Thụy, phường Thượng Thanh, quận Long Biên</t>
  </si>
  <si>
    <t>Ngọc Thụy, Thượng Thanh</t>
  </si>
  <si>
    <t xml:space="preserve"> Quyết định  số 7809/QĐ-UBND ngày 26/11/2021 của UBND quận về việc phê duyệt dự án đầu tư; Số 157/QĐ-QLDAĐTXD ngày 24/5/2022 của Ban QLDAĐTXD; Thời gian thực hiện dự án: 2021-2024</t>
  </si>
  <si>
    <t>Xây dựng các tuyến đường 17,5m, 22m khớp nối với khu đô thị Thạch Bàn và khu đấu giá Thạch Bàn, phường Thạch Bàn</t>
  </si>
  <si>
    <t xml:space="preserve"> Quyết định  số 805/QĐ-UBND ngày 07/03/2023 của UBND quận về việc phê duyệt dự án đầu tư; Thời gian thực hiện dự án: 2022-2025</t>
  </si>
  <si>
    <t>Xây dựng các tuyến đường theo quy hoạch có mặt cắt: 20,5m tiếp giáp ô đất A.4/HH4, A.4/CCKO, A.5/LX7 và 17,5m giáp ô đất A.4/THPT, phường Thượng Thanh, Ngọc Thụy, quận Long Biên</t>
  </si>
  <si>
    <t xml:space="preserve"> Quyết định  số 2666/QĐ-UBND ngày 23/6/2023 của UBND quận về việc phê duyệt dự án đầu tư; Thời gian thực hiện dự án: 2023-2025</t>
  </si>
  <si>
    <t>Xây dựng trường mầm non tại ô QH A.7/NT2 phường Ngọc Lâm</t>
  </si>
  <si>
    <t>Ngọc Lâm</t>
  </si>
  <si>
    <t>Quyết định số 797/QĐ-UBND ngày 21/02/2022 của UBND quận Long Biên về việc phê duyệt điều chỉnh dự án đầu tư xây dựng công trình; Thời gian thực hiện dự án: 2018-2024</t>
  </si>
  <si>
    <t>Xây dựng tuyến đường theo quy hoạch từ ngõ Hạnh Phúc đến đường gom cầu Thanh Trì, phường Cự Khối, quận Long Biên</t>
  </si>
  <si>
    <t>Quyết định  số 3633/QĐ-UBND ngày 09/7/2020 của UBND quận về việc phê duyệt HSTKBVTC-DT công trình. 
 Quyết định số 9542/QĐ-UBND ngày 31/12/2021 của UBND quận về việc phê duyệt điều chỉnh báo cáo khả thi dự án. Thời gian thực hiện dự án: 2019-2024</t>
  </si>
  <si>
    <t>Xây dựng tuyến đường 13,5m theo quy hoạch từ đường Nguyễn Văn Cừ đến giao với ngách 564/32 (ngõ 564 Nguyễn Văn Cừ), phường Gia Thụy, quận Long Biên, thành phố Hà Nội.</t>
  </si>
  <si>
    <t xml:space="preserve"> Quyết định  số 6778/QĐ-UBND ngày 01/11/2021 của UBND quận về việc phê duyệt dự án đầu tư Số 155/QĐ-QLDAĐTXD ngày 24/5/2022 của Ban QLDAĐTXD; Thời gian thực hiện dự án: 2021-2025</t>
  </si>
  <si>
    <t>Xây dựng tuyến đường 13,5m theo quy hoạch từ đường Cổ Linh đến ô quy hoạch G.4/THPT và G.4/P2 phường Thạch Bàn, quận Long Biên</t>
  </si>
  <si>
    <t>Quyết định số 1632/QĐ-UBND ngày 08/4/2022 của UBND quận Long Biên phê duyệt BCNCKT; Số 363/QĐ-QLDAĐTXD ngày 03/10/2022 của Ban QLDAĐTXD; Thời gian thực hiện dự án: 2021-2025</t>
  </si>
  <si>
    <t>Xây dựng trường Tiểu học tại ô quy hoạch C2/TH, phường Đức Giang, quận Long Biên</t>
  </si>
  <si>
    <t>Nghị quyết số 14/NQ-HĐND ngày 23/7/2021 của HĐND quận Long Biên phê duyệt chủ trương đầu tư; Thời gian thực hiện dự án: 2022-2024</t>
  </si>
  <si>
    <t>Xây dựng trường mầm non tại ô QH A.2/NT1 phường Ngọc Thụy, quận Long Biên</t>
  </si>
  <si>
    <t>Quyết định số 2637/QĐ-UBND ngày 22/6/2023 của UBND quận Long Biên phê duyệt BCKTKT; Thời gian thực hiện dự án: 2022-2025</t>
  </si>
  <si>
    <t>Xây dựng tuyến mương Việt Hưng - Cầu Bây và hồ điều hòa cự khối, phường Thạch Bàn - Cự Khối, quận Long Biên</t>
  </si>
  <si>
    <t xml:space="preserve">DTL </t>
  </si>
  <si>
    <t>UBND Quận Long Biên</t>
  </si>
  <si>
    <t>Thạch Bàn, Cự Khối</t>
  </si>
  <si>
    <t xml:space="preserve">Quyết định số 2305/QĐ-UBND ngày 20/6/2023 của UBND quận Long Biên về phê duyệt Dự án; Thời gian thực hiện dự án 2024-2027 </t>
  </si>
  <si>
    <t>Xây dựng trạm bơm Cự Khối và tuyến mương xả ngoài đê tả sông Hồng, phường Thạch Bàn - Cự Khối, quận Long Biên</t>
  </si>
  <si>
    <t>Nghị quyết số 03/NQ-HĐND ngày 08/4/2022 của HĐND Thành phố phê duyệt chủ trương đầu tư;
Dự kiến phê duyệt BCNCKT vào tháng 03/2025; Thời gian thực hiện dự án: 2022-2025</t>
  </si>
  <si>
    <t>Dự án nâng cấp tuyến vận tải thủy sông Đuống (cầu đường sắt Đuống)</t>
  </si>
  <si>
    <t>Ban QLDA 6 - Bộ Giao thông vận tải</t>
  </si>
  <si>
    <t xml:space="preserve"> Quyết định số 1926/QĐ-BGTVT ngày 09/11/2021 về việc phê duyệt chủ trương đầu tư dự án 
Quyết định số 1009/QĐ-BGTVT ngày 26/7/2022 về việc phê duyệt  dự án nâng cấp tuyến vận tải thủy sông Đuống; Tiến độ dự án: 2021-2025</t>
  </si>
  <si>
    <t>Xây dựng tuyến đường 17,5m theo quy hoạch từ đường Đặng Vũ Hỷ đến ô quy hoạch B.5/THCS, phường Thượng Thanh, quận Long Biên</t>
  </si>
  <si>
    <t>Quyết định số 8320/QĐ-UBND ngày 11/10/2022 của UBND quận Long Biên phê duyệt BCKTKT; Số 246/QĐ-QLDAĐTXD ngày 15/8/2023; Thời gian thực hiện dự án: 2022-2025</t>
  </si>
  <si>
    <t>Xây dựng tuyến đường 13,5m theo quy hoạch từ đường quy hoạch 30m đến phố Đức Giang, phường Đức Giang, quận Long Biên</t>
  </si>
  <si>
    <t>Nghị quyết số 65/NQ-HĐND ngày 15/7/2022 của HĐND quận Long Biên v/v phê duyệt chủ trương đầu tư 8 dự án (Phụ lục III). Thời gian thực hiện dự án: 2022-2025</t>
  </si>
  <si>
    <t>Cải tạo, chỉnh trang HTKT ô quy hoạch E.2/CX phường Bồ Đề, quận Long Biên</t>
  </si>
  <si>
    <t>Nghị quyết số 65/NQ-HĐND ngày 15/7/2022 của HĐND quận Long Biên v/v phê duyệt chủ trương đầu tư 8 dự án (Phụ lục VIII). Tiến độ dự án: 2023-2025</t>
  </si>
  <si>
    <t>Đầu tư xây dựng vườn hoa tại ô quy hoạch A.8/CX2 và hoàn thiện hạ tầng kỹ thuật tại ô quy hoạch A.8/P2 phường Ngọc Thụy, quận Long Biên</t>
  </si>
  <si>
    <t>Nghị quyết số 65/NQ-HĐND ngày 15/7/2022 của HĐND quận Long Biên v/v phê duyệt chủ trương đầu tư 8 dự án (Phụ lục IX). Tiến độ dự án: 20232-2025</t>
  </si>
  <si>
    <t xml:space="preserve">Cải tạo, chỉnh trang HTKT ô quy hoạch D.4/HT, D.4/CL1 phường Việt Hưng, quận Long Biên </t>
  </si>
  <si>
    <t>Nghị quyết số 53/NQ-HĐND ngày 27/4/2022 của UBND quận Long Biên về việc phê duyệt CTĐT thực hiện dự án. Tiến độ dự án: 2023-2024</t>
  </si>
  <si>
    <t>Xây dựng tuyến đường 15,5m theo quy hoạch từ đường 21m đến hành lang chân đê Đuống - Phù Đổng (giáp UBND phường Phúc Lợi), phường Phúc Lợi, quận Long Biên</t>
  </si>
  <si>
    <t>Quyết định số 256/QĐ-UBND ngày 18/01/2023 của UBND quận Long Biên Về việc phê duyệt điều chỉnh Báo cáo nghiên cứu khả thi dự án : Xây dựng tuyên đường 15.5m theo QH từ đường 21m đến hành lang chân đê Đuống-Phù Đổng (giáp UBND phường Phúc Lợi), phường Phúc Lợi, quận Long Biên. Thời gian thực hiện dự án: 2020-2024</t>
  </si>
  <si>
    <t>Cải tạo, xây dựng HTKT phục vụ đấu giá quyền sử dụng đất tại khu Đấu và vườn Hồ phường Cự Khối.</t>
  </si>
  <si>
    <t>Quyết định số 452/QĐ-UBND ngày 14/02/2023 của UBND quận Long Biên Về việc phê duyệt điều chỉnh dự án: Cải tạo, xây dựng hạ tầng kỹ thuật khu Đấu và vườn Hồ (tổ 7), phường Cự  Khối - quận Long Biên- Hà Nội. Thời gian thực hiện 2009-2024</t>
  </si>
  <si>
    <t>Xây dựng tuyến đường 25m, 30m theo quy hoạch từ Đê sông Hồng đến khu đô thị Thạch Bàn, quận Long Biên</t>
  </si>
  <si>
    <t xml:space="preserve">Quyết định số 2303/QĐ-UBND ngày 20/6/2024 của UBND quận Long Biên về việc phê duyệt Dự án; Thời gian thực hiện dự án  2024-2027   </t>
  </si>
  <si>
    <t>Xây dựng tuyến đường 25m theo quy hoạch từ đường Cổ Linh đến đường 25m Cự Khối, phường Thạch Bàn, quận Long Biên.</t>
  </si>
  <si>
    <t xml:space="preserve">Quyết định số 994/QĐ-UBND ngày 26/3/2024 của UBND quận Long Biên về việc phê duyệt Dự án; Thời gian thực hiện dự án  2024-2026   </t>
  </si>
  <si>
    <t>Xây dựng tuyến đường 40m; 30m theo QH từ Nguyễn Thời Trung đến Đường cổ Linh, quận Long Biên</t>
  </si>
  <si>
    <t xml:space="preserve">Quyết định số 773/QĐ-UBND ngày 01/3/2024 của UBND quận Long Biên về việc phê duyệt Dự án; Thời gian thực hiện dự án  2023-2026   </t>
  </si>
  <si>
    <t>Xây dựng tuyến đường 30m theo quy hoạch từ phố Ngô Gia Khảm đến ô đất A.3/CCTP1 và tuyến đường 30m từ ô đất A.4/CCKO2 đến đường 30m, tại các  phường Thượng Thanh, Gia Thụy, Ngọc Lâm, quận Long Biên.</t>
  </si>
  <si>
    <t>Thượng Thanh, Gia Thuỵ, Ngọc Lâm</t>
  </si>
  <si>
    <t xml:space="preserve">Quyết định số 3588/QĐ-UBND ngày 12/9/2024 của UBND quận Long Biên về việc phê duyệt Dự án; Thời gian thực hiện dự án  2024-2026   </t>
  </si>
  <si>
    <t>Xử lý sạt lở khu vực thượng lưu kè Thanh Am (tương ứng K4+200 đến K4+500 đê hữu Đuống), thuộc địa bàn phường Thượng Thanh, quận Long Biên và hạ lưu kè Tình Quang (tương ứng từ K+600 đến K+900 đê hữu Đuống), thuộc địa bàn phường Giang Biên, quận Long Biên, thành phố Hà Nội.</t>
  </si>
  <si>
    <t xml:space="preserve"> Thượng Thanh, phường Giang Biên</t>
  </si>
  <si>
    <t>Nghị quyết số 14/NQ-HĐND ngày 06/07/2022 của HĐND Thành phố Hà Nội về phê duyệt chủ trương đầu tư, điều chỉnh chủ trương đầu tư một số dự án sử dụng vốn đầu tư công của thành phố Hà Nội (Phụ lục 10); Quyết định số 1201/QĐ-SNN-PTNN ngày 13/7/2023; Thời gian thực hiện dự án: 2023-2024</t>
  </si>
  <si>
    <t>Xây dựng Trạm Y tế phường Ngọc Thụy, Quận Long Biên</t>
  </si>
  <si>
    <t xml:space="preserve"> Ngọc Thụy</t>
  </si>
  <si>
    <t>Quyết định số 4174/QĐ-UBND ngày 03/10/2023 của UBND quận Long Biên phê duyệt BCKTKT; Thời gian thực hiện dự án: 2023-2025</t>
  </si>
  <si>
    <t>Hoàn chỉnh hạ tầng kỹ thuật, giải phóng mặt bằng ô quy hoạch G.5/NT3, G.5/CX4 phường Thạch Bàn, quận Long Biên</t>
  </si>
  <si>
    <t>DGD, DKV</t>
  </si>
  <si>
    <t xml:space="preserve">Thạch Bàn </t>
  </si>
  <si>
    <t>Nghị quyết số 135/NQ-HĐND ngày 12/7/2024 của HĐND quận Long Biên về việc phê duyệt CTĐT dự án. Tiến độ thực hiện: 2025-2027</t>
  </si>
  <si>
    <t>Hoàn chỉnh hạ tầng kỹ thuật ô quy hoạch G.2/CC1 và tuyến đường quy hoạch 13,5m tiếp giáp ô quy hoạch G.2/CC1 kết nối với đường Cổ Linh, phường Long Biên, quận Long Biên</t>
  </si>
  <si>
    <t>Nghị quyết số 135/NQ-HĐND ngày 12/7/2024 của HĐND quận Long Biên về việc phê duyệt CTĐT dự án. Tiến độ thực hiện: 2025-2028</t>
  </si>
  <si>
    <t>Tuyến đường tránh TL419 đi đền Trình và xây dựng cảnh quan, tuyến phố đi bộ tại bến Yến khu du lịch Chùa Hương, huyện Mỹ Đức</t>
  </si>
  <si>
    <t>UBND huyện Mỹ Đức</t>
  </si>
  <si>
    <t>Mỹ Đức</t>
  </si>
  <si>
    <t>Hương Sơn</t>
  </si>
  <si>
    <t>Nghị quyết số 29/NQ-HĐND ngày 08/12/2022 của Hội đồng nhân dân thành phố Hà Nội về phê duyệt, điều chỉnh chủ trương đầu tư một số dự án sử dụng vốn đầu tư công của TP. Hà Nội. Thời gian thực hiện 2023-2026 
- Quyết định số 1159/QĐ-UBND ngày 04/3/2024 của UBND thành phố Hà Nội về việc phê duyệt kết quả thẩm định báo cáo đánh giá tác động môi trường dự án;
- Phương án bóc tách, thu gom và sử dụng tầng đất mặt của  Ban QLDA ĐTXD huyện Mỹ Đức lập năm 2024</t>
  </si>
  <si>
    <t>Đường giao thông liên thôn ngã ba Dung Tân đi ngã ba ông Bốn Ninh xã Phùng Xá</t>
  </si>
  <si>
    <t>UBND xã Phùng Xá</t>
  </si>
  <si>
    <t>Phùng Xá</t>
  </si>
  <si>
    <t>Quyết định số 1603a/QĐ-UBND ngày 10/02/2022 của UBND huyện Mỹ Đức, phê duyệt chủ trương đầu tư, nguồn vốn và khả năng cân đối vốn, kinh phí chuẩn bị đầu tư các công trình để xã Phùng Xá phấn đấu đạt chuẩn NTM nâng cao năm 2022. Thời gian thực hiện 2022-2024</t>
  </si>
  <si>
    <t>Đường giao thông liên thôn khu Dân tháng 10 đi Xuy Xá, xã Phùng Xá</t>
  </si>
  <si>
    <t>Cải tạo, nâng cấp đường trục phát triển thị trấn Đại Nghĩa tuyến 2 (từ nhà máy nước đi đường trục phát triển)</t>
  </si>
  <si>
    <t>TT. Đại Nghĩa</t>
  </si>
  <si>
    <t>Quyết định số 2719/QĐ-UBND ngày 08/9/2023 của UBND huyện Mỹ Đức phê duyệt chủ trương đầu tư, nguồn vốn và khả năng cân đối vốn, kinh phí chuẩn bị đầu tư công trình. Thời gian thực hiện 2023-2025.</t>
  </si>
  <si>
    <t>Trường Tiểu học Đại Hưng</t>
  </si>
  <si>
    <t>Đại Hưng</t>
  </si>
  <si>
    <t>Quyết định số 645/QĐ-UBND ngày 14/4/2023 của UBND huyện Mỹ Đức phê duyệt chủ trương đầu tư, nguồn vốn và khả năng cân đối vốn để thực hiện dự án. Thời gian thực hiện 2023-2024</t>
  </si>
  <si>
    <t>Trường mầm non A khu trung tâm, xã An Phú, huyện Mỹ Đức</t>
  </si>
  <si>
    <t>An Phú</t>
  </si>
  <si>
    <t>Quyết định số 1102/QĐ-UBND ngày 09/06/2023 của UBND huyện Mỹ Đức, phê duyệt chủ trương đầu tư, nguồn vốn và khả năng cân đối vốn, kinh phí chuẩn bị đầu tư dự án. Thời gian thực hiện 2023-2026</t>
  </si>
  <si>
    <t>Trường mầm non An Phú A (điểm trường Thanh Hà)</t>
  </si>
  <si>
    <t>Quyết định số 2567/QĐ-UBND ngày 31/8/2023 của UBND huyện Mỹ Đức, phê duyệt chủ trương đầu tư, nguồn vốn và khả năng cân đối vốn, kinh phí chuẩn bị đầu tư dự án. Thời gian thực hiện 2023-2026</t>
  </si>
  <si>
    <t>Cải tạo, nâng cấp trường mầm non Lê Thanh A</t>
  </si>
  <si>
    <t>Lê Thanh</t>
  </si>
  <si>
    <t>Quyết định số 2715/QĐ-UBND ngày 16/8/2023 của UBND huyện Mỹ Đức phê duyệt chủ trương đầu tư, nguồn vốn và khả năng cân đối vốn, kinh phí chuẩn bị đầu tư dự án. Thời gian thực hiện 2023-2025</t>
  </si>
  <si>
    <t>Nhà văn hóa trung tâm xã Đồng Tâm</t>
  </si>
  <si>
    <t>UBND xã Đồng Tâm</t>
  </si>
  <si>
    <t>Đồng Tâm</t>
  </si>
  <si>
    <t>Quyết định số 2343/QĐ-UBND ngày 04/8/2023 của UBND huyện Mỹ Đức, phê duyệt chủ trương đầu tư, nguồn vốn và khả năng cân đối vốn, kinh phí chuẩn bị đầu tư dự án. Thời gian thực hiện 2023-2025</t>
  </si>
  <si>
    <t>Xây dựng HTKT khu tái định cư tại huyện Mỹ Đức phục vụ GPMB dự án đầu tư xây dựng tuyến đường Mỹ Đình - Ba Sao - Bái Đính (đoạn nối từ đường trục phía Nam đến đường Hương Sơn - Tam Chúc), huyện Mỹ Đức, huyện Ứng Hòa</t>
  </si>
  <si>
    <t>Quyết định số 4273/QĐ-UBND ngày 31/7/2024 của UBND huyện Mỹ Đức về việc phê duyệt Quy hoạch tổng thể mặt bằng tỷ lệ 1/500 và phương án kiến trúc xây dựng công trình: Xây dựng HTKT khu TĐC huyện Mỹ Đức phục vụ GPMB dự án đầu tư xây dựng tuyến đường Mỹ Đình - Ba Sao - Bái Đính. Thời gian thực hiện 2024-2025</t>
  </si>
  <si>
    <t>Xây dựng HTKT khu tái định cư cho tuyến đường từ tỉnh lộ 419 đi tỉnh lộ 425 (thuộc quần thể khu du lịch thắng cảnh Hương Sơn với khu di tích Tam Chúc-Khả Phong tỉnh Hà Nam), huyện Mỹ Đức, thành phố Hà Nội</t>
  </si>
  <si>
    <t>Quyết định số 4554/QĐ-UBND ngày 18/11/2022 của UBND thành phố Hà Nội về việc phê duyệt báo cáo nghiên cứu khả thi dự án đầu tư xây dựng Đường từ tỉnh lộ 419 đi tỉnh lộ 425 (thuộc quần thể khu du lịch thắng cảnh Hương Sơn với khu di tích Tam Chúc-Khả Phong tỉnh Hà Nam), huyện Mỹ Đức, thành phố Hà Nội. Thời gian thực hiện 2022-2025</t>
  </si>
  <si>
    <t>Sửa chữa, cải tạo, nâng cấp hồ điều hoà thôn Thượng xã Phùng Xá.</t>
  </si>
  <si>
    <t>Quyết định số 1668/QĐ-UBND ngày 19/06/2023 của UBND huyện Mỹ Đức, phê duyệt chủ trương đầu tư, nguồn vốn và khả năng cân đối vốn, kinh phí chuẩn bị đầu tư dự án. Thời gian thực hiện 2023-2025</t>
  </si>
  <si>
    <t>Xây dựng Nhà, kho HTX nông nghiệp xã Xuy Xá.</t>
  </si>
  <si>
    <t>PNK</t>
  </si>
  <si>
    <t>Xuy Xá</t>
  </si>
  <si>
    <t>Quyết định số 3764/QĐ-UBND ngày 17/10/2022 của UBND huyện Mỹ Đức phê duyệt chủ trương đầu tư, nguồn vốn và khả năng cân đối vốn, kinh phí chuẩn bị đầu tư công trình. Thời gian thực hiện 2022-2024</t>
  </si>
  <si>
    <t>Đường trục nối từ đường tỉnh lộ 424 đến đường trục phát triển thị trấn Đại Nghĩa, huyện Mỹ Đức, thành phố Hà Nội.</t>
  </si>
  <si>
    <t>Thị trấn Đại Nghĩa</t>
  </si>
  <si>
    <t>Nghị quyết số 41/NQ-HĐND ngày 08/12/2023 của HĐND Thành phố Hà Nội về việc phê duyệt chủ trương đầu tư dự án: Đường trục nối từ đường tỉnh lộ 424 đến đường trục phát triển thị trấn Đại Nghĩa, huyện Mỹ Đức, thành phố Hà Nội (Phụ lục số 06). Thời gian thực hiện: 2023-2025.</t>
  </si>
  <si>
    <t>Cải tạo, nâng cấp đường giao thông từ TL419, TL429 xã Phúc Lâm, huyện Mỹ Đức đi xã Đồng Lạc, huyện Chương Mỹ (địa phận huyện Mỹ Đức)</t>
  </si>
  <si>
    <t>Phúc Lâm, Đồng Tâm</t>
  </si>
  <si>
    <t>Quyết định số 4322/QĐ-UBND ngày 11/12/2023 của UBND huyện Mỹ Đức về việc phê duyệt chủ trương đầu tư, nguồn vốn và khả năng cân đối vốn, kinh phí chuẩn bị đầu tư công trình. Thời gian thực hiện: 2023 - 2025.
- Phương án bóc tách, thu gom và sử dụng tầng đất mặt của  Ban QLDA ĐTXD huyện Mỹ Đức lập ngày 16/9/2024</t>
  </si>
  <si>
    <t>Cầu Lê Thanh vượt sông Đáy qua huyện Mỹ Đức, Ứng Hòa và đường giao thông hai bên đầu cầu, huyện Mỹ Đức, TP Hà Nội</t>
  </si>
  <si>
    <t xml:space="preserve"> Hồng Sơn, Lê Thanh</t>
  </si>
  <si>
    <t>Nghị quyết số 41/NQ-HĐND ngày 08/12/2023 của HĐND TP Hà Nội về phê duyệt chủ trương đầu tư, phê duyệt điều chỉnh chủ trương đầu tư một số dự án sử dụng vốn đầu tư công của thành phố Hà Nội. (Phụ lục số 07). Thời gian thực hiện: 2024-2026,</t>
  </si>
  <si>
    <t>Nhà văn hóa trung tâm giai đoạn 2 (các hạng mục phụ trợ).</t>
  </si>
  <si>
    <t>Quyết định số 2748/QĐ-UBND ngày 31/5/2024 của UBND huyện Mỹ Đức vv phê duyệt chủ trương đầu tư, nguồn vốn và khả năng cân đối vốn, kinh phí chuẩn bị đầu tư công trình. Thời gian thực hiện: 2024-2026.</t>
  </si>
  <si>
    <t>Cải tạo, nâng cấp trường Tiểu học xã Thượng Lâm (bổ sung theo Thông tư 13/2020/TT-BGDĐT ngày 26/5/2020)</t>
  </si>
  <si>
    <t>Thượng Lâm</t>
  </si>
  <si>
    <t>Quyết định số 3007/QĐ-UBND của UBND huyện Mỹ Đức  ngày 15/6/2024 về việc phê duyệt chủ trương đầu tư, nguồn vốn và khả năng cân đối vốn, kinh phí chuẩn bị đầu tư. Thời gian thực hiện: 2024-2026</t>
  </si>
  <si>
    <t>Xây Dựng trường tiểu học Tuy Lai B</t>
  </si>
  <si>
    <t>Tuy Lai</t>
  </si>
  <si>
    <t>Quyết định số 3213/QĐ-UBND của UBND huyện Mỹ Đức  ngày 25/6/2024 về việc phê duyệt chủ trương đầu tư, nguồn vốn và khả năng cân đối vốn, kinh phí chuẩn bị đầu tư. Thời gian thực hiện: 2024-2026 
- Phương án bóc tách, thu gom và sử dụng tầng đất mặt của  Ban QLDA ĐTXD huyện Mỹ Đức lập ngày 16/9/2024;</t>
  </si>
  <si>
    <t>Cải tạo, nâng cấp Trường Tiểu học Hợp Thanh B</t>
  </si>
  <si>
    <t>Hợp Thanh</t>
  </si>
  <si>
    <t>QĐ số 3008/QĐ-UBND ngày 15/6/2024 của UBND huyện Mỹ Đức về việc phê duyệt chủ trương đầu tư. Thời gian thực hiện: 2024-2026</t>
  </si>
  <si>
    <t>Trường Mầm non xã Bột Xuyên</t>
  </si>
  <si>
    <t xml:space="preserve"> Bột Xuyên</t>
  </si>
  <si>
    <t>Quyết định số 1951/QĐ-UBND ngày 16/8/2021 của UBND huyện Mỹ Đức phê duyệt chủ chương đầu tư, nguồn vốn và khả năng cân đối vốn,kinh phí chuẩn bị đầu tư xây dựng công trình;  số 4771/QĐ-UBND ngày 29/12/2023 phê duyệt điều chỉnh thời gian thực hiện dự án. Thời gian thực hiện: 2023-2025</t>
  </si>
  <si>
    <t>Đường giao thông liên xã tuyến từ Cầu Trắng đi Cống Hồ 2 xã Tuy Lai, huyện Mỹ Đức</t>
  </si>
  <si>
    <t>QĐ số 2338/QĐ-UBND ngày 23/5/2024 của UBND huyện Mỹ Đức về việc phê duyệt chủ trương đầu tư. Thời gian thực hiện: 2024-2026
- Phương án bóc tách, thu gom và sử dụng tầng đất mặt của  Ban QLDA ĐTXD huyện Mỹ Đức lập ngày 16/9/2024;</t>
  </si>
  <si>
    <t>Xây dựng trụ sở Quân sự các xã, thị trấn: Hương Sơn: 0,1 ha, Thị trấn Đại Nghĩa: 0,12 ha, Hồng Sơn: 0,1 ha, Xuy Xá: 0,13 ha, Lê Thanh: 0,1 ha, Phù Lưu Tế: 0,1 ha, Phùng Xá: 0,1 ha, Hợp Tiến: 0,2 ha</t>
  </si>
  <si>
    <t>UBND các xã, thị trấn</t>
  </si>
  <si>
    <t>Hương Sơn, TT Đại Nghĩa, Hồng Sơn, Xuy Xá, Lê Thanh, Phù Lưu Tế, Phùng Xá, Hợp Tiến</t>
  </si>
  <si>
    <t>Quyết định số: 4321/QĐ-UBND ngày 11/12/2023; QĐ số 3226/QĐ-UBND ngày 06/10/2023; QĐ số 3223/QĐ-UBND ngày 06/10/2023; QĐ số 4321/QĐ-UBND ngày 11/12/2023; QĐ số 5171/QĐ-UBND ngày 29/12/2023; QĐ số 2908/QĐ-UBND ngày 5/9/2023; QĐ số 4486/QĐ-UBND ngày 15/8/2024; QĐ số 3263/QĐ-UBND ngày 10/10/2023; QĐ số 4438/QĐ-UBND ngày 18/12/2023; QĐ 4320/QĐ ngày 11/12/202 của UBND huyện Mỹ Đức phê duyệt chủ trương đầu tư, nguồn vốn và khả năng cân đối vốn, kinh phí chuẩn bị đầu tư công trình trụ sở BCHQS các xã, thị trấn: xã Hương Sơn, TT Đại Nghĩa; xã Hồng Sơn; xã Lê Thanh; xã Phù Lưu Tế; xã Xuy Xá; xã Phùng Xá; xã Hợp Tiến; Tiến độ thực hiện 2023-2025
- VB số 8434/STNMT-QLMT ngày 23/10/2024 của Sở tài nguyên và Môi trường về việc thông báo kết quả thẩm định báo cáo đánh giá tác động môi trường của dự án "Xây dựng trụ sở BCHQS xã Phùng Xá"</t>
  </si>
  <si>
    <t xml:space="preserve">Đường tránh tỉnh lộ 419 đi khu du lịch chùa Hương đoạn từ cầu Đông Bình đến bến xe Hội Xá huyện Mỹ Đức </t>
  </si>
  <si>
    <t>Hùng Tiến</t>
  </si>
  <si>
    <t>Nghị quyết số 18/NQ-HĐND ngày 25/10/2019 của Hội đồng nhân dân thành phố Hà Nội V/V phê duyệt chủ trương đầu tư, điều chỉnh chủ trương đầu tư một số dự án sử dụng vốn đầu tư trung hạn 5 năm 2016-2020 của thành phố Hà nội; Quyết định số 638/QĐ-UBND ngày 5/2/2020 của UBND thành phố Hà Nội V/V phê duyệt báo cáo khả thi.; Nghị quyết số 21/NQ-HĐND ngày 23/9/2021 của HĐND thành phố Hà Nội về Kế hoạch đầu tư công trung hạn 5 năm 2021-2025 của thành phố Hà Nội và Danh mục lĩnh vực đầu tư cho vay giai đoạn 2021-2025 của Quỹ Đầu tư phát triển thành phố Hà Nội</t>
  </si>
  <si>
    <t>Cầu đập tràn Quan Sơn</t>
  </si>
  <si>
    <t>Hợp Tiến</t>
  </si>
  <si>
    <t>Quyết định số 3823/QĐ-UBND ngày 26/8/2020 của UBND TP Hà Nội phê duyệt báo cáo nghiên cứu khả thi công trình; QĐ số 5218/QĐ-UBND ngày 26/12/2022 của UBND TP về việc phê duyệt điều chỉnh thời gian thực hiện dự án. Thời gian thực hiện 2022-2024</t>
  </si>
  <si>
    <t>Trường mầm non khu trung tâm xã Hợp Tiến</t>
  </si>
  <si>
    <t>Quyết định số 406/QĐ-UBND ngày 09/3/2021 của UBND huyện Mỹ Đức về việc phê duyệt Chủ trương đầu tư công trình. Thời gian thực hiện 2021-2024</t>
  </si>
  <si>
    <t>Trường THCS xã Hồng Sơn (Giai đoạn 2)</t>
  </si>
  <si>
    <t xml:space="preserve"> Hồng Sơn</t>
  </si>
  <si>
    <t>QĐ số 3481/QĐ-UBND ngày 08/10/2020 của UBND huyện Mỹ Đức về việc phê duyệt chủ trương đầu tư, nguồn vốn và khả năng cân đối vốn, kinh phí chuẩn bị đầu tư  dự án; Quyết định số 3856/QĐ-UBND ngày 30/10/2020 của UBND huyện Mỹ Đức vv phê duyệt dự án đầu tư xây dựng công trình. Thời gian thực hiện 2020-2024</t>
  </si>
  <si>
    <t>Xây dựng Nhà Văn hóa thôn Trung</t>
  </si>
  <si>
    <t>UBND xã
Hồng Sơn</t>
  </si>
  <si>
    <t>Hồng Sơn</t>
  </si>
  <si>
    <t>Quyết định số 980/QĐ-UBND ngày 06/05/2021 của UBND huyện Mỹ Đức về phê duyệt chủ trương đầu tư xây dựng Công trình: Nhà văn hóa thôn Trung. xã Hồng Sơn. Thời gian thực hiện 2021-2024</t>
  </si>
  <si>
    <t>Cải tạo, nâng cấp tuyến tỉnh lộ 424 đoạn từ Đỗ Xá Quan Sơn (ngã 5 Tế Tiêu) đến đập tràn Cầu Dậm</t>
  </si>
  <si>
    <t>Phù Lưu Tế, Hợp Tiến</t>
  </si>
  <si>
    <t>Phụ lục số 27 - Nghị quyết số 23/NQ-HĐND ngày 23/9/2021 của HĐND thành phố Hà Nội về cho ý kiến, phê duyệt chủ trương đầu tư, điều chỉnh chủ trương đầu tư một số dự án sử dụng vốn đầu tư công của thành phố Hà Nội; QĐ số 1170/QĐ-UBND ngày 23/3/2020 của UBND thành phố Hà Nội v/v cho phép thực hiện nhiệm vụ chuẩn bị đầu tư dự án. Thời gian thực hiện 2021-2025</t>
  </si>
  <si>
    <t>Cải tạo, nâng cấp tuyến đường giao thông đê Đáy từ cầu Tế Tiêu đến giáp xã Đại Hưng, thị trấn Đại Nghĩa, huyện Mỹ Đức</t>
  </si>
  <si>
    <t>Quyết định số 2163/QĐ-UBND ngày 15/9/2021 của UBND huyện Mỹ Đức về việc phê duyệt chủ trương đầu tư, nguồn vốn và khả năng cân đối vốn, kinh phí chuẩn bị đầu tư công trình: cải tạo, nâng cấp tuyến giao thông đê Đáy từ cầu Tế Tiêu đến giáp xã Đại Hưng, thị trấn Đại Nghĩa, huyện Mỹ Đức. Thời gian thực hiện 2021-2024</t>
  </si>
  <si>
    <t>Đường giao thông kết hợp kè mương tiêu đoạn từ TL419 đi xứ đồng Điền Thanh thuộc TDP Tế Tiêu, thị trấn Đại Nghĩa, huyện Mỹ Đức</t>
  </si>
  <si>
    <t>Quyết định số 2173/QĐ-UBND ngày 15/9/2021 của UBND huyện Mỹ Đức về việc phê duyệt chủ trương đầu tư, nguồn vốn và khả năng cân đối vốn, kinhh phí chuẩn bị đầu tư công trình: đường giao thông kết hợp kè mương tiêu đoạn từ TL419 đi xứ đồng Điền Thanh thuộc TDP Tế Tiêu, thị trấn Đại Nghĩa, huyện Mỹ Đức. Thời gian thực hiện 2021-2024</t>
  </si>
  <si>
    <t xml:space="preserve">Nâng cấp, cải tạo phòng học, phòng bộ môn khu hiệu bộ - chức năng, thiết bị trường THCS Đồng Tâm, huyện Mỹ Đức, Tp Hà Nội. </t>
  </si>
  <si>
    <t>Quyết định số 2848/QĐ-UBND ngày 14/8/2020 của UBND huyện Mỹ Đức phê duyệt chủ trương đầu tư, nguồn vốn và khả năng cân đối vốn, kinh phí chuẩn bị đầu tư công trình. Thời gian thực hiện 2021-2024</t>
  </si>
  <si>
    <t>Mở rộng nghĩa trang đồi Hoành xã Đồng Tâm</t>
  </si>
  <si>
    <t>UBND xã
Đồng Tâm</t>
  </si>
  <si>
    <t xml:space="preserve">Quyết định số 2268/QĐ-UBND ngày 29/9/2021 của UBND huyện Mỹ ĐứcVề việc phê duyệt báo cáo kinh tế kỹ thuật xây dựng công trình. Thời gian thực hiện 2021-2024 </t>
  </si>
  <si>
    <t>Mở rộng nghĩa trang Đồng Sụ xã Đồng Tâm</t>
  </si>
  <si>
    <t xml:space="preserve">Quyết định số 2269/QĐ-UBND ngày 29/9/2021 của UBND huyện Mỹ ĐứcVề việc phê duyệt báo cáo kinh tế kỹ thuật xây dựng công trình. Thời gian thực hiện 2021-2024 </t>
  </si>
  <si>
    <t>Xây dựng Nhà Văn hóa thôn Phú Hiền</t>
  </si>
  <si>
    <t>Quyết định số 1001/QĐ-UBND ngày 10/5/2021 của UBND huyện Mỹ Đức vv phê duyệt chủ trương đầu tư xây dựng công trình. Thời gian thực hiện 2021-2024</t>
  </si>
  <si>
    <t>Xây dựng nhà văn hóa thôn Lê Xá</t>
  </si>
  <si>
    <t>UBND xã Lê Thanh</t>
  </si>
  <si>
    <t>Quyết định số 3413/QĐ-UBND ngày 30/9/2020 của UBND huyện Mỹ Đức về việc phê duyệt bổ sung chủ trương đầu tư, nguồn vốn và khả năng cân đối vốn, kinh phí chuẩn bị đầu tư các công trình để xã Lê Thanh phấn đấu đạt chuẩn NTM năm 2020.</t>
  </si>
  <si>
    <t>Xây dựng nhà văn hóa thôn Đồng Chiêm</t>
  </si>
  <si>
    <t>UBND xã An Phú</t>
  </si>
  <si>
    <t>QĐ 2358/QĐ-UBND ngày 02/7/2020 của UBND huyện Mỹ Đức vv phê duyệt chủ trương đầu tư xây dựng công trình; QĐ 1198/QĐ-UBND ngày 07/6/2021 của UBND huyện Mỹ Đức về việc phê duyệt lựa chọn nhà thầu công trình NVH thôn Đồng Chiêm, xã An Phú. Thời gian thực hiện 2021-2024</t>
  </si>
  <si>
    <t>Xây dựng nhà văn hóa thôn Ái Nàng</t>
  </si>
  <si>
    <t>QĐ 2363/QĐ-UBND ngày 03/7/2020 của UBND huyện Mỹ Đức vv phê duyệt chủ trương đầu tư xây dựng công trình; QĐ 1197/QĐ-UBND ngày 07/6/2021 của UBND huyện Mỹ Đức về việc phê duyệt lựa chọn nhà thầu công trình NVH thôn Ái Nàng, xã An Phú. Thời gian thực hiện 2021-2024</t>
  </si>
  <si>
    <t>Xây dựng nhà văn hóa thôn Đức Dương</t>
  </si>
  <si>
    <t>QĐ 2364/QĐ-UBND ngày 03/7/2020 của UBND huyện Mỹ Đức vv phê duyệt chủ trương đầu tư xây dựng công trình; QĐ 1193/QĐ-UBND ngày 07/6/2021 của UBND huyện Mỹ Đức về việc phê duyệt lựa chọn nhà thầu công trình NVH thôn Đức Dương, xã An Phú. Thời gian thực hiện 2021-2024</t>
  </si>
  <si>
    <t>Xây dựng nhà văn hóa thôn Đồng Văn</t>
  </si>
  <si>
    <t>QĐ 2400/QĐ-UBND ngày 06/7/2020 của UBND huyện Mỹ Đức vv phê duyệt chủ trương đầu tư xây dựng công trình; QĐ 1194/QĐ-UBND ngày 07/6/2021 của UBND huyện Mỹ Đức về việc phê duyệt lựa chọn nhà thầu công trình NVH thôn Đồng Văn, xã An Phú. Thời gian thực hiện 2021-2024</t>
  </si>
  <si>
    <t>Xây dựng nhà văn hóa thôn Phú Thanh</t>
  </si>
  <si>
    <t>QĐ 2356/QĐ-UBND ngày 02/7/2020 của UBND huyện Mỹ Đức vv phê duyệt chủ trương đầu tư xây dựng công trình; QĐ 1195/QĐ-UBND ngày 07/6/2021 của UBND huyện Mỹ Đức về việc phê duyệt lựa chọn nhà thầu công trình NVH thôn Phú Thanh, xã An Phú. Thời gian thực hiện 2021-2024</t>
  </si>
  <si>
    <t>Xây dựng nhà văn hóa thôn Đồi Dùng</t>
  </si>
  <si>
    <t>QĐ 2354/QĐ-UBND ngày 02/7/2020 của UBND huyện Mỹ Đức vv phê duyệt chủ trương đầu tư xây dựng công trìnhQĐ 1196/QĐ-UBND ngày 07/6/2021 của UBND huyện Mỹ Đức về việc phê duyệt lựa chọn nhà thầu công trình NVH thôn Đồi Dùng, xã An Phú. Thời gian thực hiện 2021-2024</t>
  </si>
  <si>
    <t>Xây dựng nhà văn hóa thôn Nam Hưng</t>
  </si>
  <si>
    <t>QĐ 2362/QĐ-UBND ngày 03/7/2020 của UBND huyện Mỹ Đức vv phê duyệt chủ trương đầu tư xây dựng công trìnhQĐ 1199/QĐ-UBND ngày 07/6/2021 của UBND huyện Mỹ Đức về việc phê duyệt lựa chọn nhà thầu công trình NVH thôn Namm Hưng, xã An Phú. Thời gian thực hiện 2021-2024</t>
  </si>
  <si>
    <t>Đường ngang đê đáy (giai đoạn 2) từ TL419 - Tuy Lai nối tiếp</t>
  </si>
  <si>
    <t>Tuy Lai, Mỹ Thành</t>
  </si>
  <si>
    <t>Quyết định số 2084/QĐ-UBND ngày 01/9/2021 của UBND huyện Mỹ Đức vv phê duyệt chủ trương đầu tư. Thời gian thực hiện 2022-2024</t>
  </si>
  <si>
    <t>Cải tạo, nâng cấp đường trục giao thông liên xã Phùng Xá - Phù Lưu Tế (điểm đầu từ trục đường xã Phùng Xá, điểm cuối nối với đường trục xã Phù Lưu Tế), huyện Mỹ Đức</t>
  </si>
  <si>
    <t>Phùng Xá, Phù Lưu Tế</t>
  </si>
  <si>
    <t>Quyết định số 1722/QĐ-UBND ngày 14/3/2022 của UBND huyện Mỹ Đức vv phê duyệt chủ trương đầu tư công trình. Thời gian thực hiện 2022-2025</t>
  </si>
  <si>
    <t>Đường liên xã Tuy Lai đi xã Đồng Tâm (tránh Thượng Lâm)</t>
  </si>
  <si>
    <t xml:space="preserve"> Thượng Lâm</t>
  </si>
  <si>
    <t>QĐ số 2097/QĐ ngày 06/9/2021 của UBND huyện Mỹ Đức v/v phê duyệt chủ trương đầu tư, nguồn vốn và khả năng cân đối vốn</t>
  </si>
  <si>
    <t>Đường giao thông từ xã Hợp Thanh đi đường Đỗ Xá Quan Sơn</t>
  </si>
  <si>
    <t>Thị trấn Đại Nghĩa, xã Phù Lưu Tế</t>
  </si>
  <si>
    <t xml:space="preserve">QĐ số 1935/UBND ngày 12/8/2021 phê duyệt chủ trương; QĐ/2561-UBND ngày 26/10/2021 phê duyệt báo cáo nghiên cứu khả thi </t>
  </si>
  <si>
    <t>Xây dựng đường từ UBND xã An Tiến đi đường trục Phát triển huyện Mỹ Đức</t>
  </si>
  <si>
    <t>An Tiến</t>
  </si>
  <si>
    <t>QĐ số 1949/QĐ-UBND ngày 13/8/2021 của UBND huyện Mỹ Đức về việc phê duyệt chủ trương đầu tư. Thời gian thực hiện 2022-2024</t>
  </si>
  <si>
    <t>Trường mầm non trung tâm xã Hợp Thanh</t>
  </si>
  <si>
    <t xml:space="preserve"> Hợp Thanh</t>
  </si>
  <si>
    <t>QĐ 2219/UBND ngày 22/9/2021 phê duyệt chủ trương; QĐ/2552-UBND ngày 26/10/2021 phê duyệt báo cáo nghiên cứu khả thi. Thời gian thực hiện 2021-2025 
- Phương án bóc tách, thu gom và sử dụng tầng đất mặt của  Ban QLDA ĐTXD huyện Mỹ Đức lập ngày 16/9/2024;</t>
  </si>
  <si>
    <t>Xây dựng trạm y tế xã Bột Xuyên</t>
  </si>
  <si>
    <t>Quyết định số 2159/QĐ-UBND ngày 10/5/2022 về việc phê duyệt chủ trương đầu tư, nguồn vốn và khả năng cân đối vốn, kinh phí chuẩn bị đầu tư công trình: xây dựng trạm y tế xã Bột Xuyên, huyện Mỹ Đức, Hà Nội. Thời gian thực hiện 2022-2025</t>
  </si>
  <si>
    <t>Cải tạo, nâng cấp Nghĩa trang nhân dân thôn Trinh Tiết</t>
  </si>
  <si>
    <t>UBND xã Đại Hưng</t>
  </si>
  <si>
    <t>Quyết định số 1842/QĐ-UBND ngày 02/08/2021 của UBND huyện Mỹ Đức về việc phê duyệt báo cáo kinh tế kỹ thuật đầu tư xây dựng công trình: Cải tạo, nâng cấp nghĩa trang nhân dân thôn Trinh Tiết, xã Đại Hưng. Thời gian thực hiện 2021-2024</t>
  </si>
  <si>
    <t>Nhà văn hóa thôn Phú Liễn</t>
  </si>
  <si>
    <t>UBND xã Hợp Tiến</t>
  </si>
  <si>
    <t>Quyết định số 5529/QĐ-UBND ngày 03/10/2024 của UBND huyện Mỹ Đức phê duyệt BCKTKT công trình Nhà văn hoá thôn Phú Liễn, xã Hợp Tiến; Quyết định 3799/QĐ-UBND ngày 27/10/2020 của UBND huyện Mỹ Đức v/v phê duyệt chủ trương đầu tư, nguồn vốn và khả năng cân đối vốn, kinh phí chuẩn bị đầu tư công trình. Thời gian thực hiện 2024-2026</t>
  </si>
  <si>
    <t>Nhà văn hóa thôn Thượng 1</t>
  </si>
  <si>
    <t>Quyết định số 1603A/QĐ-UBND ngày 10/02/2022 của UBND huyện Mỹ Đức về việc phê duyệt chủ trương đầu tư, nguồn vốn và khả năng cân đối vốn, kinh phí chuẩn bị đầu tư công trình; Quyết định 1882/QĐ-UBND ngày 28/3/2022 của UBND huyện Mỹ Đức vv phê duyệt BCKTKT đầu tư xây dựng công trình. Thời gian thực hiện 2022-2024</t>
  </si>
  <si>
    <t>Khu tái định cư phục vụ xây dựng tuyến đường giáp Sông Đáy từ cầu Tế Tiêu đến xã Đại Hưng</t>
  </si>
  <si>
    <t>UBND TT. Đại Nghĩa</t>
  </si>
  <si>
    <t>Xây dựng trụ sở Đảng ủy - HĐND - UBND xã Bột Xuyên</t>
  </si>
  <si>
    <t>Bột Xuyên</t>
  </si>
  <si>
    <t>Quyết định số 3376/QĐ-UBND ngày 14/12/2021 về việc phê duyệt chủ trương đầu tư, nguồn vốn và khả năng cân đối vốn, kinh phí chuẩn bị đầu tư công trình: xây dựng trụ sở Đảng ủy - HĐND - UBND xã Bột Xuyên, huyện Mỹ Đức, Hà Nội. Thời gian thực hiện 2022-2024</t>
  </si>
  <si>
    <t>Xây dựng trụ sở Đảng ủy - HĐND - UBND xã Hồng Sơn</t>
  </si>
  <si>
    <t>Quyết định số 2528/QĐ-UBND ngày 28/8/2023 phê duyệt dự án; Quyết định số 3373/QĐ-UBND ngày 14/12/2021 về việc phê duyệt chủ trương đầu tư, nguồn vốn và khả năng cân đối vốn, kinh phí chuẩn bị đầu tư công trình: xây dựng trụ sở Đảng ủy - HĐND - UBND xã Hồng Sơn, huyện Mỹ Đức, Hà Nội. Thời gian thực hiện 2022-2024</t>
  </si>
  <si>
    <t>Xây dựng trụ sở đảng ủy - HĐND - xã Hợp Thanh</t>
  </si>
  <si>
    <t>QĐ số 3374/QĐ-UBND ngày 14/12/2021 của UBND huyện Mỹ Đức về việc phê duyệt chủ trương đầu tư. Thời gian thực hiện 2022-2024</t>
  </si>
  <si>
    <t>Nhà truyền thống và khu trưng bày giới thiệu sản phẩm</t>
  </si>
  <si>
    <t>TMD</t>
  </si>
  <si>
    <t>Quyết định 2971/QĐ-UBND ngày 03/8/2022 của UBND huyện Mỹ Đức về việc phê duyệt chủ trương đầu tư công trình: nhà tuyền thống và khu trưng bày giới thiệu sản phẩm làng nghề xã Phùng Xá. Thời gian thực hiện 2022-2024</t>
  </si>
  <si>
    <t>Đường giao thông từ Cống đầm đi Hang Ma, xã Hợp Thanh</t>
  </si>
  <si>
    <t>UBND xã Hợp Thanh</t>
  </si>
  <si>
    <t>Quyết định số 2286/QĐ-UBND ngày 30/9/2021 của UBND huyện Mỹ Đức về việc phê duyệt chủ trương đầu tư, nguồn vốn, kinh phí chuẩn bị đầu tư công trình đường giao thông Cống Đầm đi Hang Ma, xã Hợp Thanh. Thời gian thực hiện 2021-2024</t>
  </si>
  <si>
    <t xml:space="preserve">Tuyến đường Mỹ Đình – Bái Đính – Ba Sao (đoạn nối từ đường trục phía Nam đến đường Hương Sơn – Tam Trúc), </t>
  </si>
  <si>
    <t>BQLDA Đầu tư xây dựng công trình giao thông TP Hà Nội</t>
  </si>
  <si>
    <t>Quyết định số 5730/QĐ-UBND ngày 09/11/2023 của UBND thành phố Hà Nội phê duyệt dự án thành phần 2: Đầu tư xây dựng tuyến đường Mỹ Đình - Bao Sao - Bái Đính; Nghị quyết số 28/NQ-HĐND ngày 22/9/2023 của HĐND thành phố về việc Phê duyệt chủ trương đầu tư, phê duyệt điều chỉnh chủ trương đầu tư một số dự án sử dụng vốn đầu tư công của thành phố; Quyết định số 1752/QĐ-UBND ngày 25/5/2022 của UBND thành phố Hà Nội về việc phê duyệt dự án; Văn bản số 2269/BQLCTGT-KH ngày 14/10/2022 của BQLDA đầu tư xây dựng công trình giao thông thành phố Hà Nội về việc đăng ký điều chỉnh, bổ sung danh mục các công trình, dự án có thu hồi đất năm 2023 do BQLDA đầu tư xây dựng công trình giao thông làm chủ đầu tư</t>
  </si>
  <si>
    <t>Trường THCS Thượng Lâm</t>
  </si>
  <si>
    <t>Quyết định số 3397/QĐ-UBND ngày 15/9/2022 của UBND huyện Mỹ Đức phê duyệt chủ trương đầu tư, nguồn vốn và khả năng cân đối vốn, kinh phí chuẩn bị đầu tư dự án: Trường THCS Thượng Lâm. Thời gian thực hiện 2022-2024</t>
  </si>
  <si>
    <t>Xây dựng Trạm y tế xã Xuy Xá</t>
  </si>
  <si>
    <t>QĐ 2137/QĐ-UBND ngày 10/9/2021 của UBND huyện Mỹ Đức phê duyệt chủ trương đầu tư, kinh phí chuẩn bị đầu tư dự án. Thời gian thực hiện 2021-2024</t>
  </si>
  <si>
    <t>Xây dựng khu trung tâm văn hóa - thể thao huyện Mỹ Đức</t>
  </si>
  <si>
    <t>Quyết định số 3608/QĐ-UBND ngày 04/10/2022 của UBND huyện Mỹ Đức phê duyệt chủ trương đầu tư, kinh phí chuẩn bị đầu tư dự án xây dựng khu trung tâm văn hóa - thể thao huyện Mỹ Đức. Thời gian thực hiện 2022-2025</t>
  </si>
  <si>
    <t>Nhà văn hóa thôn Đặng xã Hồng Sơn</t>
  </si>
  <si>
    <t>UBND xã Hồng Sơn</t>
  </si>
  <si>
    <t>Quyết định số 101/QĐ-UBND ngày 18/01/2022 của UBND huyện Mỹ Đức phê duyệt chủ trương đầu tư, nguồn vốn và khả năng cân đối vốn, kinh phí chuẩn bị đầu tư dự án xây dựng nhà văn hóa thôn Đặng xã Hồng Sơn. Thời gian thực hiện 2022-2024</t>
  </si>
  <si>
    <t>Nhà văn hóa xã Phùng Xá</t>
  </si>
  <si>
    <t>Quyết định 2972/QĐ-UBND ngày 03/8/2022 của UBND huyện Mỹ Đức về việc phê duyệt chủ trương đầu tư công trình: hệ thống cổng, tường rào, san nền và các hạng mục phụ trợ nhà văn hóa xã Phùng Xá. Thời gian thực hiện 2022-2024</t>
  </si>
  <si>
    <t>Cải tạo, mở rộng nghĩa trang nhân dân thôn Ải, xã Hợp Thanh</t>
  </si>
  <si>
    <t>Quyết định số 2606/QĐ-UBND ngày 6/6/2022 của UBND huyện Mỹ Đức về việc phê duyệt chủ trương đầu tư, nguồn vốn, và khả năng cân đối vốn, kinh phí chuẩn bị đầu tư công trình :Cải tạo,nâng cấp nghĩa trang nhân dân thôn Ải, xã Hợp Thanh. Thời gian thực hiện 2022-2024</t>
  </si>
  <si>
    <t>Khu tái định cư để thực hiện công trình Đường giao thông kết hợp thoát nước khu du lịch chùa Hương, huyện Mỹ Đức</t>
  </si>
  <si>
    <t>Quyết định số 5829/QĐ-UBND ngày 18/10/2019 của UBND thành phố Hà Nội phê duyệt chủ trương đầu tư dự án; Quyết định số 7103/QĐ-UBND ngày 16/12/2019 của UBND thành phố Hà Nội V/V phê duyệt báo cáo nghiên cứu khả thi dự án.; Nghị quyết số 21/NQ-HĐND ngày 23/9/2021 của HĐND thành phố Hà Nội về Kế hoạch đầu tư công trung hạn 5 năm 2021-2025 của thành phố Hà Nội và Danh mục lĩnh vực đầu tư cho vay giai đoạn 2021-2025 của Quỹ Đầu tư phát triển thành phố Hà Nội</t>
  </si>
  <si>
    <t xml:space="preserve">Đường từ Tỉnh lộ 419 đi Xã Hợp Tiến  </t>
  </si>
  <si>
    <t>Lê Thanh, Hồng Sơn</t>
  </si>
  <si>
    <t>Quyết định số 3054 /QĐ-UBND ngày 11/8/2022   của UBND huyện Mỹ Đức phê duyệt chủ trương đầu tư thực hiện dự án. Thời gian thực hiện: 2022-2024.
- Phương án bóc tách, thu gom và sử dụng tầng đất mặt của  Ban QLDA ĐTXD huyện Mỹ Đức lập ngày 16/9/2024</t>
  </si>
  <si>
    <t xml:space="preserve">Ðường từ Tỉnh lộ 424 đi Xã Lê Thanh </t>
  </si>
  <si>
    <t>Lê Thanh, Hợp Tiến</t>
  </si>
  <si>
    <t>Quyết định số 3060/QĐ-UBND ngày 12/8/2022 của UBND huyện Mỹ Đức  phê duyệt chủ trương đầu tư dự án. Thời gian thực hiện: 2022-2024. 
- Phương án bóc tách, thu gom và sử dụng tầng đất mặt của  Ban QLDA ĐTXD huyện Mỹ Đức lập ngày 16/9/2024</t>
  </si>
  <si>
    <t>Cải tạo, nâng cấp tuyến tỉnh lộ 429 từ Cầu Ba Thá đến đường Hồ Chí Minh, huyện Mỹ Đức</t>
  </si>
  <si>
    <t>Quyết định số 276/QĐ-UBND ngày 11/01/2023 của UBND thành phố Hà Nội phê duyệt điều chỉnh thời gian thực hiện dự án. Thời gian thực hiện: 2023-2024</t>
  </si>
  <si>
    <t>Đường từ tỉnh lộ 419 đi tỉnh lộ 425 (thuộc quần thể khu du lịch thắng cảnh Hương Sơn với khu di tích Tam Chúc-Khả Phong tỉnh Hà Nam), huyện Mỹ Đức, thành phố Hà Nội</t>
  </si>
  <si>
    <t>Quyết định số 4554/QĐ-UBND ngày 18/11/2022 của UBND thành phố Hà Nội về việc phê duyệt báo cáo nghiên cứu khả thi dự án đầu tư xây dựng Đường từ tỉnh lộ 419 đi tỉnh lộ 425 (thuộc quần thể khu du lịch thắng cảnh Hương Sơn với khu di tích Tam Chúc-Khả Phong tỉnh Hà Nam), huyện Mỹ Đức, thành phố Hà Nội. Thời gian thực hiện 2022-2025 
- Văn bản Số 2147/UBND-TNMT ngày 02/12/2021 của UBND huyện Mỹ Đức: Giấy xác nhận đăng ký kế hoạch bảo vệ môi trường dự án;
- Phương án bóc tách, thu gom và sử dụng tầng đất mặt của  Ban QLDA ĐTXD huyện Mỹ Đức lập năm 2024</t>
  </si>
  <si>
    <t>Trường Mầm non Phúc Lâm</t>
  </si>
  <si>
    <t>Phúc Lâm</t>
  </si>
  <si>
    <t>Quyết định số 3679 /QĐ-UBND ngày 10/10/2022  của UBND huyện Mỹ Đức phê duyệt chủ trương đầu tư dự án. Thời gian thực hiện: 2022-2024.
- Phương án bóc tách, thu gom và sử dụng tầng đất mặt của  Ban QLDA ĐTXD huyện Mỹ Đức lập ngày 16/9/2024;</t>
  </si>
  <si>
    <t>Trường tiểu học An Phú khu Thanh Hà</t>
  </si>
  <si>
    <t>Quyết định số 4734/QĐ-UBND ngày 22/11/2022 của UBND huyện Mỹ Đức phê duyệt chủ trương đầu tư dự án. Thời gian thực hiện 2022-2024.</t>
  </si>
  <si>
    <t>Mở rộng trường mầm non Hồng Sơn đạt chuẩn mức độ 2. Hạng mục: nhà 2 tầng và các hạng mục phụ trợ</t>
  </si>
  <si>
    <t>Quyết định số 2579A/QĐ-UBND ngày 15/6/2022 của UBND huyện Mỹ Đức phê duyệt chủ trương đầu tư dự án. Thời gian thực hiện: 2022-2024.
- Phương án bóc tách, thu gom và sử dụng tầng đất mặt của  Ban QLDA ĐTXD huyện Mỹ Đức lập ngày 16/9/2024;</t>
  </si>
  <si>
    <t>Mở rộng Đền thờ Đinh Tiên Hoàng Đế, huyện Mỹ Đức</t>
  </si>
  <si>
    <t>Quyết định số 446/QĐ-UBND ngày 24/3/2023 của UBND huyện Mỹ Đức về việc phê duyệt chủ trương đầu tư dự án. Thời gian thực hiện: 2023-2026.</t>
  </si>
  <si>
    <t>Khu Tái định cư phục vụ công tác GPMB dự án Cầu đập tràn Quan Sơn tại xứ đồng Nghĩa Trang ngoài (Khu Chuôm Chính) thôn Phú Liễn</t>
  </si>
  <si>
    <t>QĐ số 3823/QĐ-UBND ngày 26/8/2020 của UBND huyện Mỹ Đức về việc phê duyệt báo cáo nghiên cứu khả thi dự án Cầu đập tràn Quan Sơn, huyện Mỹ Đức, TP. Hà Nội; QĐ số 5218/QĐ-UBND ngày 26/12/2022 của UBND TP về việc phê duyệt điều chỉnh thời gian thực hiện dự án. Văn bản 1020/UBND-TNMT ngày 25/5/2023 của UBND huyện Mỹ Đức về việc chủ trương đầu tư xây dựng khu tái cư phục vụ GPMB dự án cầu đập tràn Quan Sơn. Thời gian thực hiện 2023-2024.</t>
  </si>
  <si>
    <t>Xây dựng trụ sở Viện kiểm soát nhân dân huyện Mỹ Đức</t>
  </si>
  <si>
    <t>VKS nhân dân thành phố Hà Nội</t>
  </si>
  <si>
    <t>TT Đại Nghĩa</t>
  </si>
  <si>
    <t>Quyết định số 2167/QĐ-UBND ngày 10/5/2024 của UBND huyện Mỹ Đức về việc phê duyệt Quy hoạch tổng mặt bằng tỷ lệ 1/500 và phương án kiến trúc công trình; Quyết định số 22/QĐ-VKSTC ngày 15/3/2023 của VKS nhân dân Tối cao về việc phê duyệt chủ trương đầu tư dự án: xây dựng trụ sở VKS nhân dân huyện Mỹ Đức. Quyết định số 3908/QĐ-UBND ngày 03/8/2023 của UBND thành phố Hà Nội về việc điều chỉnh kế hoạch đầu tư công cấp Thành phố năm 2023. Thời gian thực hiện 2023-2025</t>
  </si>
  <si>
    <t>Xây dựng trụ sở làm việc Tòa án nhân dân huyện Mỹ Đức</t>
  </si>
  <si>
    <t>Tòa án nhân dân huyện Mỹ Đức</t>
  </si>
  <si>
    <t>Quyết định số 71/QĐ-UBND ngày 03/01/2024 của UBND huyện Mỹ Đức về việc phê duyệt Quy hoạch tổng thể mặt bằng tỷ lệ 1/500; Quyết định số 152/QĐ-TANDTC-KHTC ngày 05/5/2023 của Tòa án nhân dân Tối cao về việc phê duyệt chủ trương đầu tư dự án: xây dựng trụ sở làm việc Tòa án nhân dân huyện Mỹ Đức. Quyết định số 3908/QĐ-UBND ngày 03/8/2023 của UBND thành phố Hà Nội về việc điều chỉnh kế hoạch đầu tư công cấp Thành phố năm 2023. Thời gian thực hiện 2023-2026</t>
  </si>
  <si>
    <t>Mở rộng chợ xã</t>
  </si>
  <si>
    <t>UBND xã Thượng Lâm</t>
  </si>
  <si>
    <t>Quyết định số 3890/QĐ-UBND ngày 15/07/2024 của UBND huyện Mỹ Đức, phê duyệt chủ trương đầu tư, nguồn vốn và khả năng cân đối vốn, kinh phí chuẩn bị đầu tư dự án.  Quyết định số 5221/QĐ-UBND ngày 25/09/2024 của UBND huyện Mỹ Đức, phê duyệt báo cáo KTKT đầu tư xây dựng công trình cải tạo, nâng cấp chợ xã Thượng Lâm.Thời gian thực hiện 2024-2026</t>
  </si>
  <si>
    <t>Nhà văn hóa thôn Trinh Tiết</t>
  </si>
  <si>
    <t>Quyết định 3286/QĐ-UBND ngày 11/10/2023 của UBND huyện Mỹ Đức về việc phê duyệt chủ trương đầu tư, nguồn vốn và khả năng cân đối vốn, kinh phí chuẩn bị đầu tư dự án: Xây dựng lại nhà văn hóa thôn Trinh Tiết, xã Đại Hưng, huyện Mỹ Đức, Tp. Hà Nội. Thời gian thực hiện 2023-2025</t>
  </si>
  <si>
    <t>Nhà văn hóa thôn Hạ Quất</t>
  </si>
  <si>
    <t xml:space="preserve">UBND xã Hợp Tiến </t>
  </si>
  <si>
    <t>Quyết định số 4372/QĐ-UBND ngày 06/8/2024 của UBND huyện Mỹ Đức, phê duyệt chủ trương đầu tư, nguồn vốn và khả năng cân đối vốn, kinh phí chuẩn bị đầu tư dự án. Thời gian thực hiện 2024-2026</t>
  </si>
  <si>
    <t>Nhà văn hóa thôn Hoành 1</t>
  </si>
  <si>
    <t>Quyết định 3853/QĐ-UBND ngày 20/11/2023 phê duyệt chủ trương đầu tư, nguồn vốn, và khả năng cân đối vốn, kinh phí chuẩn bị đầu tư công trình: Nhà văn hóa thôn Hoành 1, xã Đồng Tâm. Thời gian thực hiện 2023-2025</t>
  </si>
  <si>
    <t>Nhà văn hóa thôn Hoành 3</t>
  </si>
  <si>
    <t>Quyết định 3852/QĐ-UBND ngày 20/11/2023 phê duyệt chủ trương đầu tư, nguồn vốn, và khả năng cân đối vốn, kinh phí chuẩn bị đầu tư công trình: Nhà văn hóa thôn Hoành 3, xã Đồng Tâm. Thời gian thực hiện 2023-2025</t>
  </si>
  <si>
    <t>Nhà văn hóa thôn Đồng Mít</t>
  </si>
  <si>
    <t>Quyết định 3852/QĐ-UBND ngày 20/11/2023 phê duyệt chủ trương đầu tư, nguồn vốn, và khả năng cân đối vốn, kinh phí chuẩn bị đầu tư công trình: Nhà văn hóa thôn Đồng Mít, xã Đồng Tâm. Thời gian thực hiện 2023-2025</t>
  </si>
  <si>
    <t>12. Nam Từ Liêm</t>
  </si>
  <si>
    <t>Xây dựng hệ thống thoát nước quận Hà Đông thuộc lưu vực Hữu Nhuệ</t>
  </si>
  <si>
    <t>Ban QLDA ĐTXD công trình HTKT Nông nghiệp</t>
  </si>
  <si>
    <t>Nam Từ Liêm</t>
  </si>
  <si>
    <t>Tây Mỗ, Đại Mỗ</t>
  </si>
  <si>
    <t>Quyết định số 3638/QĐ-UBND ngày 04/10/2022 của UBND TP HN giao nhiệm vụ lập báo cáo tiền khả thi và đề xuất chủ trương đầu tư; NQ số 28/NQ-HĐND ngày 22/9/2023 của HĐND TP Hà Nội về việc phê duyệt CTĐT,</t>
  </si>
  <si>
    <t>Xây dựng hệ thống thoát nước mưa lưu vực Tả sông Nhuệ - giai đoạn 1</t>
  </si>
  <si>
    <t>Phú Đô, Mễ Trì, Trung Văn</t>
  </si>
  <si>
    <t>Quyết định số 1477/QĐ-UBND ngày 04/5/2022 của UBND TP HN giao nhiệm vụ lập báo cáo tiền khả thi và đề xuất chủ trương đầu tư; NQ số 28/NQ-HĐND ngày 22/9/2023 của HĐND TP Hà Nội về việc phê duyệt CTĐT,</t>
  </si>
  <si>
    <t>Cải tạo, chỉnh trang vườn hoa, khu vui chơi cộng đồng Ao Lão, phường Trung Văn</t>
  </si>
  <si>
    <t>Ban QLDA ĐTXD quận</t>
  </si>
  <si>
    <t>Trung Văn</t>
  </si>
  <si>
    <t>Nghị Quyết số 15/NQ-HĐND ngày 09/11/2023 của HĐND quận Nam Từ Liêm</t>
  </si>
  <si>
    <t>Dự án xây dựng cầu qua Sông Nhuệ trên tuyến đường Dịch Vọng - Phú Mỹ - Cầu Diễn và đường nối ra Quốc lộ 32</t>
  </si>
  <si>
    <t>Ban QLDA ĐTXD CTGTTP Hà Nội</t>
  </si>
  <si>
    <t>Cầu Diễn, Xuân Phương</t>
  </si>
  <si>
    <t>Quyết định số 4760/QĐ-UBND ngày 23/10/2020; Nghị Quyết số 08/NQ-HĐND ngày 30/6/2022 của HĐND quận Nam Từ Liêm về việc phê duyệt chủ trương đầu tư, điều chỉnh chủ trương đầu tư các dự án thuộc thẩm quyền HĐND quận; QĐ số 3904/QĐ-UBND ngày 18/10/2022  của UBND Thành phố Hà Nội v/v điều chỉnh thời gian thực hiện dự án</t>
  </si>
  <si>
    <t>Đầu tư xây dựng đoạn tuyến đường nối từ cầu Mỗ Lao, quận Hà Đông đến đường 70, quận Nam Từ Liêm</t>
  </si>
  <si>
    <t>Đại Mỗ</t>
  </si>
  <si>
    <t>Quyết định số 2951/QĐ-UBND ngày 05/7/2021 của UBND TP Hà Nội v/v phê duyệt điều chỉnh dự án; Quyết định số 1595/QĐ-UBND ngày 17/3/2023 của UBND thành phố Hà Nội phê duyệt điều chỉnh thời gian thực hiện Dự án (Tiến độ thực hiện hết năm 2025)</t>
  </si>
  <si>
    <t>Xây dựng tuyến đường từ đường Tố Hữu đến đường 70 kéo dài (đoạn từ làng Vạn Phúc, quận Hà Đông đến TDP Tháp, phường Đại Mỗ)</t>
  </si>
  <si>
    <t>Quyết định số 1387/QĐ-UBND ngày 11/6/2021 của UBND thành phố HN v/v phê duyệt điều chỉnh thời gian thực hiện dự án; Quyết định số 5279/QĐ-UBND ngày 29/12/2022 của UBND thành phố HN v/v gia hạn thời gian thực hiện dự án (Tiến độ thực hiện hết năm 2024)</t>
  </si>
  <si>
    <t>Xây dựng đường nối từ đường Đỗ Đức Dục đi đường Mễ Trì</t>
  </si>
  <si>
    <t>Mễ Trì</t>
  </si>
  <si>
    <t>Quyết định số 4963/QĐ-UBND ngày 30/10/2015 của UBND quận Nam Từ Liêm về việc phê duyệt báo cáo nghiên cứu khả thi dự án; Quyết định số 5217/QĐ-UBND ngày 26/12/2022 của UBND thành phố Hà Nội về việc phê duyệt điều chỉnh thời gian thực hiện dự án (Tiến độ thực hiện hết năm 2024)</t>
  </si>
  <si>
    <t xml:space="preserve">Xây dựng tuyến đường từ đường Phạm Hùng đi đường Lê Đức Thọ </t>
  </si>
  <si>
    <t>Mỹ Đình 2, Mỹ Đình 1</t>
  </si>
  <si>
    <t>Quyết định số 4962/QĐ-UBND ngày 30/10/2015 của UBND quận Nam Từ Liêm về việc phê duyệt báo cáo nghiên cứu khả thi dự án; Quyết định số 6760/QĐ-UBND ngày 17/12/2014 của UBND thành phố về việc cho phép chuẩn bị đầu tư thực hiện dự án; Quyết định số 5221/QĐ-UBND ngày 26/12/2022 của UBND thành phố Hà Nội về việc phê duyệt điều chỉnh thời gian thực hiện dự án (Tiến độ thực hiện hết năm 2024)</t>
  </si>
  <si>
    <t>Xây dựng tuyến đường từ trạm bơm Cầu Ngà qua đường 70 đến hết địa phận quận Nam Từ Liêm (tuyến đường ven sông Cầu Ngà)</t>
  </si>
  <si>
    <t>Tây Mỗ</t>
  </si>
  <si>
    <t>Quyết định 5171/QĐ-UBND ngày 31/10/2018 của UBND quận về việc phê duyệt báo cáo nghiên cứu khả thi dự án; Quyết định số 2691/QĐ-UBND ngày 15/07/2020 của UBND quận Nam Từ Liêm về việc phê duyệt điều chỉnh báo cáo nghiên cứu khả thi dự án; Quyết định số 5207/QĐ-UBND ngày 26/12/2022 của UBND thành phố Hà Nội về việc phê duyệt điều chỉnh thời gian thực hiện dự án (Tiến độ thực hiện hết năm 2024)</t>
  </si>
  <si>
    <t>Xây dựng đường từ đường Tố Hữu đến khu nhà ở Trung Văn và đến nút giao đường Lương Thế Vinh đường hồ Mễ Trì, quận Nam Từ Liêm</t>
  </si>
  <si>
    <t>Trung Văn, 
Mễ Trì</t>
  </si>
  <si>
    <t>Quyết định số 2326/QĐ-UBND ngày 08/6/2020 của UBND thành phố Hà Nội về việc phê duyệt Báo cáo nghiên cứu khả thi; Quyết định số 5204/QĐ-UBND ngày 26/12/2022 của UBND thành phố Hà Nội về việc phê duyệt điều chỉnh thời gian thực hiện dự án (Tiến độ thực hiện hết năm 2024)</t>
  </si>
  <si>
    <t>Xây dựng nhà văn hóa TDP số 3, phường Phương Canh</t>
  </si>
  <si>
    <t>Phương Canh</t>
  </si>
  <si>
    <t>Quyết định số 7067/QĐ-UBND ngày 31/10/2016 của UBND quận Nam Từ Liêm về việc phê duyệt báo cáo kinh tế kỹ thuật công trình; Quyết định số 3367/QĐ-UBND ngày 08/12/2022 v/v điều chỉnh thời gian thực hiện dự án (Tiến độ thực hiện đến năm 2024)</t>
  </si>
  <si>
    <t>Xây dựng tuyến đường từ đường Vũ Quỳnh kéo dài đến dự án C46</t>
  </si>
  <si>
    <t>Mỹ Đình 1</t>
  </si>
  <si>
    <t>Quyết định số 5772/QĐ-UBND ngày 31/10/2017; QĐ 775 ngày 29/3/2021 phê duyệt điều chỉnh thời gian thực hiện dự án; QĐ 741 ngày 19/4/2022 phê duyệt điều chỉnh thời gian thực hiện dự án (Tiến độ thực hiện 2017-2022)</t>
  </si>
  <si>
    <t>Đầu tư, XD tuyến đường Lê Quang Đạo kéo dài (đoạn từ Đại Lộ Thăng Long, Q. Nam Từ Liêm đến vị trí ranh giới với KĐT Dương Nội Q. Hà Đông)</t>
  </si>
  <si>
    <t>Đại Mỗ, Mễ Trì, Trung Văn</t>
  </si>
  <si>
    <t>Nghị quyết 23/NQ-HĐND ngày 23/9/2021 của HĐND Thành phố phê duyệt chủ trương đầu tư; Quyết định 2167/QĐ-UBND ngày 23/6/2022 của UBND quận Nam Từ Liêm về việc phê duyệt báo cáo nghiên cứu khả thi dự án (Tiến độ thực hiện 2022-2025)</t>
  </si>
  <si>
    <t>Cải tạo, mở rộng tuyến đường từ trụ sở UBND phường Đại Mỗ đi đường 70 kéo dài.</t>
  </si>
  <si>
    <t>Quyết định số 1352/QĐ-UBND ngày 31/3/2016 của UBND quận Nam Từ Liêm về việc phê duyệt Báo cáo nghiên cứu khả thị dự án; Quyết định số 3443/QĐ-UBND ngày 15/12/2021 của UBND quận về việc phê duyệt điều chỉnh thời gian thực hiện dự án; QĐ 3954/QĐ-UBND ngày 15/12/2023 của UBND quận Nam Từ Liêm v/v phê duyệt điều chỉnh thời gian thực hiện dự án</t>
  </si>
  <si>
    <t>Cải tạo, mở rộng tuyến đường từ Đại lộ Thăng Long đến 70 (đoạn qua vị trí cầu Đôi, phường Đại Mỗ)</t>
  </si>
  <si>
    <t>Đại Mỗ, Phú Đô</t>
  </si>
  <si>
    <t>Quyết định số 4954/QĐ-UBND ngày 30/10/2015 của UBND quận Nam Từ Liêm về việc phê duyệt báo cáo nghiên cứu khả thi dự án; Quyết định số 1388/QĐ-UBND ngày 11/6/2021 của UBND quận Nam Từ Liêm phê duyệt điều chỉnh thời gian thực hiện dự án; Quyết định số 5206/QĐ-UBND ngày 26/12/2022 của UBND TP Hà Nội về việc điều chỉnh thời gian thực hiện dự án; Quyết định số 2173/QĐ-UBND ngày 24/4/2024 của UBND TP Hà Nội về việc điều chỉnh thời gian thực hiện dự án.</t>
  </si>
  <si>
    <t>Xây dựng tuyến đường vào khu đấu giá ĐG1 phường Mỹ Đình 2</t>
  </si>
  <si>
    <t>Trung tâm PTQĐ quận</t>
  </si>
  <si>
    <t>Mỹ Đình 2</t>
  </si>
  <si>
    <t>Quyết định số 6894/QĐ-UBND ngày 31/12/2015 của UBND quận Nam Từ Liêm về việc phê duyệt chủ trương đầu tư dự án; QĐ 3531/QĐ-UBND ngày 20/12/2022 điều chỉnh thời gian thực hiện dự án</t>
  </si>
  <si>
    <t>Xây dựng tuyến đường từ đường Vũ Quỳnh đến đường Lê Đức Thọ - Phạm Hùng (đoạn sau khu Trung tâm thể thao dưới nước)</t>
  </si>
  <si>
    <t>Phú Đô, Mỹ Đình 1, Mỹ Đình 2</t>
  </si>
  <si>
    <t>Quyết định số 5164/QĐ-UBND ngày 31/10/2018 của UBND quận Nam Từ Liêm về việc phê duyệt báo cáo nghiên cứu khả thi dự án;  Quyết định số 1578/QĐ-UBND ngày15/6/2021 của UBND thành phố Hà Nội về việc phê duyệt điều chỉnh thời gian thực hiện dự án; Quyết định số 2175/QĐ-UBND ngày 24/4/2024 của UBND thành phố Hà Nội về việc phê duyệt điều chỉnh thời gian thực hiện dự án.</t>
  </si>
  <si>
    <t>Xây dựng tuyến đường từ trạm bơm Cầu Ngà đến Đại Lộ Thăng Long</t>
  </si>
  <si>
    <t>Quyết định số 5168/QĐ-UBND ngày 31/10/2018 của UBND quận Nam Từ Liêm về việc phê duyệt báo cáo nghiên cứu khả thi dự án; Quyết định số 1576/QĐ-UBND ngày 15/06/2021 của UBND quận về việc điều chỉnh thời gian thực hiện dự án; Quyết định số 2539/QĐ-UBND ngày 14/05/2024 của UBND quận về việc điều chỉnh thời gian thực hiện dự án</t>
  </si>
  <si>
    <t>Xây dựng tuyến đường nối từ trường THCS Nam Từ Liêm đi Quốc Lộ 32 (đoạn hết địa phận quận Nam Từ Liêm)</t>
  </si>
  <si>
    <t>Xuân Phương, Phương Canh</t>
  </si>
  <si>
    <t>Quyết định số 5166/QĐ-UBND ngày 31/10/2018 của UBND quận Nam Từ Liêm về việc phê duyệt Báo cáo NCKT dự án, Quyết định 5216/QĐ-UBND ngày 26/12/2022 của UBND Thành phố HN điều chỉnh thời gian thực hiện dự án; Quyết định 2166/QĐ-UBND ngày 23/4/2024 của UBND Thành phố HN điều chỉnh thời gian thực hiện dự án</t>
  </si>
  <si>
    <t>Tu bổ tôn tạo di tích đình Đại Mỗ</t>
  </si>
  <si>
    <t>Quyết định số 5065/QĐ-UBND ngày 30/10/2015 của UBND quận Nam Từ Liêm về việc phê duyệt chủ trương đầu tư dự án; Quyết định số 2362/QĐ-UBND ngày 19/9/2022 của UBND quận Nam Từ Liêm về việc điều chỉnh thời gian thực hiện; Quyết định số 2204/QĐ-UBND ngày 09/9/2024 của UBND quận Nam Từ Liêm về việc điều chỉnh thời gian thực hiện dự án</t>
  </si>
  <si>
    <t>Dự án Trung tâm sản xuất phim truyền hình</t>
  </si>
  <si>
    <t>DSK</t>
  </si>
  <si>
    <t>TTPTQĐ</t>
  </si>
  <si>
    <t>Mễ Trì, Trung Văn</t>
  </si>
  <si>
    <t>QĐ 1757 ngày 14/12/2018 phê duyệt điều chỉnh thời gian địa điểm thực hiện dự án; Quyết định sô 1349/QĐ-THVN ngày 20/12/2023 của Đài truyền hình Việt Nam v/v phê duyệt điều chỉnh thời gian thực hiện dự án đầu tư xây dựng công trình "Trung tâm sản xuất phim truyền hình"</t>
  </si>
  <si>
    <t>Dự án XD dựng một phần tuyến đường 70 (đoạn từ cầu Ngà đến hết ranh giới dự án Làng giáo dục Quốc tế) và đường bao quanh Làng giáo dục Quốc tế</t>
  </si>
  <si>
    <t>Tây Mỗ, Xuân Phương</t>
  </si>
  <si>
    <t>QĐ 1022/QĐ-UBND ngày 23/2/2024 của UBND TP phê duyệt điều chỉnh thời gian thực hiện (Tiến độ thực hiện hết Quý IV/2025)</t>
  </si>
  <si>
    <t>Nâng cấp, mở rộng đường 70 (đoạn từ đường Trần Hữu Dực kéo dài đi đường 32), quận Nam Từ Liêm</t>
  </si>
  <si>
    <t>QĐ số 4953/QĐ-UBND ngày 30/10/2015 của UBND quận Nam Từ Liêm về việc phê duyệt báo cáo nghiên cứu khả thi dự án; Quyết định số 5205/QĐ-UBND ngày 26/12/2022 của UBND TP Hà Nội về việc điều chỉnh thời gian thực hiện dự án; Quyết định số 2200/QĐ-UBND ngày 25/4/2024 của UBND thành phố Hà Nội về việc điều chỉnh thời gian thực hiện dự án</t>
  </si>
  <si>
    <t>Xây dựng HTKT khu di dân Tái định cư cho các hộ gia đình do phải di chuyển để xây dựng mở rộng đường Láng Hòa Lạc (X1) ( Đầu tư XD khu TĐC tại phường Phú Đô thuộc dự án mở rộng, hoàn thiện đường Láng - Hòa Lạc)</t>
  </si>
  <si>
    <t>Phú Đô</t>
  </si>
  <si>
    <t>QĐ 463/QĐ-UBND ngày 24/01/2008 của UBND TP HN vv thu hồi 10.622 m2 đất tại xã Mễ Trì giao cho UBND huyện Từ Liêm để thực hiện dự án; Quyết định số 5324/QĐ-UBND ngày 06/12/2007 của UBND huyện Từ Liêm vv phê duyệt dự án đầu tư xây dựng; Quyết định số 1859/QĐ-UBND ngày 16/8/2022 điều chỉnh thời gian thực hiện DA; Quyết định số 3956/QĐ-UBND ngày 15/12/2023 điều chỉnh thời gian thực hiện DA</t>
  </si>
  <si>
    <t>Xây dựng Trung tâm văn hóa thể thao phường Đại Mỗ</t>
  </si>
  <si>
    <t>QĐ số 3252/QĐ-UBND ngày 30/10/2014 của UBND quận Nam Từ Liêm về việc phê duyệt dự án; QĐ số 5238/QĐ-UBND ngày 30/12/2020 của UBND quận nam Từ Liêm về việc phê duyệt điều chỉnh thời gian thực hiện dự án; Quyết định số 3366/QĐ-UBND ngày 08/12/2022 của UBND quận nam Từ Liêm về việc phê duyệt điều chỉnh thời gian thực hiện dự án</t>
  </si>
  <si>
    <t>Dự án xây dựng công trình Cầu Cương Kiên</t>
  </si>
  <si>
    <t>Đại Mỗ, Trung Văn</t>
  </si>
  <si>
    <t>Quyết định số 6076/QĐ-UBND ngày 31/10/2019; Quyết định số 605/QĐ-UBND ngày 30/01/2023 của UBND TP</t>
  </si>
  <si>
    <t>Xây dựng tuyến đường Lương Thế Vinh (đoạn từ nút giao đường hồ Mễ Trì đến đường Tố Hữu)</t>
  </si>
  <si>
    <t>Quyết định số 5165/QĐ-UBND ngày 3l/10/2018 của UBND quận Nam Từ Liêm về việc phê duyệt báo cáo nghiên cứu khả thi dự án; Quyết định số 3512/QĐ-UBND ngày 12/11/2021 của UBND quận Nam Từ Liêm về việc phê duyệt điều chỉnh thời gian thực hiện dự án (Tiến độ thực hiện 2018-2024)</t>
  </si>
  <si>
    <t>Xây dựng tuyến đường từ Trung tâm thể thao quân đội Bộ quốc phòng đến Khu bảo tàng quân sự Việt Nam (bao gồm cầu qua Sông Nhuệ)</t>
  </si>
  <si>
    <t>Phú Đô, Đại Mỗ</t>
  </si>
  <si>
    <t>Quyết định số 5167/QĐ-UBND ngày 31/10/2018 của UBND quận Nam Từ Liêm về việc phê duyệt báo cáo nghiên cứu khả thi dự án; Quyết định số 433/QĐ-UBND ngày 08/3/2022 của UBND quận Nam Từ Liêm về việc phê duyệt điều chỉnh báo cáo nghiên cứu khả thi dự án; Quyết định số 760/QĐ-UBND ngày 06/2/2023 của UBND thành phố Hà Nội về việc phê duyệt điều chỉnh thời gian thực hiện dự án (Tiến độ thực hiện hết năm 2024)</t>
  </si>
  <si>
    <t>Xây dựng tuyến đường vào Trường Đại học Ngoại Ngữ</t>
  </si>
  <si>
    <t>Quyết định số 193/QĐ-UBND ngày 12/01/2011 của UBND Tp Hà Nội về việc phê duyệt dự án đầu tư xây dựng công trình; Quyết định số 2168/QĐ-UBND ngày 23/6/2022 của UBND thành phố về việc phê duyệt điều chỉnh dự án (Tiến độ thực hiện 2022-2025)</t>
  </si>
  <si>
    <t>Xây dựng HTKT cụm công trình HTXH phường Mễ Trì (gồm: Trung tâm VHTT, trường mầm non, công an, đất XD các công tình phục vụ sinh hoạt văn hóa, cộng đồng, khu cây xanh, sân TDTT phục vụ cư dân khu vực)</t>
  </si>
  <si>
    <t>Nghị Quyết số 01/NQ-HĐND ngày 20/5/2022 phê duyệt CTĐT; Quyết định số 3199/QĐ-UBND ngày 28/11/2022 của UBND quận Nam Từ Liêm về việc báo cáo nghiên cứu khả thi đầu tư xây dựng dự án (Tiến độ thực hiện 2022-2024)</t>
  </si>
  <si>
    <t>Cải tạo mở rộng đường từ khu tái định cư X1 ra dự án H56</t>
  </si>
  <si>
    <t>Căn cứ Nghị quyết số 11/NQ-HĐND ngày 17/12/2018 của Hội đồng nhân dân quận Nam Từ Liêm về việc phê duyệt chủ trương đầu tư các dự án nhóm B và trọng điểm nhóm C (Phụ lục V, tiến độ năm 2024)</t>
  </si>
  <si>
    <t>Xây dựng tuyến đường từ phố Trịnh Văn Bô kéo dài đến khu đấu giá ĐG1 Phương Canh ((Tên cũ: Xây dựng Tuyến đường từ đường Trần Hữu Dực qua trung tâm chăm sóc sức khỏe người cao tuổi Hoa Sen đến khu ĐG1 Phương Canh)</t>
  </si>
  <si>
    <t>Quyết định 5122/QĐ-UBND ngày 30/10/2018 của UBND quận Nam Từ Liêm về việc phê duyệt chủ trương đầu tư dự án, Nghị quyết 08/NQ-HĐND ngày 30/6/2022 vv phê duyệt chủ trương đầu tư, điều chỉnh chủ trương đầu tư các dự án thuộc thẩm quyền của HĐND quận Nam Từ Liêm (phụ lục 1.2, tiến độ năm 2024)</t>
  </si>
  <si>
    <t>Đầu tư, nâng cấp mở rộng đường 70 (đoạn từ Trịnh Văn Bô đến hết địa phận quận Nam Từ Liêm)</t>
  </si>
  <si>
    <t>Xuân Phương, Phương Canh, Tây Mỗ, Đại Mỗ</t>
  </si>
  <si>
    <t>Nghị quyết số 22/NQ-HĐND ngày 12/9/2022 của HĐND TP HN về việc phê duyệt chủ trương đầu tư dự án; QĐ 4574/QĐ-UBND ngày 25/10/2021 của UBND TP Hà Nội - Điều chỉnh thực hiện nhiệm vụ chuẩn bị đầu tư; Quyết định số 1438/QĐ-UBND ngày 15/3/2024 của UBND thành phố Hà Nội về việc điều chỉnh thời gian thực hiện dự án….</t>
  </si>
  <si>
    <t>Xây dựng vườn hoa khu vui chơi cộng đồng trước Cửa Đình Tu Hoàng</t>
  </si>
  <si>
    <t>Nghị quyết số 01/NQ-HĐND ngày 20/5/2022 của HĐND quận Nam Từ Liêm (Phụ lục 2, tiến độ thực hiện đến 2024)</t>
  </si>
  <si>
    <t>Xây dựng vườn hoa, khu vui chơi cộng đồng tại Ao Gạch, Ao Dài, phường Xuân Phương</t>
  </si>
  <si>
    <t>Xuân Phương</t>
  </si>
  <si>
    <t>Nghị quyết số 08/NQ-HĐND ngày 30/6/2022 của HĐND quận Nam Từ Liêm</t>
  </si>
  <si>
    <t>Xây dựng tuyến đường từ chợ Canh đến khu đô thị Xuân Phương</t>
  </si>
  <si>
    <t>Nghị quyết số 01/NQ-HĐND ngày 20/5/2022 của HĐND quận Nam Từ Liêm; QĐ 1051/QĐ-UBND ngày 04/6/2024 của UBND quận Nam Từ Liêm phê duyệt dự án;</t>
  </si>
  <si>
    <t>Xây dựng trụ sở làm việc phường Phú Đô</t>
  </si>
  <si>
    <t xml:space="preserve"> Phú Đô</t>
  </si>
  <si>
    <t>Nghị quyết số  01/NQ-HĐND ngày 16/5/2023 của HĐND quận Nam Từ Liêm về việc phê duyệt chủ trương đầu tư các dự án thuộc thẩm quyền của HĐND quận</t>
  </si>
  <si>
    <t>Xây dựng nhà văn hóa tổ dân phố số 5, phường Mỹ Đình 2</t>
  </si>
  <si>
    <t>Nghị quyết số 24/NQ-HĐND ngày 16/12/2022 của HĐND quận Nam Từ Liêm về việc phê duyệt điều chỉnh chủ trương đầu tư dự án: Xây dựng Nhà văn hóa tổ dân phố số 5, phường Mỹ Đình 2</t>
  </si>
  <si>
    <t>Xây dựng tuyến đường từ phố Trịnh Văn Bô kéo dài nối với phố Kiều Mai (đến hết địa phận quận Nam Từ Liêm)</t>
  </si>
  <si>
    <t>Nghị quyết số 07/NQ-HĐND ngày 10/3/2023 của HĐND thành phố Hà Nội về phê duyệt chủ trương, điều chỉnh chủ trương đầu tư một số dự án sử dụng vốn đầu tư công của thành phố Hà Nội</t>
  </si>
  <si>
    <t>Xây dựng tuyến đường sau trụ sở Bộ Ngoại giao, phường Mễ Trì</t>
  </si>
  <si>
    <t>Nghị quyết số 14/NQ-HĐND ngày 10/11/2022 của HĐND quận Nam Từ Liêm về việc phê duyệt chủ trương đầu tư các dự án thuộc thẩm quyền của HĐND quận (Phụ lục 3, tiến độ thực hiện 2022-2024); Quyết định 1043/QĐ-UBND ngày 03/6/2024 của UBND quận Nam Từ Liêm về việc phê duyệt dự án</t>
  </si>
  <si>
    <t>Xây dựng tuyến đường để khớp nối hạ tầng kỹ thuật khu dân cư tổ dân phố 13 tới đường K2 sang tổ dân phố 15, phường Cầu Diễn</t>
  </si>
  <si>
    <t>Cầu Diễn</t>
  </si>
  <si>
    <t>QĐ số 2366/QĐ-UBND ngày 09/06/2020 phê duyệt báo cáo khả thi dự án; QĐ số 456/QĐ-UBND ngày 28/1/2022 điều chỉnh thời gian thực hiện; Quyết định số 607/QĐ-UBND ngày 03/4/2024 v/v phê duyệt điều chỉnh thời gian thực hiện dự án</t>
  </si>
  <si>
    <t>Xây dựng vườn hoa phục vụ lợi ích công cộng phường Mỹ Đình 2, quận Nam Từ Liêm</t>
  </si>
  <si>
    <t xml:space="preserve">Quyết định số 1219/QĐ-UBND ngày 07/6/2022 của UBND quận Nam Từ Liêm về việc phê duyệt Báo cáo kinh tế - kỹ thuật; Quyết định số 3955/QĐ-UBND ngày 15/12/2023 của UBND quận Nam Từ Liêm </t>
  </si>
  <si>
    <t>Xây dựng tuyến đường Mễ Trì Hạ kéo dài đến đường Đỗ Đức Dục</t>
  </si>
  <si>
    <t>Quyết định số 1216/QĐ-UBND ngày 07/6/2022 của UBND quận Nam Từ Liêm về việc phê duyệt Báo cáo kinh tế - kỹ thuật; QĐ số 3953/QĐ-UBND ngày 15/12/2023 của UBND quận - Điều chỉnh thời gian thực hiện dự án</t>
  </si>
  <si>
    <t xml:space="preserve">Xây dựng tuyến đường trục Tổ dân phố Tu Hoàng ra đường 70, phường Phương Canh. </t>
  </si>
  <si>
    <t>Quyết định 1276/QĐ-UBND ngày 15/6/2022 của UBND quận Nam Từ Liêm về việc báo cáo nghiên cứu khả thi dự án; QĐ 3949/QĐ-UBND ngày 15/12/2023 của UBND quận Nam Từ Liêm vv phê duyệt điều chỉnht hời gian thực hiện dự án.</t>
  </si>
  <si>
    <t>Cải tạo, mở rộng đường từ đường Nguyễn Cơ Thạch (ngõ 25) đến ngõ 2 đường Lê Đức Thọ.</t>
  </si>
  <si>
    <t>Nghị quyết 19/NQ-HĐND ngày 28/9/2021 của HĐND quận - phê duyệt điều chỉnh chủ trương; Quyết định 3929/QĐ-UBND ngày 11/12/2023 của UBND quận Nam Từ Liêm về việc phê duyệt dự án</t>
  </si>
  <si>
    <t>Cải tạo, xây dựng ngõ 390 đường Phương Canh đoạn từ đường Phương Canh đến hồ Tam Tỉnh</t>
  </si>
  <si>
    <t>Nghị Quyết số 20/NQ-HĐND ngày 28/9/2021 của HĐND Thành phố - Phê duyệt chủ trương đầu tư; Quyết định số 1098/QĐ-UBND ngày 11/6/2023 của UBND quận Nam Từ Liêm về việc phê duyệt báo cáo Kinh tế kỹ thuật dự án; Quyết định số 3951/QĐ-UBND ngày 15/12/2023 của UBND quận Nam Từ Liêm về việc điều chỉnh thời gian thực hiện dự án.</t>
  </si>
  <si>
    <t>Xây dựng điểm vui chơi TDP số 3 trước cửa đình Thị Cấm, P. Xuân Phương</t>
  </si>
  <si>
    <t xml:space="preserve">Quyết định 1218/QĐ-UBND ngày 07/6/2022 của UBND quận Nam Từ Liêm về việc phê duyệt báo cáo kinh tế - kỹ thuật dự án; Quyết định số 3952/QĐ-UBND ngày 15/12/2023 của UBND quận Nam Từ Liêm về việc phê duyệt điều chỉnh thời gian thực hiện dự án </t>
  </si>
  <si>
    <t>Xây dựng và đấu nối HTKT ô đất E2 khu đô thị mới Cầu Giấy (tuyến 1 và tuyến 3)</t>
  </si>
  <si>
    <t>Ban QLDA quận Cầu Giấy</t>
  </si>
  <si>
    <t>QĐ 524/QĐ-UBND ngày 05/4/2022 của UBND quận Cầu Giấy về việc điều chỉnh địa điểm và thời gian thực hiện dự án;  Quyết định số 2226/QĐ-UBND ngày 24/11/2023 của UBND quận Cầu Giấy phê duyệt điều chỉnh dự án; VB số 961/BQLDADDTXD-GPMB ngày 05/9/2024.</t>
  </si>
  <si>
    <t>Xây dựng nhà văn hóa TDP số 1, 6 Mễ Trì Thượng, phường Mễ Trì</t>
  </si>
  <si>
    <t xml:space="preserve">QĐ 1308/QĐ-UBND ngày 30/3/2016 của UBND quận Nam Từ Liêm về việc phê duyệt Báo cáo kinh tế - kỹ thuật dự án; Quyết định số 5476/QĐ-UBND ngày 17/12/2019 về việc phê duyệt điều chỉnh thời gian thực hiện dự án; VB 6238/VP-TNMT ngày 06/6/2023 của UBND TP; </t>
  </si>
  <si>
    <t>Xây dựng đoạn đường từ phố Thiên Hiền đến tuyến đường Phạm Hùng - Lê Đức Thọ</t>
  </si>
  <si>
    <t>Mỹ Đình 1, Mỹ Đình 2</t>
  </si>
  <si>
    <t>Nghị quyết số 14/NQ-HĐND ngày 25/6/2024 của HĐND quận Nam Từ Liêm (Phụ lục III, tiến độ thực hiện 2024-2026)</t>
  </si>
  <si>
    <t>Hoàn thiện các tuyến đường xung quanh khu đất dự án ĐTXD bệnh viện và Trung tâm thương mại tại phường Dương Nội quận Hà Đông</t>
  </si>
  <si>
    <t>Quyết định số 3575/QĐ-UBND ngày 09/7/2024 của UBND thành phố Hà Nội Phê duyệt điều chỉnh báo cáo nghiên cứu khả thi dự án</t>
  </si>
  <si>
    <t>11. Phú Xuyên</t>
  </si>
  <si>
    <t>Trung tâm văn hoá thể thao xã Phú Túc</t>
  </si>
  <si>
    <t xml:space="preserve">Ban QLDA ĐTXD huyện </t>
  </si>
  <si>
    <t>Phú Xuyên</t>
  </si>
  <si>
    <t>Xã Phú Túc</t>
  </si>
  <si>
    <t>Chủ trương đầu tư tại nghị quyết số 10/NQ-HĐND ngày 07/07/2023 của HĐND huyện Phú Xuyên (Phụ lục số 04);
Thời gian thực hiện 2024-2026</t>
  </si>
  <si>
    <t>Trung tâm văn hoá thể thao xã Hồng Thái</t>
  </si>
  <si>
    <t>Xã Hồng Thái</t>
  </si>
  <si>
    <t>Chủ trương đầu tư tại nghị quyết số 10/NQ-HĐND ngày 07/07/2023 của HĐND huyện Phú Xuyên (Phụ lục số 05);  Thời gian thực hiện 2024-2026</t>
  </si>
  <si>
    <t>Đường Thao Chính - Đại Nam - Nam Triều</t>
  </si>
  <si>
    <t>Xã Nam Triều, TT Phú Xuyên</t>
  </si>
  <si>
    <t>Quyết định phê duyệt dự án số 6178/QĐ-UBND ngày 20/11/2023 của UBND huyện Phú Xuyên;  Thời gian thực hiện: hết năm 2024</t>
  </si>
  <si>
    <t>Đường giao thông liên xã Phúc Tiến - Vân Từ (GĐ 1)</t>
  </si>
  <si>
    <t>Xã Phúc Tiến, Vân Từ</t>
  </si>
  <si>
    <t>Quyết định phê duyệt dự án số 6179/QĐ-UBND ngày 20/11/2023 của UBND huyện Phú Xuyên;  Thời gian thực hiện: hết năm 2024</t>
  </si>
  <si>
    <t>Xây dựng HTKT khu tái định cư ven đường Truyền thống, xã Phúc Tiến</t>
  </si>
  <si>
    <t>Trung tâm PTQĐ</t>
  </si>
  <si>
    <t>Xã Phúc Tiến</t>
  </si>
  <si>
    <t>Dự án dân sinh bức xức phục vụ công tác GPMB các dự án: Dự án xây dựng đường gom Cầu Giẽ - Phú Yên - Vân Từ (tuyến phía Tây đường sắt); Dự án đầu tư xây dựng đường nhánh nối quốc lộ 1A với đường cao tốc Pháp Vân – Cầu Giẽ, đoạn qua KCN hỗ trợ Nam Hà Nội (giai đoạn 1); Dự án cải tạo chỉnh trang đoạn đường Quốc lộ 1A đoạn từ Km207+250 -:- Km208, hạ tầng trung tâm hành chính huyện Phú Xuyên và các đoạn còn lại trên địa bàn huyện Phú Xuyên đang nghiên cứu chuẩn bị đầu tư cho giai đoạn 2026-2030</t>
  </si>
  <si>
    <t>Trường Mầm non Vân Từ</t>
  </si>
  <si>
    <t>Xã Vân Từ</t>
  </si>
  <si>
    <t>Nghị quyết 19/NQ-HĐND ngày11/11/2020 của HĐND huyện Phú Xuyênvề việc phê duyệt chủ trương đầu tư mộtsố dự án đầu tư công trên địa bàn huyện Phú Xuyên (Phụ lục số 22). QĐ phê duyệtdự án số: 2391QĐ-UBND ngày26/5/2021, của UBND huyện Phú Xuyên.
Thời gian thực hiện: 2021-2024</t>
  </si>
  <si>
    <t>Xây dựng khu chờ đón trẻ Mầm non trung tâm xã Phú Yên</t>
  </si>
  <si>
    <t>UBND xã Phú Yên</t>
  </si>
  <si>
    <t>Xã Phú Yên</t>
  </si>
  <si>
    <t>Chú trương đầu tư tại Nghị quyết 22/NQ-HĐND ngày 15/12/2023 của HĐND huyện (Phụ lục 93); Thời gian thực hiên 2024-2026</t>
  </si>
  <si>
    <t>Xây dựng các tuyến đường trục chính xã Vân Từ</t>
  </si>
  <si>
    <t>Chủ trương đầu tư tại Nghị quyết 10/NQ-HĐND ngáy 07/07/2023 của HĐND huyện (Phụ lục số 44). Quyết định số 271/QĐ-UBND ngây 30/01/2024 cùa UBND huyện Phú Xuyên về việc phê duyệt dự án xây dựng các tuyến đường trục chính xã Vân Từ, huyện Phú Xuyên; Thời gian thực hiện dự án năm 2022 - 2024.</t>
  </si>
  <si>
    <t>Đường giao thông kểt nối từ trung tâm xã Nam Triều đi đường trục phát triển phía Đông</t>
  </si>
  <si>
    <t>Xã Nam Triều</t>
  </si>
  <si>
    <t>Chù trương đầu tư tại Nghị quyết 19/NQ-HĐND ngày 16/12/2022 của HĐND huyện (Phụ lục sỗ 57) .Quyết định phê duyệt dự án so 687/QĐ-UBND ngày 19/02/2024 của UBND huyện; Thời gian thực hiện dự án năm 2023 - 2025.</t>
  </si>
  <si>
    <t>Xây dựng mờ rộng đường gom đoạn qua khu công nghiệp hỗ trợ Nam Hà Nội, huyện Phú Xuyên</t>
  </si>
  <si>
    <t>Xã Đại Xuyên, xã Phúc Tiến</t>
  </si>
  <si>
    <t>Chú trương đầu tư tại Nghị quyết 10/NQ-HĐND ngày 29/03/2024 của HĐND tháiúi phố Hà Nội (Phụ lục số 12); Thời gian thực hiện dự án năm 2024 - 2025.</t>
  </si>
  <si>
    <t>Trụ sở làm việc của Ban CHQS thị trấn Phú Xuyên</t>
  </si>
  <si>
    <t>TT. Phú Xuyên</t>
  </si>
  <si>
    <t>Chú trương đầu tư tại Nghị quyết 22/NQ-HĐND ngày 15/12/2023 của HĐND huyện (Phụ lục số 02) .Quyết định phê duyệt dự án số 768/QĐ-UBND ngày 28/02/2024 cũa UBND huyện; Thời gian thực hiện dự án năm 2024 - 2026.</t>
  </si>
  <si>
    <t>Đầu tư xây dựng HTKT khu Tái định cư phục vụ công tác GPMB các dự án: Nâng cấp đường tỉnh lộ 428 (từ QL1A đi Minh Tân, Quang Lãng); xây dựng đường gom phía Đông đường cao tốc Pháp vân - Cầu giẽ đoạn qua huyện Phú Xuyên; đường giao thông phát triển phía Đông huyện Phú Xuyên</t>
  </si>
  <si>
    <t>Trung tâm PTQĐ huyện</t>
  </si>
  <si>
    <t>Xã Phúc Tiến, xã Tri Thủy, xã Minh Tân</t>
  </si>
  <si>
    <t>Nghị quyết số 41/NQ-HĐND ngày 08/12/2023 của HĐND thành phố Hà Nội; (pl19)Thời gian thực hiện: 2024-2025</t>
  </si>
  <si>
    <t>Xây dựng trụ sở Ban chỉ huy quân sự xã Đại Xuyên</t>
  </si>
  <si>
    <t>Ban Chỉ huy quân sự</t>
  </si>
  <si>
    <t>Xã Đại Xuyên</t>
  </si>
  <si>
    <t>NQ 19/NQ-HĐND ngày 16/12/2022 của HĐND huyện Phú Xuyên (PL04). Quyết định số 908/QĐ-UBND ngày 28/03/2023 phê duyệt dự án đầu tư xây dựng. 
Thời gian thực hiện: 2023-2025</t>
  </si>
  <si>
    <t>Xây dựng trụ sở Ban chỉ huy quân sự xã Nam Triều</t>
  </si>
  <si>
    <t>Nghị quyết số 15/NQ-HĐND ngày 12/10/2023 về việc phê duyệt chủ trường đầu tư, điều chỉnh chủ trương đầu tư một số dự án sử dụng vốn đầu tư công của huyện
Thời gian thực hiện: 2024-2026 (pl01)</t>
  </si>
  <si>
    <t>Xây dựng trụ sở Ban chỉ huy quân sự xã Khai Thái</t>
  </si>
  <si>
    <t>Xã Khai Thái</t>
  </si>
  <si>
    <t>Nghị quyết số 15/NQ-HĐND ngày 12/10/2023 về việc phê duyệt chủ trường đầu tư, điều chỉnh chủ trương đầu tư một số dự án sử dụng vốn đầu tư công của huyện.
Thời gian thực hiện: 2024-2026 (pl03)</t>
  </si>
  <si>
    <t>Xây dựng trụ sở Ban chỉ huy quân sự xã Tri Thủy</t>
  </si>
  <si>
    <t>Xã Tri Thủy</t>
  </si>
  <si>
    <t>Nghị quyết số 15/NQ-HĐND ngày 12/10/2023 về việc phê duyệt chủ trường đầu tư, điều chỉnh chủ trương đầu tư một số dự án sử dụng vốn đầu tư công của huyện Thời gian thực hiện: 2024-2026 (pl05)</t>
  </si>
  <si>
    <t>Đường trục kết nối giao thông Hồng Minh - Tri Trung - Văn Hoàng</t>
  </si>
  <si>
    <t>Xã Hồng Minh, Tri Trung, Văn Hoàng</t>
  </si>
  <si>
    <t xml:space="preserve">Chủ trương đầu tư tại nghị quyết số 65/NQ-HĐND ngày 21/12/2021 của HĐND huyện Phú Xuyên (Phụ lục số 65); 
Thời gian thực hiện 2022-2024 </t>
  </si>
  <si>
    <t>Trung tâm văn hoá thể thao xã Hồng Minh</t>
  </si>
  <si>
    <t>Xã Hồng Minh</t>
  </si>
  <si>
    <t>Chủ trương đầu tư tại nghị quyết số 57/NQ-HĐND ngày 15/10/2021 của HĐND huyện Phú Xuyên (Phụ lục số 21); 
Thời gian thực hiện 2022-2024</t>
  </si>
  <si>
    <t>Đường Phú Túc - Hoàng Long - Tri Trung(đoạn nối từ đường TL 429 đến đê sông Nhuệ)</t>
  </si>
  <si>
    <t>Xã Hoàng Long, Phú Túc</t>
  </si>
  <si>
    <t>Quyết định phê duyệt dự án số 5521/QĐ-UBND ngày 19/11/2022;  Thời gian thực hiện 2021-2024</t>
  </si>
  <si>
    <t>Trường Mầm Non Khai Thái, điểm trường thôn Lập Phương</t>
  </si>
  <si>
    <t xml:space="preserve">Chủ trương đầu tư tại Nghị quyết số 27/NQ-HĐND ngày 18/12/2020 của HĐND huyện Phú Xuyên (Phụ lục số 43) ; QĐ phê duyệt báo cáo nghiên cứu khả thi đầu tư xây dựng số: 2712/QĐ-UBND ngày 16/6/2021 của UBND huyện Phú Xuyên; Thời gian thực hiện 2021-2024, </t>
  </si>
  <si>
    <t>Xây dựng trường tiểu học Nam Phong</t>
  </si>
  <si>
    <t>Xã Nam Phong</t>
  </si>
  <si>
    <t>Chủ trương đầu tư tại Nghị quyết số 19/NQ-HDND ngày 11/11/2020 của HĐND huyện Phú Xuyên (Phụ lục số 23);  QĐ phê duyệt báo cáo nghiên cứu khả thi số 2836/QĐ-UBND ngày  23/06/2021; Thời gian thực hiện 2021-2024.</t>
  </si>
  <si>
    <t>Trường THCS Nam Phong</t>
  </si>
  <si>
    <t>Chủ trương đầu tư tại Nghị quyết số 19/NQ-HDND ngày 11/11/2020 của HĐND huyện Phú Xuyên (Phụ lục số 41);QĐ phê duyệt báo cáo nghiên cứu khả thi số 2837/QĐ-UBND ngày  23/06/2021; Thời gian thực hiện 2021-2024.</t>
  </si>
  <si>
    <t>Trường THCS Phú Yên</t>
  </si>
  <si>
    <t>Chủ trương đầu tư tại Nghị quyết  27/NQ-HĐND ngày 18/12/2020 (Phụ lục số 40) ;  QĐ phê duyệt dự án số: 5890/QĐ-UBND ngày 13/11/2021;Thời gian thực hiện 2021-2024.</t>
  </si>
  <si>
    <t>Trường Tiểu học Phú Yên</t>
  </si>
  <si>
    <t>Chủ trương đầu tư tại Nghị quyết  57/NQ-HĐND ngày 15/10/2021 của HĐND huyện (Phụ lục số 12) .Quyết định phê duyệt dự án số 1202/QĐ-UBND ngày 15/3/2022 của UBND huyện ; Thời gian thực hiện 2022-2024</t>
  </si>
  <si>
    <t>Trường Tiểu học Phúc Tiến</t>
  </si>
  <si>
    <t>Chủ trương đầu tư tại Nghị quyết  57/NQ-HĐND ngày 15/10/2021 của HĐND huyện (Phụ lục số 17) ;  QĐ phê duyệt dự án số:437/QĐ-UBND ngày 14/2/2022 của UBND huyện Phú Xuyên; Thời gian thực hiện 2021-2025</t>
  </si>
  <si>
    <t>Trường mầm non Quang Lãng</t>
  </si>
  <si>
    <t>Xã Quang Lãng</t>
  </si>
  <si>
    <t>Chủ trương đầu tư tại Nghị quyết  57/NQ-HĐND ngày 15/10/2021 của HĐND huyện (phụ lục số 03) ;  Quyết định phê duyệt dự án số 1930/QĐ-UBND ngày 25/04/2022; Thời gian thực hiện 2022-2024.</t>
  </si>
  <si>
    <t>Trường mầm non Sơn Hà khu trung tâm</t>
  </si>
  <si>
    <t>Xã Sơn Hà</t>
  </si>
  <si>
    <t xml:space="preserve">Chủ trương đầu tư tại Nghị quyết  57/NQ-HĐND ngày 15/10/2021 của HĐND huyện (phụ lục số 06) ; Quyết định phê duyệt dự án số 1203/QĐ-UBND ngày 15/03/2022; Thời gian thực hiện 2021-2024 </t>
  </si>
  <si>
    <t>Trường Mầm non trung tâm thị trấn Phú Xuyên</t>
  </si>
  <si>
    <t>Chủ trương đầu tư tại Nghị quyết  57/NQ-HĐND ngày 15/10/2021 của HĐND huyện (phụ lục số 09) ;  Quyết định phê duyệt dự án số 2377/QĐ-UBND ngày 25/05/2022; Thời gian thực hiện 2021-2024.</t>
  </si>
  <si>
    <t>Trường trung học cơ sở Văn Hoàng</t>
  </si>
  <si>
    <t>Xã Văn Hoàng</t>
  </si>
  <si>
    <t>Nghị quyết 15/NQ-HĐND ngày 11/10/2022 ( phụ lục số 03);  QĐ phê duyệt dự án số: 5432/QĐ-UBND ngày 14/11/2022, của UBND huyện Phú Xuyên; Thời gian thực hiện 2021-2024,</t>
  </si>
  <si>
    <t>Trường tiểu học Nam Tiến A</t>
  </si>
  <si>
    <t>Xã Nam Tiến</t>
  </si>
  <si>
    <t>Nghị quyết 49/NQ-HĐND ngày 15/09/2021 của HĐND huyện (Phụ lục số 15). Quyết định phê duyệt dụ án số 1804/QĐ-UBND ngày 19/05/2023.
Thời gian thực hiện: 2021 - 2024.</t>
  </si>
  <si>
    <t>Trường THCS thị trấn Phú Xuyên</t>
  </si>
  <si>
    <t>TT Phú Xuyên</t>
  </si>
  <si>
    <t>Nghị quyết 65/NQ-HĐND ngày 21/12/2021 của HĐND huyện Phú Xuyên về việc phê duyệt chủ trương đầu tư một số dự án đầu tư công trên địa bàn huyện Phú Xuyên (Phụ lục số 16). Quyết định phê duyệt dự án số 1984/QĐ-UBND ngày 31/05/2023 của UBND huyện Phú Xuyên; Thời gian thực hiện 2022-2024</t>
  </si>
  <si>
    <t>Đường giao thông liên xã Tri Thủy - Khai Thái - Nam Triều</t>
  </si>
  <si>
    <t>Chủ trương đầu tư tại Nghị quyết  57/NQ-HĐND ngày 15/10/2021 của HĐND huyện (phụ lục số 48) ;  Quyết định phê duyệt dự án số 1495/QĐ-UBND ngày 18/03/2022; Thời gian thực hiện 2022-2025.</t>
  </si>
  <si>
    <t>Đường liên xã Bạch Hạ - Minh Tân</t>
  </si>
  <si>
    <t>Xã Minh Tân</t>
  </si>
  <si>
    <t>Chủ trương đầu tư tại Nghị quyết  57/NQ-HĐND ngày 15/10/2021 của HĐND huyện (phụ lục số 42) ;  Quyết định phê duyệt dự án số 3278/QĐ-UBND ngày 25/07/2022 của UBND huyện Phú Xuyên; Thời gian thực hiện 2022-2025.</t>
  </si>
  <si>
    <t>Đường trục xã từ 428b(ông Đấu) đến điển cuối đấu với đường liên xã Quang Lãng-Minh Tân</t>
  </si>
  <si>
    <t>Chủ trương đầu tư tại Nghị quyết  57/NQ-HĐND ngày 15/10/2021 của HĐND huyện (Phụ lục số 50) ; Thời gian thực hiện 2022-2025, QĐ phê duyệt dự án số:1496/QĐ-UBND ngày 18/3/2022 của UBND huyện Phú Xuyên</t>
  </si>
  <si>
    <t>Đường trục phát triển kinh tế Văn Hoàng Phượng Dực (nối TL 429 đến đê sông Nhuệ)</t>
  </si>
  <si>
    <t>Xã Phượng Dực, Văn Hoàng</t>
  </si>
  <si>
    <t>Chủ trương đầu tư tại Nghị quyết  57/NQ-HĐND ngày 15/10/2021 của HĐND huyện (phụ lục số 63) ;  Quyết định phê duyệt dự án số 2319/QĐ-UBND ngày 17/05/2022; Thời gian thực hiện 2022-2025.</t>
  </si>
  <si>
    <t>Đường GT liên xã Văn Hoàng, Hoàng Long, Tri Trung, Phú Túc (đoạn từ cầu Nội cói đi đường trục xã Phú Túc)</t>
  </si>
  <si>
    <t>Xã Văn Hoàng, Hoàng Long, Phú Túc</t>
  </si>
  <si>
    <t xml:space="preserve">Chủ trương đầu tư tại Nghị quyết  57/NQ-HĐND ngày 15/10/2021 của HĐND huyện (phụ lục số 43) ; QĐ phê duyệt dự án số: 1149/QĐ-UBND ngày 09/3/2022, của UBND huyện Phú Xuyên; Thời gian thực hiện 2022-2025 </t>
  </si>
  <si>
    <t>Cải tạo, nâng cấp đường Truyền Thống huyện Phú Xuyên (đoạn từ cao tốc Pháp Vân - Cầu Giẽ đến đê sông Hồng)</t>
  </si>
  <si>
    <t>Chủ trương đầu tư tại Nghị quyết  19/NQ-HĐND ngày 11/11/2020 (phụ lục số 10) của HĐND huyện. QĐ số 4376/QĐ-UBND ngày 31/8/2021 của UBND huyện về duyệt BC nghiên cứu khả thi dự án; Thời gian thực hiện 2021-2024</t>
  </si>
  <si>
    <t xml:space="preserve"> Đường trục kết nối từ TL428 đến đường Thao Chính - Nam Triều (Tuyến đường trục kết nối từ đường trục Thao Chính - Nam Triều đi đường giao thông Liên xã Tri Thủy, Khai Thái Nam Triều)</t>
  </si>
  <si>
    <t>TT. Phú Xuyên, Nam Triều</t>
  </si>
  <si>
    <t>Chủ trương đầu tư tại Nghị quyết  57/NQ-HĐND ngày 15/10/2021 của HĐND huyện (phụ lục số 62) ;  QĐ phê duyệt dự án số: 2959/QĐ-UBND ngày 22/6/2022, của UBND huyện Phú Xuyên; Thời gian thực hiện 2022-2025,</t>
  </si>
  <si>
    <t>Xây dựng cơ sở HT tại xã Châu Can</t>
  </si>
  <si>
    <t>Xã Châu Can</t>
  </si>
  <si>
    <t xml:space="preserve">Chủ trương đầu tư tại Nghị quyết  57/NQ-HĐND ngày 15/10/2021 của HĐND huyện (phụ lục số 67); QĐ phê duyệt dự án số: 3796/QĐ-UBND ngày 31/8/2022, của UBND huyện Phú Xuyên; Thời gian thực hiện 2022-2024, </t>
  </si>
  <si>
    <t>Đường trục xã Phú Túc</t>
  </si>
  <si>
    <t>Chủ trương đầu tư tại Nghị quyết  57/NQ-HĐND ngày 15/10/2021 của HĐND huyện (phụ lục số 53).Quyết định phê duyệt dự án số 1445/QĐ-UBND ngày 16/3/2022 của UBND huyện; Thời gian thực hiện 2022-2024</t>
  </si>
  <si>
    <t>Đường trục từ trạm bơm Thần Quy đi đình Kim Quy</t>
  </si>
  <si>
    <t>Nghị quyết 57/NQ-HĐND ngày 15/10/2021 của HĐND huyện Phú Xuyên (phụ lục số 49) .Quyết định số 6335/QĐ-UBND ngày 30/11/2022 về việc phê duyệt dự án đầu tư xây dựng đường trục từ trạm bơm Thần Quy đi đình Kim Quy. Thời gian thực hiện: 2022 - 2024</t>
  </si>
  <si>
    <t>Dự án xây dựng cầu Nội Cói</t>
  </si>
  <si>
    <t>UBND huyện Phú Xuyên</t>
  </si>
  <si>
    <t>Quyết định số 5244/QĐ-UBND ngày 02/10/2018 của UBND Thành phố phê duyệt dự án; Thời gian thực hiện 2024</t>
  </si>
  <si>
    <t>Trung tâm văn hóa- thể thao xã Nam Triều</t>
  </si>
  <si>
    <t>Ban QL dự án huyện</t>
  </si>
  <si>
    <t xml:space="preserve">Nghị quyết 57/NQ-HĐND ngày 15/10/2021 của HĐND huyện Phú Xuyên; Thời gian thực hiện 2022-2024 (Phụ lục số 20); </t>
  </si>
  <si>
    <t>Trung tâm văn hóa-thể thao xã Phú Yên</t>
  </si>
  <si>
    <t xml:space="preserve">Nghị quyết 65/NQ-HĐND ngày 21/12/2021 của HĐND huyện Phú Xuyên; Thời gian thực hiện 2022-2024 (Phụ Lục số 21); </t>
  </si>
  <si>
    <t>Nâng cấp tuyến tỉnh lộ 428 (từ Quốc lộ 1A đi Minh Tân, Quang Lãng), huyện Phú Xuyên</t>
  </si>
  <si>
    <t>H. Phú Xuyên</t>
  </si>
  <si>
    <t>Chủ trương đầu tư tại Nghị quyết  04/NQ-HĐND ngày 09/04/2019 của HĐND huyện (phụ lục số 18.)Quyết định số 275/QĐ-UBND ngày 14/1/2020 của UBND thành phố phê duyệt báo cáo khả thi dự án; QĐ số 119/QĐ-UBND ngày 09/01/2024 về phê duyệt điều chỉnh thời gian thực hiện dự án; 
Thời gian thực hiện: 2019-2025</t>
  </si>
  <si>
    <t>Cải tạo, nâng cấp đường Truyền Thống huyện Phú Xuyên đoạn từ QL1A đến đường gom cao tốc Pháp Vân - Cầu Giẽ</t>
  </si>
  <si>
    <t>Xã Phúc Tiến, Khai Thái</t>
  </si>
  <si>
    <t>Nghị quyết 19/NQ-HĐND ngày 11/11/2020 (phụ lục số 05) .Quyết định số 1471/QĐ-UBND ngày 28/4/2021 về việc phê duyệt báo cáo nghiên cứu khả thi; 
NQ số 22/NQ-HĐND ngày 15/12/2023 điều chỉnh thời gian thực hiện dự án đến hết năm 2025 (PL 83)</t>
  </si>
  <si>
    <t>Cải tạo, chỉnh trang đoạn đường Quốc lộ 1A (đoạn Km207+250 - Km208) và hạ tầng trung tâm hành chính huyện Phú Xuyên</t>
  </si>
  <si>
    <t>Quyết định phê duyệt chủ trương đầu tư số 6510/QĐ-UBND ngày 18/9/2017 của UBND thành phố Hà Nội; QĐ duyệt dự án số 5482/QĐ-UBND ngày 12/10/2018 của UBND Tp Hà Nội; QĐ số 364/QĐ-UBND ngày 16/01/2023 về phê duyệt điều chỉnh thời gian thực hiện dự án;QĐ số 120/QĐ-UBND ngày 09/01/2024 của UBND TP Hà Nội về việc điều chỉnh thời gian thực hiện 2019-2024</t>
  </si>
  <si>
    <t>Dự án xây dựng nâng cấp, mở rộng đường nhánh nối QL1A với đường cao tốc Pháp Vân - Cầu Giẽ, đoạn qua Khu công nghiệp hỗ trợ Nam Hà Nội</t>
  </si>
  <si>
    <t>Ban QL DA DTXD công trình GT TP Hà Nội</t>
  </si>
  <si>
    <t>Quyết định số 3084/QĐ-UBND ngày 02/7/2015 của UBND Thành phố v/v phê duyệt dự án; Quyết định số 1596/QĐ-UBND ngày 17/4/2020, số 235/QĐ-UBND ngày 17/01/2022 của UBND Thành phố v/v phê duyệt điều chỉnh thời gian thực hiện dự án
Quyết định số 378/QĐ-SGTVT ngày 02/02/2023 của Sở Giao thông vận tải v/v phê duyệt điều chỉnh Báo cáo nghiên cứu khả thi Dự án (Tiến độ: Hết năm 2023)</t>
  </si>
  <si>
    <t>Đường trục kết nối từ trung tâm văn hóa xã Hoàng Long đi đê sông Nhuệ</t>
  </si>
  <si>
    <t>Xã Hoàng Long</t>
  </si>
  <si>
    <t>Chủ trương đầu tư tại Nghị quyết số 65/NQ-HĐND ngày 21/12/2021 của HĐND huyện Phú Xuyên - Phụ lục số 71. Quyết định số 3754/QĐ-UBND ngày 08/08/2024 của UBND huyện Phú Xuyên về việc phê duyệt dự án đường trục kết nối từ trung tâm  văn hóa xã Hoàng Long đi đê sông Nhuệ.
Thời gian thực hiện: 2022 - 2024</t>
  </si>
  <si>
    <t>Khu đô thị Nam Chính, thị trấn Phú Xuyên, huyện Phú Xuyên</t>
  </si>
  <si>
    <t>Phụ lục 49, NQ 19/HĐND ngày 11/11/2020 của HĐND huyện Phú Xuyên;  Phụ lục 43, NQ 49/NQ-HĐND ngày 15/9/2021của HĐND huyện Phú Xuyên. Thời gian thực hiện: 2021-2024</t>
  </si>
  <si>
    <t>Giải phóng mặt bằng phục vụ đấu giá QSD đất tại điểm X2 khu đô thị Phú Mỹ- Nam Phú, TK Phú Mỹ- thôn Nam Phú</t>
  </si>
  <si>
    <t>TT. Phú Xuyên, xã Nam Phong</t>
  </si>
  <si>
    <t>Nghị quyết của Hội đồng nhân dân huyện Phú Xuyên: Nghị quyết số 65/NQ-HĐND ngày 21/12/2021 của HĐND huyện Phú Xuyên (Phụ lục 95). Thời gian thực hiện 2022-2025</t>
  </si>
  <si>
    <t>Trương mầm non xã Phượng Dực (điểm trường thôn Xuân La)</t>
  </si>
  <si>
    <t>xã Phượng Dực</t>
  </si>
  <si>
    <t>Quyết định số 2670/QĐ-UBND ngày 28/ 09/2018 của UBND huyện Phú Xuyên về việc Phê duyệt chủ trương đầu tư dự án Trường Mầm non Phượng Dực (điểm trường thôn Xuân La).
Văn bản số 1896/UBND-TNMT ngày 21/ 09/ 2024 của UBND huyện Phú Xuyên về việc chuyển đổi vị trí đất nông nghiệp của 04 hộ gia đình, cá nhân tại thôn Xuân la, xã Phượng Dực phục vụ dự án xây dựng mở rộng Trường mầm non xã Phượng Dực (điểm trường thôn Xuân La)
Văn bản số 1898/UBND-QLĐT ngày 21/09/2024 của UBND huyện Phú Xuyên về việc nhất trí chủ trương cập nhật chức năng sử dụng đất khu vực' giáp ranh Trường mầm non xã Phượng Dực (điểm trường thôn Xuân La) vào đồ án Điều chỉnh QHXD</t>
  </si>
  <si>
    <t>Trường mầm non trung tâm thị trấn Phú Minh</t>
  </si>
  <si>
    <t>Thị trấn Phú Minh</t>
  </si>
  <si>
    <t>Chủ trương đầu tư tại Nghị quyết số 22/NQ-HĐND ngày 15/12/2023 của HĐND huyện Phú Xuyên - Phụ lục số 03.  Thời gian thực hiện: 2024-2027</t>
  </si>
  <si>
    <t>Trường THCS Phượng Dực</t>
  </si>
  <si>
    <t>Xã Phượng Dực</t>
  </si>
  <si>
    <t>Chủ trương đầu tư tại Nghị quyết số 22/NQ-HĐND ngày 15/12/2023 của HĐND huyện Phú Xuyên - Phụ lục số 06. Thời gian thực hiện: 2024-2026</t>
  </si>
  <si>
    <t>Trường mầm non Phúc Tiến</t>
  </si>
  <si>
    <t>Chủ trương đầu tư tại Nghị quyết số 17/NQ-HĐND ngày 11/10/2024 của HĐND huyện Phú Xuyên. Thời gian thực hiện: 2024-2026</t>
  </si>
  <si>
    <t>Trường THCS Phúc Tiến</t>
  </si>
  <si>
    <t>Chủ trương đầu tư tại Nghị quyết số 17/NQ-HĐND ngày 11/10/2024 của HĐND huyện Phú Xuyên. Thời gian thực hiện: 2024-2027</t>
  </si>
  <si>
    <t>12. Phúc Thọ</t>
  </si>
  <si>
    <t>13. Quốc Oai</t>
  </si>
  <si>
    <t>Xây dựng Trụ sở làm việc Ban Chỉ huy quân sự xã Đồng Quang, huyện Quốc Oai</t>
  </si>
  <si>
    <t>Trung tâm PTQĐ huyện Quốc Oai</t>
  </si>
  <si>
    <t>Huyện Quốc Oai</t>
  </si>
  <si>
    <t>Đồng Quang</t>
  </si>
  <si>
    <t>Quyết định số 1583/QĐ-UBND ngày 27/3/2024 v/v phê duyệt Báo cáo KTKT (Thời gian 2023-2025)</t>
  </si>
  <si>
    <t>Xây dựng Trụ sở làm việc Ban Chỉ huy quân sự xã Cấn Hữu, huyện Quốc Oai</t>
  </si>
  <si>
    <t>Cấn Hữu</t>
  </si>
  <si>
    <t>Quyết định số 3679/QĐ-UBND ngày 19/6/2024 v/v phê duyệt Báo cáo KTKT (Thời gian 2023-2025)</t>
  </si>
  <si>
    <t xml:space="preserve">Dự án đầu tư xây dựng công trình cầu 72 - II trên đường tỉnh 423 </t>
  </si>
  <si>
    <t>Cộng Hòa</t>
  </si>
  <si>
    <t>Quyết định số 4995/QĐ-UBND ngày 04/10/2023 của UBND thành phố Hà Nội về việc phê duyệt dự án đầu tư xây dựng công trình cầu 72-II trên đường tỉnh 423 (tiến độ: 2023-2025)</t>
  </si>
  <si>
    <t>Xây dựng đường trục phát triển kinh tế xã hội Bắc Nam đoạn qua huyện Thạch Thất giai đoạn 1 từ Km14 + 200-Km18 + 500</t>
  </si>
  <si>
    <t>Ban Quản lý dự án ĐTXD huyện Thạch Thất</t>
  </si>
  <si>
    <t>Xã Ngọc Mỹ</t>
  </si>
  <si>
    <t>- Quyết định 3641/QĐ-UBND ngày 21/7/2021 của UBND Thành phố cho phép chuẩn bị ĐTXD dự án (Tiến độ: 2021-2025);
- Quyết định số 5097/QĐ-UBND ngày 03/12/2021 của UBND thành phố Hà Nội về việc cho phép thực hiện nhiệm vụ chuẩn bị đầu tư 03 dự án giao thông trên địa bàn huyện Thạch Thất.
- Nghị quyết số 30/NQ-HĐND ngày 08/12/2021 của Hội đồng nhân dân thành phố Hà Nội vv phê duyệt chủ trương đầu tư, điều chỉnh chủ trương đầu tư một số dự án sử dụng vốn đầu tư công của thành phố Hà Nội; Phụ lục 12 (2022-2025);</t>
  </si>
  <si>
    <t>Tuyến mương thủy lợi hoàn trả thuộc dự án Xây dựng bệnh viện phụ sản Trung ương cơ sở 2</t>
  </si>
  <si>
    <t>UBND huyện Quốc Oai</t>
  </si>
  <si>
    <t>Quyết định 460/QĐ-UBND ngày 19/01/2023 của UBND thành phố Hà Nội về việc giao 62.655,8m2 tại xã Ngọc Mỹ, huyện Quốc Oai (đã hoàn thành giải phóng mặt bằng) cho Bệnh viện Phụ sản Trung ương để thực hiện dự án (giai đoạn 1)</t>
  </si>
  <si>
    <t>Tuyến mương thủy lợi hoàn trả thuộc dự án Xây dựng bệnh viện Nhi Trung ương cơ sở 2</t>
  </si>
  <si>
    <t>Quyết định 966/QĐ-UBND ngày 15/02/2023 của UBND thành phố Hà Nội về việc giao 61.949,1m2 tại xã Ngọc Mỹ, huyện Quốc Oai (đã hoàn thành giải phóng mặt bằng) cho Bệnh viện Nhi Trung ương để thực hiện dự án (giai đoạn 1)</t>
  </si>
  <si>
    <t>Xây dựng tuyến đường từ thôn Đĩnh Tú qua bãi tập kết rác đến đường ĐH07B xã Cấn Hữu</t>
  </si>
  <si>
    <t>Xã Cấn Hữu</t>
  </si>
  <si>
    <t>Nghị Quyết số 26/NQ-HĐND ngày 15/12/2023 của Hội đồng nhân dân huyện Quốc Oai về việc phê duyệt chủ trương đầu tư, điều chỉnh chủ trương đầu tư các dự án đầu tư công năm 2023 trên địa bàn huyện Quốc Oai - PL21 (tiến độ: 2024-2026)</t>
  </si>
  <si>
    <t>Xây dựng đường giao thông kết hợp hệ thống thoát nước ngoài cụm công nghiệp làng nghề xã Tân Hòa, huyện Quốc Oai</t>
  </si>
  <si>
    <t>Xã Tân Hòa</t>
  </si>
  <si>
    <t>Quyết định số 5165/QĐ-UBND ngày 30/10/2023 v/v phê duyệt dự án (Thời gian 2023-2025)</t>
  </si>
  <si>
    <t>Cải tạo, nâng cấp hồ Sốc 2 xã Hòa Thạch, huyện Quốc Oai</t>
  </si>
  <si>
    <t>Xã Hòa Thạch</t>
  </si>
  <si>
    <t>Quyết định số 5215/QĐ-UBND ngày 31/10/2023 của UBND huyện Quốc Oai về việc phê duyệt dự án (tiến độ: 2023-2025)</t>
  </si>
  <si>
    <t>Xây dựng trụ sở làm việc BCH quân sự xã Đông Yên</t>
  </si>
  <si>
    <t>Xã Đông Yên</t>
  </si>
  <si>
    <t>Văn bản số 3797/QĐ-UBND ngày 28/6/2024 v/v chấp thuận QHTMB (Tiến độ: 2024-2026)</t>
  </si>
  <si>
    <t>Mở rộng nghĩa trang nhân dân huyện Quốc Oai</t>
  </si>
  <si>
    <t>Thị trấn Quốc Oai</t>
  </si>
  <si>
    <t>Nghị Quyết số 04/NQ-HĐND 30/3/2023 của HĐND huyện Quốc Oai về việc phê duyệt chủ trương đầu tư các dự án đầu tư công năm 2023 trên địa bàn huyện Quốc Oai - PL16 (tiến độ: 2023-2025)</t>
  </si>
  <si>
    <t>Cải tạo, nâng cấp nghĩa trang khu vực thôn Phú Mỹ, xã Ngọc Mỹ, huyện Quốc Oai</t>
  </si>
  <si>
    <t>Nghị Quyết số 15/NQ-HĐND 22/9/2023 của Hội đồng nhân dân huyện Quốc Oai về việc phê duyệt chủ trương đầu tư, điều chỉnh chủ trương đầu tư các dự án đầu tư công năm 2023 trên địa bàn huyện Quốc Oai - PL11 (tiến độ: 2023-2025)</t>
  </si>
  <si>
    <t>Xây dựng Chợ Phủ kết hợp khu cây xanh cảnh quan, huyện Quốc Oai</t>
  </si>
  <si>
    <t>Ban QLDA ĐTXD huyện Quốc Oai</t>
  </si>
  <si>
    <t>thị trấn Quốc Oai</t>
  </si>
  <si>
    <t>Quyết định 4285/QĐ-UBND ngày 04/10/2023 của UBNS huyện về phê duyệt Báo cáo nghiên cứu khả thi dự án (tiến độ: 2023-2026)</t>
  </si>
  <si>
    <t>Nâng cấp mở rộng trường THCS Liệp Tuyết</t>
  </si>
  <si>
    <t>xã Liệp Tuyết</t>
  </si>
  <si>
    <t>- Quyết định số 4889/QĐ-UBND ngày 20/10/2023 của UBND huyện Quốc Oai V/v pê duyệt đầu tư xây dựng dự án: (Tiến độ: 2023-2025);
- Có phương án sử dụng tầng đất mặt.</t>
  </si>
  <si>
    <t>Trường tiểu học Đồng Quang A (điểm trường trung tâm thôn Yên Nội)</t>
  </si>
  <si>
    <t>- Quyết định số 4890/QĐ-UBND ngày 20/10/2023 của UBND huyện Quốc Oai V/v pê duyệt đầu tư xây dựng dự án: (Tiến độ: 2023-2026);
- Có phương án sử dụng tầng đất mặt.</t>
  </si>
  <si>
    <t>Xây dựng Trụ sở làm việc Đảng ủy, HĐND, UBND xã Sài Sơn</t>
  </si>
  <si>
    <t>Xã Sài Sơn</t>
  </si>
  <si>
    <t>- Quyết định 3735/QĐ-UBND ngày 31/7/2023 của UBND huyện về việc phê duyệt điều chỉnh thời giản thực hiện dự án: (tiến độ: hết năm 2024)
- Có phương án sử dụng tầng đất mặt.</t>
  </si>
  <si>
    <t>Xây dựng Trụ sở làm việc Đảng ủy, HĐND, UBND thị trấn Quốc Oai</t>
  </si>
  <si>
    <t>- Quyết định số 5620/QĐ-UBND ngày 13/11/2023 của UBND huyện về việc điều chỉnh thời gian thực hiện dự án: (Tiến độ: hết năm 2024);
- Có phương án sử dụng tầng đất mặt.</t>
  </si>
  <si>
    <t>Trường tiểu học Thạch Thán</t>
  </si>
  <si>
    <t>Xã Thạch Thán</t>
  </si>
  <si>
    <t>- Quyết định 7615/QĐ-UBND ngày 23/11/2022 của UBND huyện về việc phê duyệt Báo cáo nghiên cứu khả thi đầu tư xây dựng dự án: (tiến độ: 2022-2025);
- có Phương án sử dụng tầng đất mặt ngày 28/10/2024</t>
  </si>
  <si>
    <t>Xây dựng trường THCS Tân Hoà, huyện Quốc Oai, TP Hà Nội</t>
  </si>
  <si>
    <t>- Nghị quyết số 04/NQ-HĐND ngày 08/4/2024 của HĐND Huyện về việc phê duyệt chủ trương đầu tư, điều chỉnh chủ trương đầu tư các dự án đầu tư công năm 2024 trên địa bàn huyện (PL10, tiến độ 2024-2027);
- Có phương án sử dụng tầng đất mặt.</t>
  </si>
  <si>
    <t>Trường THCS Thị Trấn Quốc Oai, huyện Quốc Oai, TP Hà Nội</t>
  </si>
  <si>
    <t>Nghị quyết số 19/NQ-HĐND 15/12/2022 của HĐND huyện về việc phê duyệt chủ trương đầu tư các dự án đầu tư công năm 2022 trên địa bàn huyện Quốc Oai (PL30, tiến độ: 2023-2026)</t>
  </si>
  <si>
    <t>Trường THPT Cao Bá Quát, Quốc Oai, TP Hà Nội</t>
  </si>
  <si>
    <t>- Nghị quyết số 04/NQ-HĐND 30/3/2023 của HĐND huyện về việc phê duyệt chủ trương đầu tư các dự án đầu tư công năm 2023 trên địa bàn huyện (PL20, tiến độ: 2023-2026);
- Có phương án sử dụng tầng đất mặt.</t>
  </si>
  <si>
    <t>Cải tạo, nâng cấp Trường Tiểu học Yên Sơn</t>
  </si>
  <si>
    <t>Xã Yên Sơn</t>
  </si>
  <si>
    <t>Nghị quyết số 19/NQ-HĐND 15/12/2022 của HĐND huyện về việc phê duyệt chủ trương đầu tư các dự án đầu tư công năm 2022 trên địa bàn huyện Quốc Oai (PL32, tiến độ: 2023-2025)</t>
  </si>
  <si>
    <t>Xây dựng khu trung tâm văn hóa - thể thao xã Nghĩa Hương, huyện Quốc Oai, thành phố Hà Nội</t>
  </si>
  <si>
    <t>DVH,DTT</t>
  </si>
  <si>
    <t>Xã Nghĩa Hương</t>
  </si>
  <si>
    <t>- Nghị quyết số 05/NQ-HĐND ngày 24/6/2022 của HĐND huyện về việc phê duyệt chủ trương đầu tư các dự án đầu tư công năm 2022 trên địa bàn huyện Quốc Oai (PL05, tiến độ: 2022-2024);
- Có phương án sử dụng tầng đất mặt.</t>
  </si>
  <si>
    <t>Xây dựng khu trung tâm văn hóa - thể thao xã Cấn Hữu, huyện Quốc Oai, thành phố Hà Nội</t>
  </si>
  <si>
    <t>Nghị quyết số 04/NQ-HĐND ngày 08/4/2024 của HĐND Huyện về việc phê duyệt chủ trương đầu tư, điều chỉnh chủ trương đầu tư các dự án đầu tư công năm 2024 trên địa bàn huyện. (PL05, tiến độ: 2024-2026)</t>
  </si>
  <si>
    <t>Trường mầm non Đông Xuân, Quốc Oai, TP Hà Nội</t>
  </si>
  <si>
    <t>Xã Đông Xuân</t>
  </si>
  <si>
    <t>Nghị quyết số 26/NQ-HĐND ngày 15/12/2023 của HĐND huyện về việc phê duyệt chủ trương đầu tư, điều chỉnh chủ trương đầu tư các dự án đầu tư công năm 2023 trên địa bàn huyện Quốc Oai (PL23, tiến độ: 2024-2026)</t>
  </si>
  <si>
    <t>Trường Tiểu học Đông Yên A, Quốc Oai, TP Hà Nội</t>
  </si>
  <si>
    <t>Nghị quyết số 19/NQ-HĐND 15/12/2022 của HĐND huyện về việc phê duyệt chủ trương đầu tư các dự án đầu tư công năm 2022 trên địa bàn huyện Quốc Oai (PL29, tiến độ: 2023-2025)</t>
  </si>
  <si>
    <t>Cải tạo, nâng cấp Trường THCS Yên Sơn, huyện Quốc Oai</t>
  </si>
  <si>
    <t>Nghị quyết số 26/NQ-HĐND ngày 15/12/2023 của HĐND huyện về việc phê duyệt chủ trương đầu tư, điều chỉnh chủ trương đầu tư các dự án đầu tư công năm 2023 trên địa bàn huyện Quốc Oai (PL11, tiến độ: 2024-2026)</t>
  </si>
  <si>
    <t>Cải tạo, nâng cấp Trường mầm non Phú Mãn (điểm trường trung tâm)</t>
  </si>
  <si>
    <t>Xã Phú Mãn</t>
  </si>
  <si>
    <t>Nghị quyết số 04/NQ-HĐND 30/3/2023 của HĐND huyện về việc phê duyệt chủ trương đầu tư các dự án đầu tư công năm 2023 trên địa bàn huyện (PL22. tiến độ: 2023-2025)</t>
  </si>
  <si>
    <t>Xây dựng các tuyến đường giao thông khu vực tiếp cận Bệnh viện Phụ sản Trung ương cơ sở 2, Bệnh viện Nhi Trung ương cơ sở 2, huyện Quốc Oai</t>
  </si>
  <si>
    <t>- Dự án được phê duyệt chủ trương tại Nghị quyết số 14/NQ-HĐND ngày 04/7/2023 của HĐND thành phố Hà Nội: Phục lục 23; Tiến độ: 2024-2025;
- Quyết định số 5260/QĐ-UBND ngày 08/10/2024 của UBND thành phố về việc phê duyệt kết quả thẩm đinh báo cáo đánh giá tác động môi trường dự án:
- Có phương án bóc tách sử dụng tầng đất mặt.</t>
  </si>
  <si>
    <t>Xây dựng khu trung tâm văn hóa - thể thao xã Ngọc Liệp, huyện Quốc Oai, thành phố Hà Nội</t>
  </si>
  <si>
    <t>Xã Ngọc Liệp</t>
  </si>
  <si>
    <t>- Dự án được phê duyệt chủ trương tại Nghị quyết số 04/NQ-HĐND ngày 08/4/2024 của HĐND huyện Quốc Oai về việc phê duyệt chủ trương đầu tư, điều chỉnh chủ trương đầu tư các dự án đầu tư công năm 2024 trên địa bàn huyện Quốc Oai (Phụ lục số 06: chủ trương đầu tư dự án: Xây dựng trung tâm văn hoá – thể thao xã Ngọc Liệp, huyện Quốc Oai, thành phố Hà Nội); Tiến độ: 2024-202;
- Có phương án sử dụng tầng đất mặt ngày 29/10/2024</t>
  </si>
  <si>
    <t>Trường mần non Ngọc Mỹ A</t>
  </si>
  <si>
    <t>- Dự án được phê duyệt chủ trương tại Nghị Quyết số 15/NQ-HĐND ngày 27/6/2024 của HĐND huyện Quốc Oai về việc phê duyệt chủ trương đầu tư, điều chỉnh chủ trương đầu tư các dự án đầu tư công năm 2024 trên địa bàn huyện Quốc Oai (Phụ lục số 06 chủ trương đầu tư dự án: Trường mầm non Ngọc Mỹ A, huyện Quốc Oai, thành phố Hà Nội); Tiến độ: 2024-2027;
- Có phương án sử dụng tầng đất mặt 29/10/2024</t>
  </si>
  <si>
    <t>Xây dựng nhà văn hóa thôn Phú Hạng xã Tân Phú</t>
  </si>
  <si>
    <t>UBND xã Tân Phú</t>
  </si>
  <si>
    <t>Xã Tân Phú</t>
  </si>
  <si>
    <t>Quyết định số 1741/QĐ-UBND ngày 07/4/2023 của UBND huyện Quốc Oai về việc phê duyệt báo cáo kinh tế - kỹ thuật dự án: Tiến độ: 2022-2024.</t>
  </si>
  <si>
    <t>Xây dựng đường vành đai khu công nghiệp Bắc Phú Cát (nay là khu công nghệ cao Hòa Lạc)</t>
  </si>
  <si>
    <t>Xã Phú Cát; xã Hòa Thạch</t>
  </si>
  <si>
    <t>- Quyết định số 175/QĐ-UBND ngày 09/01/2023 của UBND huyện về việc phê duyệt điều chỉnh thời gian thực hiện dự án (tiến độ: 2019-2024);
- Có phương án sử dụng tầng đất mặt.</t>
  </si>
  <si>
    <t>Cải tạo, nâng cấp  đường từ đường ĐT421B đi thôn Yên Thái và thôn Việt Yên xã Đông Yên, huyện Quốc Oai, TP Hà Nội</t>
  </si>
  <si>
    <t>Quyết định 4349/QĐ-UBND ngày 13/9/2023 của UBND huyện Quốc Oai về việc phê duyệt điều chỉnh thời gian thực hiện dự án (tiến độ: Hết năm 2024)</t>
  </si>
  <si>
    <t>Nâng cấp mở rộng tuyến đường tỉnh lộ 421A &amp; 421B qua địa phận huyện Quốc Oai (từ cầu vượt Sài Sơn đi Chùa Thầy đến đường 421A giáp huyện Phúc Thọ)</t>
  </si>
  <si>
    <t>Xã Sài Sơn, Xã Phượng Cách, Xã Yên Sơn</t>
  </si>
  <si>
    <t>Quyết định số 3961/QĐ-UBND ngày 08/8/2023 của UBND huyện Quốc Oai về việc duyệt điều chỉnh dự án đầu tư nâng cấp, mở rộng tuyến đường tỉnh lộ  421A &amp; 421B qua địa phận huyện Quốc Oai (từ cầu vượt Sài Sơn đi Chùa Thầy đến đường 421A giáp huyện Phúc Thọ) (tiến độ: 2016-2024)</t>
  </si>
  <si>
    <t>Xây dựng tuyến đường giao thông nối từ đường ĐH01 đi đường ĐH02, xã Nghĩa Hương và xã Liệp Tuyết</t>
  </si>
  <si>
    <t>Nghĩa Hương - Liệp Tuyết</t>
  </si>
  <si>
    <t>Quyết định 5295/QĐ-UBND ngày 4/11/2021 của UBND huyện Quốc Oai về phê duyệt Báo cáo nghiên cứu khả thi đầu tư xây dựng dự án: (Tiến độ: 2021-2024)</t>
  </si>
  <si>
    <t>Xây dựng trụ sở chi cục THADS huyện Quốc Oai</t>
  </si>
  <si>
    <t>Bộ tư pháp</t>
  </si>
  <si>
    <t>Xã Thạch Thán, Thị trấn Quốc Oai</t>
  </si>
  <si>
    <t>Quyết định 922/QĐ-BTP ngày 03/6/2021 của Bộ Tư Pháp về việc phê duyệt chủ trương đầu tư dự án trụ sở cơ quan THADS giai đoạn 2021-2025 trên địa bàn thành phố Hà Nội; Văn bản số 714/CTGADS-KHTC ngày 25/11/2021 của Tổng cục thi hành án dân sự về việc cung cấp tài liệu, hướng dẫn các thủ tục lập BCNCKT Dự án ĐTXD trụ sở chi cục THADS huyện Quốc Oai</t>
  </si>
  <si>
    <t>Xây dựng khu trung tâm văn hóa - thể thao xã Ngọc Mỹ, huyện Quốc Oai, thành phố Hà Nội</t>
  </si>
  <si>
    <t>Ngọc Mỹ</t>
  </si>
  <si>
    <t>Quyết định 869/QĐ-UBND ngày 24/2/2023 của UBND huyện về việc phê duyệt Báo cáo nghiên cứu khả thi đầu tư xây dựng dự án: (tiến độ: 2022-2024)</t>
  </si>
  <si>
    <t>Xây dựng khu trung tâm văn hóa - thể thao xã Đại Thành, huyện Quốc Oai, thành phố Hà Nội</t>
  </si>
  <si>
    <t>Đại Thành</t>
  </si>
  <si>
    <t>- Quyết định số 1137/QĐ-UBND ngày 06/3/2023 của UBND huyện về việc phê duyệt Báo cáo nghiên cứu khả thi đầu tư xây dựng dự án: (tiến độ: 2022-2024);
- Có Phương án sử dụng tầng đất mặt ngày 28/10/2024</t>
  </si>
  <si>
    <t>XD hoàn chỉnh tuyến đường trục phía Tây Nam kết nối với huyện Hoài Đức và khu đô thị vệ tinh hòa Lạc đoạn ĐH02 đi ĐH01 (Quốc Oai-Hòa Thạch) Trục đường chính nối từ đường gom Đại Lộ Thăng Long đi đường Quốc Oai - Hòa Thạch</t>
  </si>
  <si>
    <t>Ngọc Liệp, Liệp Tuyết, Tuyết Nghĩa, Nghĩa Hương, Cấn Hữu</t>
  </si>
  <si>
    <t>Quyết định số 4895/QĐ-UBND ngày 20/10/2023 của UBND huyện Quốc Oai V/v pê duyệt đầu tư xây dựng dự án: Tiến độ: 2022-2025</t>
  </si>
  <si>
    <t>Đường trục phát triển các xã vùng bán sơn địa huyện Quốc Oai (tuyến ĐH09 Phú Cát-Hòa Thạch-Đông Yên)</t>
  </si>
  <si>
    <t>Xã Đông Yên, Xã Hòa Thạch, Xã Phú Cát</t>
  </si>
  <si>
    <t>- Quyết định 7907/QĐ-UBND ngày 30/12/2023 của UNMD huyện về việc phê duyệt điều chỉnh thời gian thực hiện dự án: (Hết năm 2025)
- Có phương án sử dụng tầng đất mặt,</t>
  </si>
  <si>
    <t xml:space="preserve">Xây dựng tuyến đường huyện ĐH 02 (đoạn từ đường ĐT421B đến đê Tả Tích) huyện Quốc Oai, </t>
  </si>
  <si>
    <t>Xã Ngọc Mỹ, Xã Nghĩa Hương, Xã Liệp Tuyết</t>
  </si>
  <si>
    <t>Quyết định 7911/QĐ-UBND ngày 30/12/2023 của UBND huyện về việc phê duyệt điều chỉnh dự án: (tiến độ: hết năm 2024)</t>
  </si>
  <si>
    <t>Xây dựng tuyến đường tránh đường tỉnh 419 đoạn qua xã Tân Hòa</t>
  </si>
  <si>
    <t>- Tờ trình số 263/TTr-UBND ngày 27/12/2023 của Ban QLDA ĐTXD huyện về việc gia hạn thời gian thực hiện dự án;
- Quyết định số 8906/QĐ-UBND ngày 31/12/2023 của UBND huyện Quốc Oai về việc phê duyệt điều chỉnh thời gian thực hiện dự án (tiến độ: 2019-2023)</t>
  </si>
  <si>
    <t>Đường trung tâm xã Tân Phú</t>
  </si>
  <si>
    <t>Quyết định 7908/QĐ-UBND ngày 30/12/2023 của UBND huyện về việc phê duyệt điều chỉnh thời gian thực hiện dự án: (Tiến độ: hết năm 2024)</t>
  </si>
  <si>
    <t>Đường 421B nối tiếp từ cầu vượt Sài Sơn qua khu hành chính huyện kết nối với tỉnh lộ 421B đoạn Thạch Thán – Xuân Mai</t>
  </si>
  <si>
    <t>Xã Thạch Thán, Ngọc Mỹ, Xã Yên Sơn</t>
  </si>
  <si>
    <t>Nghi quyết số 08/NQ-HDND ngày 08/7/2019 của HĐND thành phố về phê duyệt chủ trương đầu tư; Quyết định số 3570/QĐ-UBND ngày 14/8/2020 của UBND thành phố Hà Nội phê duyệt chỉ giới đường đỏ tỷ lệ 1/500 tuyến đường nối tiếp đường tỉnh 421B đoạn từ cầu vượt Sài Sơn qua khu hành chính huyện Quốc Oai kết nối với đường tỉnh 421B (đoạn Thạch Thán - Xuân Mai). (Tiến độ: 2020-2023)</t>
  </si>
  <si>
    <t xml:space="preserve">Xây dựng đường ĐH08 kết nối tỉnh lộ 422 đi thôn Năm Trại  xã Sài Sơn, huyện Quốc Oai, thành phố Hà Nội </t>
  </si>
  <si>
    <t>Sài Sơn</t>
  </si>
  <si>
    <t>Quyết định số 7581/QĐ-UBND ngày 29/12/2023 của UBND huyện về việc phê duyệt điều chỉnh dự á: (Tiến độ: hết năm 2024)</t>
  </si>
  <si>
    <t>Xây dựng đường trục 42m kết nối từ đường vành đai du lịch Tuần Châu, huyện  Quốc Oai đến đường tỉnh 419 (tỉnh lộ 80 cũ), huyện Thạch Thất</t>
  </si>
  <si>
    <t>UBND huyện Thạch Thất</t>
  </si>
  <si>
    <t>- Quyết định số 2677/QĐ-UBND ngày 12/5/2023 của UBND huyện Thạch Thất về việc phê duyệt Báo cáo nghiên cứu khả thi dự án: (Tiến độ: 2023-2025);
- Quyết định 1868/QĐ-UBND ngày 31/3/2023 của UBND thành phố Hà Nội về việc phê duyệt kết quản thẩm định báo cáo đánh giá tác động môi trường;
- Văn bản số 661/TNMT ngày 18/10/2022 của phòng TNTM về việc thẩm định phương án, dự toán bóc tách, thu gom đất hữu cơ dự án:
- Có Báo cáo phương án bóc tách, thu gom của Cty tư vẫn kỹ thuật và xây dựng Hồng Hà</t>
  </si>
  <si>
    <t>Nâng cấp, mở rộng tuyến đê Tả Tích kết hợp đường giao thông đoạn từ giáp huyện Thạch Thất đi ĐH02, huyện Quốc Oai, thành phố Hà Nội</t>
  </si>
  <si>
    <t>TTPT quỹ đất huyện Quốc Oai</t>
  </si>
  <si>
    <t>Liệp Tuyết, Ngọc Liệp</t>
  </si>
  <si>
    <t>Quyết định số 5174/QĐ-UBND ngày 31/10/2023 của UBND Huyện về việc phê duyệt dự án (Tiến độ: 2022-2025)</t>
  </si>
  <si>
    <t>Nâng cấp, mở rộng tuyến đê Tả Tích kết hợp đường giao thông đoạn từ ĐH 02 đến giáp huyện Chương Mỹ, huyện Quốc Oai, thành phố Hà Nội</t>
  </si>
  <si>
    <t>Liệp Tuyết, Tuyết Nghĩa, cấn Hữu</t>
  </si>
  <si>
    <t>Quyết định số 5175/QĐ-UBND 31/10/2023 của UBND Huyện về việc phê duyệt dự án (Tiến độ: 2022-2026)</t>
  </si>
  <si>
    <t>Xây dựng tuyến đường phát triển phía Tây Nam huyện Quốc Oai từ đường tỉnh 421B đi đường tỉnh 419 nối với đường tỉnh 423 hiện trạng</t>
  </si>
  <si>
    <t>Xã Cấn Hữu; Xã Đồng Quang; Xã Cộng Hòa</t>
  </si>
  <si>
    <t>Quyết định số 1161/QĐ-UBND ngày 10/3/2021 của UBND thành phố Hà Nội phê duyệt báo cáo nghiên cứu khả thi dự án: (tiến độ: 2021-2023); Nghị quyết 08/NQ-HĐND ngày 08/72019 của HĐND thành phố Hà Nội (2020-2023) - PL13</t>
  </si>
  <si>
    <t>Dự án ĐTXD công trình cầu Tân Phú, huyện Hoài Đức và huyện Quốc Oai, Thành phố Hà Nội</t>
  </si>
  <si>
    <t>Tân Phú</t>
  </si>
  <si>
    <t>Nghị quyết 07/NQ-HĐND ngày 10/3/2023 của HĐND thành phố phê duyệt chủ trương đầu tư điều chỉnh dự án</t>
  </si>
  <si>
    <t>Xây dựng bảo tàng thiên nhiên Việt Nam</t>
  </si>
  <si>
    <t>Bảo tàng thiên nhiên Việt Nam</t>
  </si>
  <si>
    <t>Xã Ngọc Mỹ; Liệp Tuyết</t>
  </si>
  <si>
    <t>Quyêt định số 3990/QĐ-UBND ngày 23/8/2021 của UBND thành phố Hà Nội v/v phê duyệt đồ án Quy hoạch chi tiết Bảo tàng Thiên nhiên Việt Nam, tỷ lệ 1/500. Địa điểm tại các xã Liệp Tuyết, Ngọc Mỹ và Ngọc Liệp huyện Quốc Oai;
Quyết định 732/QĐ-VHL ngày 04/5/2021 của Viện Hàn lâm Khoa học và công nghệ về việc phê duyệt chủ trương đầu tư dự án (tiến độ: 2021-2024);
Quyết định 453/QĐ-VHL ngày 30/3/2023 viện Hàn lâm Khoa học và Công nghệ Việt Nam về việc phê duyệt điều chỉnh chủ trương đầu tư dự án, chuẩn bị mặt bằng, xây dựng hạ tầng giai đoạn 2021-2025 (tiến độ: 2023-2025);
Quyết định 843/QĐ-BTNMT ngày 22/4/2022 của Bộ Tài nguyên và Môi trường về việc phê duyệt Báo cáo đánh giá tác động môi trường dự án.</t>
  </si>
  <si>
    <t>Trường mầm non xã Phượng Cách</t>
  </si>
  <si>
    <t>Xã Phượng Cách</t>
  </si>
  <si>
    <t xml:space="preserve"> '- Quyết định số 3402/QĐ-UBND ngày 30/6/2021 của UBND huyện Quốc Oai về việc phê duyệt điều chỉnh báo cáo nghiên cứu khả thi ĐTXD (2021-2024);
- Có Phương án sử dụng tầng đất mặt ngày 01/3/2022</t>
  </si>
  <si>
    <t>Xây mới Trường mầm non Cấn Hữu</t>
  </si>
  <si>
    <t>BQLDAĐTXD huyện</t>
  </si>
  <si>
    <t>- Quyết định 6247/QĐ-UBND ngày 06/12/2023 của UBND huyện về việc điều chỉnh thời gian thực hiện dự án: (Tiến độ: hết năm 2024)
- Có Phương án sử dụng tầng đất mặt</t>
  </si>
  <si>
    <t>Xây dựng mở rộng Trường Tiểu học Đại Thành</t>
  </si>
  <si>
    <t>Xã Đại Thành</t>
  </si>
  <si>
    <t>- Quyết định số 1076/QĐ-UBND ngày 31/3/2022 của UBND huyện Quốc Oai về việc phê duyệt báo cáo nghiên cứu khả thi ĐTXD (2022-2024);
- Có Phương án sử dụng tầng đất mặt ngày 28/10/2024</t>
  </si>
  <si>
    <t>Nhà văn hóa thôn 3, xã Phượng Cách, huyện Quốc Oai</t>
  </si>
  <si>
    <t>UBND xã Phượng Cách</t>
  </si>
  <si>
    <t>Phượng Cách</t>
  </si>
  <si>
    <t>Nghị quyết số 20/NQ-HĐND ngày 11/10/2024 của HĐND huyện về việc Điều chỉnh chủ trương đầu tư dự án: Phụ lục số 19: (Tiến độ: hết năm 2026)</t>
  </si>
  <si>
    <t>Xây dựng khu trung tâm văn hóa - thể thao xã Sài Sơn, huyện Quốc Oai</t>
  </si>
  <si>
    <t>Nghị quyết số 18/NQ-HĐND ngày 10/9/2024 của HĐND huyện về việc phê duyệt chủ trương đầu tư, điều chỉnh chủ trương đầu tư các dự án đầu tư công năm 2024 trên địa bàn huyện Quốc Oai: (Phụ lục số 12: Tiến độ: 2024-2026)</t>
  </si>
  <si>
    <t>Cải tạo, nâng cấp trường THCS xã Đồng Quang, huyện Quốc Oai, thành phố Hà Nội</t>
  </si>
  <si>
    <t>Nghị quyết số 26/NQ-HĐND ngày 15/11/2021 của HĐND huyện Quốc Oai V/v phê duyệt chủ trương đầu tư (Phụ lục số 37- Tiến độ: 2022-2024)</t>
  </si>
  <si>
    <t>Xây dựng Trường THPT Tùng Thiện</t>
  </si>
  <si>
    <t>Thị xã Sơn Tây</t>
  </si>
  <si>
    <t>P.Trung Sơn Trầm</t>
  </si>
  <si>
    <t>Phụ lục 02: Nghị quyết số 11/NQ-HĐND ngày 21/7/2023 của Hội đồng nhân dân thị xã Sơn Tây phê duyệt chủ trương. (Tiến độ thực hiện dự án 2024-2027)</t>
  </si>
  <si>
    <t>Xây dựng Trường THPT Xuân Khanh</t>
  </si>
  <si>
    <t>P.Viên Sơn</t>
  </si>
  <si>
    <t>Phụ lục 03: Nghị quyết số 11/NQ-HĐND ngày 21/7/2023 của Hội đồng nhân dân thị xã Sơn Tây phê duyệt chủ trương. (Tiến độ thực hiện dự án 2024-2027). Quyết định 1566/QĐ-UBND ngày 28/8/2024 của UBND thị xã Sơn Tây về việc phê duyệt dự án đầu tư.  (Tiến độ thực hiện dự án 2024-2027)</t>
  </si>
  <si>
    <t>Xây dựng trường THCS Sơn Lộc</t>
  </si>
  <si>
    <t>P.Trung Hưng</t>
  </si>
  <si>
    <t>Phụ lục 06: Nghị quyết số 11/NQ-HĐND ngày 21/7/2023 của Hội đồng nhân dân thị xã Sơn Tây phê duyệt chủ trương. Quyết định 875/QĐ-UBND ngày 11/6/2024 của UBND thị xã Sơn Tây về việc phê duyệt dự án đầu tư.  (Tiến độ thực hiện dự án 2024-2027)</t>
  </si>
  <si>
    <t>Xây dựng trường THCS Cổ Đông</t>
  </si>
  <si>
    <t>X.Cổ Đông</t>
  </si>
  <si>
    <t>Phụ lục 09: Nghị quyết số 06/NQ-HĐND ngày 6/4/2023 của Hội đồng nhân dân thị xã Sơn Tây phê duyệt chủ trương. Quyết định 250/QĐ-UBND ngày 15/3/2024 của UBND thị xã Sơn Tây về việc phê duyệt báo cáo nghiên cứu khả thi. (Tiến độ thực hiện dự án 2024-2027)</t>
  </si>
  <si>
    <t>Xây dựng tuyến đường Ngô Quyền - Phùng Hưng</t>
  </si>
  <si>
    <t>P. Ngô Quyền, Trung Hưng, Đường Lâm</t>
  </si>
  <si>
    <t>Phụ lục 29: Nghị quyết số 28/NQ-HĐND ngày 22/9/2023 của Hội đồng nhân dân thành phố Hà Nội phê duyệt chủ trương. Quyết định 471/QĐ-UBND ngày 23/4/2024 của UBND thị xã Sơn Tây về việc phê duyệt báo cáo nghiên cứu khả thi. (Tiến độ thực hiện dự án 2024-2027)</t>
  </si>
  <si>
    <t>Xây dựng tuyến đường từ cầu Cộng đi đường tránh quốc lộ 32</t>
  </si>
  <si>
    <t>P. Ngô Quyền, Trung Hưng, Phú Thịnh, Quang Trung. Xã Đường Lâm</t>
  </si>
  <si>
    <t>Phụ lục 30: Nghị quyết số 28/NQ-HĐND ngày 22/9/2023 của Hội đồng nhân dân thành phố Hà Nội phê duyệt chủ trương. (Tiến độ thực hiện dự án 2024-2027)</t>
  </si>
  <si>
    <t>Xây dựng trường mầm non Phú Thịnh</t>
  </si>
  <si>
    <t>P.Phú Thịnh</t>
  </si>
  <si>
    <t>Phụ lục 7: Nghị quyết số 06/NQ-HĐND ngày 6/4/2023 của Hội đồng nhân dân thị xã Sơn Tây phê duyệt chủ trương. Quyết định 1454/QĐ-UBND ngày 02/8/2024 của UBND thị xã Sơn Tây về việc phê duyệt dự án đầu tư. (Tiến độ thực hiện dự án 2024-2027)</t>
  </si>
  <si>
    <t>Xây dựng tuyến đường từ dốc Cái Cao thôn Cổ Liễn đi TL 418 xã Cổ Đông</t>
  </si>
  <si>
    <t>Phụ lục 3: Nghị quyết số 06/NQ-HĐND ngày 6/4/2023 của Hội đồng nhân dân thị xã Sơn Tây phê duyệt chủ trương. Quyết định 196/QĐ-UBND ngày 22/2/2024 của UBND thị xã Sơn Tây về việc phê duyệt báo cáo nghiên cứu khả thi.  (Tiến độ thực hiện dự án 2024-2027)</t>
  </si>
  <si>
    <t>Cải tạo nâng cấp tạo cảnh quan ao Đồng Sánh thôn nhà thờ xã Kim Sơn</t>
  </si>
  <si>
    <t>X.Kim Sơn</t>
  </si>
  <si>
    <t>Phụ lục 7: Nghị quyết số 23/NQ-HĐND ngày 19/12/2022 của Hội đồng nhân dân thị xã Sơn Tây phê duyệt chủ trương. (Tiến độ thực hiện dự án 2023-2025)</t>
  </si>
  <si>
    <t>Xây dựng cống dẫn nước từ trạm Đồng Cồng đến điểm thu tại cống Vũng Dạ, phường Trung Sơn Trầm, thị xã Sơn Tây</t>
  </si>
  <si>
    <t>Phường Trung Sơn Trầm</t>
  </si>
  <si>
    <t>Phụ lục 05- Nghị quyết số 19/NQ-HĐND ngày 04/11/2022 của HĐND thị xã - Phê duyệt chủ trương đầu tư dự án (tiến độ năm 2023-2025)</t>
  </si>
  <si>
    <t>Kiên cố hóa tuyến kênh thoát lũ hạ du xả tràn hồ chứa nước Xuân Khanh, thị xã Sơn Tây, thành phố Hà Nội</t>
  </si>
  <si>
    <t>DTL + DGT</t>
  </si>
  <si>
    <t>Phường Xuân Khanh; Xã Xuân Sơn</t>
  </si>
  <si>
    <t>Phụ lục 17 - Nghị quyết số 07/NQ-HĐND ngày 10/3/2023 của HĐND thành phố Hà Nội - Phê duyệt chủ trương đầu tư dự án (tiến độ năm 2024-2027)</t>
  </si>
  <si>
    <t>Xây dựng tuyến đường từ Quốc lộ 21 (tuyến đường tránh Quốc lộ 32) đi xã Cam Thượng, huyện Ba Vì, thành phố Hà Nội</t>
  </si>
  <si>
    <t>Xã Xuân Sơn; xã Đường Lâm; xã Thanh Mỹ</t>
  </si>
  <si>
    <t>Phụ lục 08 - Nghị quyết số 41/NQ-HĐND ngày 08/12/2023 của HĐND thành phố Hà Nội - Phê duyệt chủ trương đầu tư dự án (tiến độ năm 2024-2026). Nghị quyết số 29/NQ-HĐND ngày 04/7/2024 của Hội đồng nhân dân thành phố Hà Nội Về phê duyệt, điều chỉnh chủ trương đầu tư và dừng chủ trường đầu tư một số dự án đầu tư công cấp Thành phố (Phụ lục 15; tiến độ năm  2026-2029)</t>
  </si>
  <si>
    <t>Nâng cấp cải tạo tuyến tỉnh lộ 418 đoạn KM 0 + KM 3 thị xã Sơn Tây</t>
  </si>
  <si>
    <t>X.Sơn Đông, X,Cổ Đông</t>
  </si>
  <si>
    <t>QĐ số 6009/QĐ - UBND ngày 31/10/2018 của UBND TP V/v Phê duyệt báo cáo nghiên cứu khả thi dự án nâng cấp, cải tạo thuyến tỉnh lộ 418 đoạn Km0 - Km3; VB số 487/HĐND - KTNS ngày 6/9/2018 của HĐND thành phố phê duyệt chủ trương đầu tư dự án; Quyết định 4938/QĐ-UBND ngày 03/11/2020 gia hạn thực hiện dự án; Quyết định số 1151/QĐ-UBND ngày 04/4/2022 về việc kéo dài thời gian thực hiện và giải ngân kế hoạch đầu tư công năm 2021 sang năm 2022 của các dự án sử dụng ngân sách Thành phố và ngân sách Thành phố hỗ trợ cấp huyện (tiến độ đến hết năm 2022). QĐ số 6195/QĐ-SGTVT ngày 12/12/2023 của Sở Giao thông vận tải V/v phê duyệt điều chỉnh thời gian thực hiện Dự án (Tiến độ hết IV/2024)</t>
  </si>
  <si>
    <t>Vùng ảnh hưởng môi trường bán kính 500 m của Khu xử lý chất thải Xuân Sơn</t>
  </si>
  <si>
    <t>DRA</t>
  </si>
  <si>
    <t>UBNDTP</t>
  </si>
  <si>
    <t>X.Xuân Sơn</t>
  </si>
  <si>
    <t>VB số 1401/UBND-PTQĐ ngày 19/7/2023 của UBNDTX Sơn Tây V/v tiếp tục đề nghị điều chỉnh tiến độ GPMB dự án; Vb số 2698/UBND - KH&amp;ĐT ngày 15/5/2018 của UBND thành phố Hà Nội V/v gia hạn thời gian hoàn thành DA bồi thường, hỗ trợ và tái định cư theo quy hoạch khu đất 83,78 ha vùng ảnh hưởng môi trường bán kính 500 m của Khu xử lý chất thải Xuân Sơn. Vb số 5590/KH&amp;ĐT-NS ngày 07/9/2017 của Sở KH&amp;ĐT V/v Giãn tiến độ GPMB Dự án bồi thường, hỗ trợ và tái định cư theo quy hoạch khu đất 83,78 ha vùng ảnh hưởng môi trường bán kính 500 m của khu xử lý chất thải Xuân Sơn, thị xã Sơn Tây (tiến độ đến hết năm 2018)</t>
  </si>
  <si>
    <t>Đường từ phố Quang Trung đi Đền Và, phường Trung Hưng</t>
  </si>
  <si>
    <t>P.Quang Trung; P.Trung Hưng; Sơn Lộc</t>
  </si>
  <si>
    <t>QĐ số 1966/QĐ - UBND ngày 31/12/2019 của UBND TX V/v Phê duyệt thiết kế bản vẽ thi công, dự toán xây dựng; QĐ số 1331/QĐ - UBND ngày 30/10/2018 của UBNDTX V/v Phê duyệt dự án đầu tư xây dựng; QĐ số 1776/QĐ - UBND ngày 21/12/2018 của UBNDTX V/v Phê duyệt điều chỉnh, bổ sung cơ cấu tổng mức đầu tư DA; QĐ số 930/QĐ - UBND ngày 07/8/2017 của UBNDTX phê duyệt chủ trương đầu tư. Quyết định 505/QĐ-UBND ngày 18/5/2022 của UBND thị xã Sơn tây điều chỉnh thời gian thực hiện dự án (tiến độ đến Năm 2019 - 2022)</t>
  </si>
  <si>
    <t>Dự án đầu tư xây dựng công trình cầu Cộng bắc qua sông Tích, thị xã Sơn Tây</t>
  </si>
  <si>
    <t>P.Ngô Quyền; P.Trung Hưng; P.Phú Thịnh</t>
  </si>
  <si>
    <t>Quyết định số 5954/QĐ-UBND ngày 28/10/2019 của UBND thành phố Hà Nội phê duyệt Báo cáo nghiên cứu khả thi dự án; Quyết định số 3256/QĐ - UBND ngày 18/6/2019 của UBNDTP V/v Phê duyệt điều chỉnh chủ trương đầu tư dự án xây dựng công trình cầu Cộng bắc qua sông Tích, thị xã Sơn Tây; Quyết định số 2127/QĐ-UBND, ngày 12/05/2015 của UBND thành phố hà Nội, V/v Phê duyệt cho phép thực hiện chuẩn bị đầu tư. (tiến độ hết năm 2022); Quyết định số 6194/QĐ-SGTVT ngày 12/12/2023 của Sở Giao thông vận tải V/v phê duyệt điều chỉnh thời gian thực hiện Dự án Đầu tư xây dựng công trình cầu Cộng bắc qua sông Tích, thị xã Sơn Tây (Tiến độ gia hạn 31/12/2024).</t>
  </si>
  <si>
    <t>Cải tạo, nâng cấp tỉnh lộ 413 đoạn từ Km0 đến Km5+900, thị xã Sơn Tây, thành phố Hà Nội.</t>
  </si>
  <si>
    <t>Xuân Sơn, Thanh Mỹ,</t>
  </si>
  <si>
    <t>QĐ số 2592/QĐ-UBND ngày 14/6/2021 của UBND thành phố Hà Nội về việc phê duyệt Dự án đầu tư Cải tạo, nâng cấp tỉnh lộ 413 đoạn từ Km + 00 đến  Km5 + 900, thị xã Sơn Tây; Phụ lục 10 - Nghị quyết số 25/NQ-HĐND ngày 04/12/2019 của HĐND thành phố Hà Nội - Phê duyệt chủ trương đầu tư dự án. (tiến độ hết năm 2024)</t>
  </si>
  <si>
    <t>Nâng cấp tuyến đê Hữu Hồng kết hợp làm đường giao thông trên địa bàn thị xã Sơn Tây, thành phố Hà Nội.</t>
  </si>
  <si>
    <t>Lê Lợi, Đường Lâm, Phú Thịnh</t>
  </si>
  <si>
    <t>Quyết định số 1508/QĐ-UBND ngày 13/04/2020 của UBND thành phố Hà Nội quyết định cho phép chuẩn bị đầu tư dự án. Phụ lục 10 Nghi quyết 22/NQ-HĐND ngày 12/9/2022 của HĐND thành phố - phê duyệt chủ trương (tiến độ đến Năm 2024 - 2027)</t>
  </si>
  <si>
    <t>Cải tạo, nâng cấp đường, rãnh thoát nước tuyến đường từ tỉnh lộ 418 thôn Đại Quang qua Cống Chương đi xã Cổ Đông và đường trục thôn Vạn An xã Sơn Đông</t>
  </si>
  <si>
    <t>X.Sơn Đông</t>
  </si>
  <si>
    <t>Quyết định số 1380/QĐ-UBND ngày 11/11/2021 của UBND thị xã Sơn Tây Phê duyệt Báo cáo nghiên cứu khả thị Dự án; Phụ lục 9 - Nghị quyết số 13/NQ-HĐND ngày 07/9/2020 của HĐND thị xã Sơn Tây  - Phê duyệt chủ trương đầu tư dự án (Tiến độ hết năm 2023)</t>
  </si>
  <si>
    <t>Cải tạo, nâng cấp tỉnh lộ 414 (đoạn từ ngã ba Vị Thủy đi Xuân Khanh), thị xã Sơn Tây, Hà Nội.</t>
  </si>
  <si>
    <t>Xuân Sơn, Thanh Mỹ, Xuân Khanh</t>
  </si>
  <si>
    <t>Phụ lục 11 - Nghị quyết số 25/NQ-HĐND ngày 04/12/2019 của HĐND thành phố Hà Nội - Phê duyệt chủ trương đầu tư dự án (tiến độ 2021 - 2024)</t>
  </si>
  <si>
    <t>Xây dựng phòng học và các hạng mục phụ trợ trường mầm non Sơn Đông, xã Sơn Đông</t>
  </si>
  <si>
    <t>Quyết định số 113/QĐ-UBND ngày 27/01/2022 của Ủy ban nhân dân thị xã Sơn Tây về việc điều chỉnh thời gian thực hiện dự án;  Quyết định số 1333/QĐ-UBND ngày 07/10/2019 của UBND thị xã Sơn Tây; Quyết định 604/QĐ-UBND ngày 31/5/2019 của UBND thị xã Sơn Tây phê duyệt điều chỉnh chủ trương đầu tư. Quyết định số 184/QĐ-UBND ngày 05/3/2018 của UBND thị xã phê duyệt chủ trương đầu tư (tiến độ hết năm 2022)</t>
  </si>
  <si>
    <t>Đường nối từ tỉnh lộ 414 (điểm ngã ba Vị Thủy) đi tỉnh lộ 416</t>
  </si>
  <si>
    <t>Xã Kim Sơn, xã Thanh Mỹ</t>
  </si>
  <si>
    <t>Phụ lục 14 - Nghị quyết số 22/NQ-HĐND ngày 15/10/2021 của Hội đồng nhân dân thị xã Sơn Tây. Quyết định 1138/QĐ-UBND ngày 27/10/2022 của UBND thị xã Sơn Tây về việc phê duyệt báo cáo nghiên cứu khả thi (tiến độ đến Năm 2022 - 2025)</t>
  </si>
  <si>
    <t>Dự án: Cải tạo, nâng cấp và phát huy giá trị đầm Đượng (khu vực thôn Lễ Khê – Kỳ Sơn) xã Xuân Sơn</t>
  </si>
  <si>
    <t>Phụ lục 12 - Nghị quyết số 22/NQ-HĐND ngày 15/10/2021 của Hội đồng nhân dân thị xã Sơn Tây.  Quyết định 521/QĐ-UBND ngày 06/6/2022 của UBND thị xã Sơn Tây về việc phê duyệt báo cáo nghiên cứu khả thi (tiến độ từ Năm 2022 - 2025)</t>
  </si>
  <si>
    <t>Cải tạo nạo vét hồ Lớn và làm đường dạo ven hồ, phường Phú Thịnh</t>
  </si>
  <si>
    <t>Phụ lục 05 - Nghị quyết số 19/NQ-HĐND ngày 18/12/2020 của Hội đồng nhân dân thị xã Sơn Tây. Quyết định 1087/QĐ-UBND ngày 018/10/2022 của UBND thị xã Sơn Tây về việc phê duyệt báo cáo nghiên cứu khả thi (tiến độ từ Năm 2021 - 2023). Quyết định 202/QĐ-UBND ngày 30/3/2023 của UBND thị xã Sơn Tây về việc phê duyệt điều chỉnh báo cáo nghiên cứu khả thi (tiến độ thực hiện năm 2024)</t>
  </si>
  <si>
    <t>Cải tạo nâng cấp và phát huy giá trị Sông Hang</t>
  </si>
  <si>
    <t>X.Kim Sơn, Thanh Mỹ, phường Trung Sơn Trầm</t>
  </si>
  <si>
    <t>Phụ lục 19 Nghị quyết số 03/NQ - HĐND ngày 8/4/2022 của Hội đồng nhân dân thành phố Hà Nội; (tiến độ từ Năm 2023 - 2025)</t>
  </si>
  <si>
    <t>Trụ Sở ban chỉ huy quân sự phường Trung Hưng</t>
  </si>
  <si>
    <t>UBND P.Trung Hưng</t>
  </si>
  <si>
    <t>Phụ lục 29 -Nghị quyết số 22/NQ-HĐND ngày 15/10/2021 của Hội Đồng Nhân dân thị xã Sơn Tây Về bổ sung danh mục dự án, phê duyệt chủ trương đầu tư 35 dự án, điều chỉnh chủ trương đầu tư 02 dự án sử dụng vốn đầu tư công thuộc thị xã Sơn Tây. (tiến độ từ Năm 2022 - 2024)</t>
  </si>
  <si>
    <t>Trường Mầm non Sơn Đông khu Tân Phú</t>
  </si>
  <si>
    <t xml:space="preserve">Nghị quyết số 26/NQ-HĐND ngày 16/11/2021 của HĐND thị xã Sơn Tây Về bổ sung danh mục dự án, phê duyệt chủ trương đầu tư 11 dự án sử dụng vốn đầu tư công thuộc thị xã Sơn Tây (Tại phụ lục 01). Quyết định 578/QĐ-UBND ngày 14/6/2023 của UBND thị xã Sơn Tây về việc phê duyệt báo cáo nghiên cứu khả thi   (tiến độ từ  Năm 2023 - 2026). </t>
  </si>
  <si>
    <t>Trường Mầm non Trung Hưng</t>
  </si>
  <si>
    <t>Nghị quyết số 26/NQ-HĐND ngày 16/11/2021 của HĐND thị xã Sơn Tây Về bổ sung danh mục dự án, phê duyệt chủ trương đầu tư 11 dự án sử dụng vốn đầu tư công thuộc thị xã Sơn Tây (Tại phụ lục 02)  (tiến độ từ  Năm 2023 - 2026). Quyết định 1452/QĐ-UBND ngày 02/8/2024 của UBND thị xã Sơn Tây về việc phê duyệt dự án đầu tư</t>
  </si>
  <si>
    <t>Mở rộng và xây dựng bổ sung phòng học Trường Tiểu học Trung Hưng</t>
  </si>
  <si>
    <t>Nghị quyết số 26/NQ-HĐND ngày 16/11/2021 của HĐND thị xã Sơn Tây Về bổ sung danh mục dự án, phê duyệt chủ trương đầu tư 11 dự án sử dụng vốn đầu tư công thuộc thị xã Sơn Tây (Tại phụ lục 05)  Quyết định 877/QĐ-UBND ngày 11/6/2024 của UBND thị xã Sơn Tây về việc phê duyệt dự án đầu tư.  (tiến độ từ Năm 2023 - 2025)</t>
  </si>
  <si>
    <t>Mở rộng và xây dựng nhà lớp học, nhà bộ môn Trường THCS Trung Hưng</t>
  </si>
  <si>
    <t>Nghị quyết số 26/NQ-HĐND ngày 16/11/2021 của HĐND thị xã Sơn Tây Về bổ sung danh mục dự án, phê duyệt chủ trương đầu tư 11 dự án sử dụng vốn đầu tư công thuộc thị xã Sơn Tây (Tại phụ lục 06). Quyết định 876/QĐ-UBND ngày 11/6/2024 của UBND thị xã Sơn Tây về việc phê duyệt dự án đầu tư.  (tiến độ từ Năm 2023 - 2026)</t>
  </si>
  <si>
    <t>Mở rộng, tu bổ tôn tạo Đình (đền) Phùng Hưng</t>
  </si>
  <si>
    <t>X.Đường Lâm</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</si>
  <si>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18) (tiến độ từ Năm 2023 - 2025)</t>
  </si>
  <si>
    <t>Đầu tư xây dựng Cầu Trì bắc qua sông Tích thị xã Sơn Tây</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</si>
  <si>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23) (tiến độ từ Năm 2023 - 2025)</t>
  </si>
  <si>
    <t>Cải tạo, nâng cấp kênh tiêu T1 đoạn qua địa bàn thị xã Sơn Tây.</t>
  </si>
  <si>
    <t>Quyết định số 5998/QĐ - UBND ngày 31/10/2018 của UBND thành phố Hà Nội phê duyệt dự án đầu tư xây dựng công trình; Quyết định 925/QĐ-UBND ngày 24/02/2021 của UBND thành phố Hà Nôi phê duyệt gian hạn dự án, Quyết định số 1151/QĐ-UBND ngày 04/4/2022 của UBND thành phố Hà Nội về việc kéo dài thời gian thực hiện và giải ngân kế hoạch đầu tư công năm 2021 sang năm 2022 của các dự án sử dụng ngân sách Thành phố và ngân sách Thành phố hỗ trợ cấp huyện (tiến độ đến Quý III/2022)</t>
  </si>
  <si>
    <t>Đường từ đường tránh QL 32 qua UBND xã Thanh Mỹ đi TL 414 (giai đoạn 1)</t>
  </si>
  <si>
    <t>X.Thanh Mỹ</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</si>
  <si>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26) (tiến độ từ Năm 2023 - 2026)</t>
  </si>
  <si>
    <t>Cải tạo, nâng cấp đường nối từ chợ Xuân Khanh đi Tỉnh lộ 413, xã Xuân Sơn</t>
  </si>
  <si>
    <t>X.Xuân Sơn, P.Xuân Khanh</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</si>
  <si>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32) (tiến độ từ Năm 2023 - 2025)</t>
  </si>
  <si>
    <t>Xây dựng trường mầm non Trung Sơn Trầm</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</si>
  <si>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07). Quyết định 794/QĐ-UBND ngày 05/6/2024 của UBND thị xã Sơn Tây về việc phê duyệt dự án đầu tư. (tiến độ từ Năm 2023 - 2026)</t>
  </si>
  <si>
    <t>Xây dựng trường Tiểu học Viên Sơn</t>
  </si>
  <si>
    <t>Nghị quyết số 01/NQ-HĐND ngày 19/5/2022 của Hội đồng nhân dân thị xã Sơn Tây Về cập nhật, bổ sung danh mục dự án vào Kế hoạch đầu tư công trung hạn 5 năm 2021-2025 của thị xã Sơn Tây (Số thứ tự 01 trang 1). Quyết định 1597/QĐ-UBND ngày 05/6/2024 của UBND thị xã Sơn Tây về việc phê duyệt quy hoạch tổng mặt bằng tỷ lệ 1/500 và phương án kiến trúc sơ bộ dự án. (tiến độ từ Năm 2023 - 2026)</t>
  </si>
  <si>
    <t>Mở rộng khuôn viên đền thờ lăng Ngô Quyền</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</si>
  <si>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12) (tiến độ từ Năm 2023 - 2025)
Nghị quyết số 05/NQ-HĐND ngày 09/4/2024 của Hội đồng nhân dân thị xã Sơn Tây Về phê duyệt chủ trương đầu tư 07 dự án, điều chỉnh chủ trương đầu tư 05 dự án sử dụng vốn đầu tư công thuộc thị xã Sơn Tây (Phụ lục 1 1; tiến độ từ Năm 2024 - 2027)</t>
  </si>
  <si>
    <t>Xây dựng trụ sở ban chỉ huy quân sự phường Phú Thịnh</t>
  </si>
  <si>
    <t>UBNDP. Phú Thịnh</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</si>
  <si>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34) Quyết định 464/QĐ-UBND ngày 22/4/2024 của UBND thị xã Sơn Tây về việc điều chỉnh chủ đầu tư dự án từ Ban QLDA sang UBND phường Phú Thịnh.  (tiến độ từ Năm 2023 - 2025)</t>
  </si>
  <si>
    <t>Trụ Sở ban chỉ huy quân sự xã Xuân Sơn</t>
  </si>
  <si>
    <t>UBND X.Xuân Sơn</t>
  </si>
  <si>
    <t>Phụ lục 30 -Nghị quyết số 22/NQ-HĐND ngày 15/10/2021 của Hội Đồng Nhân dân thị xã Sơn Tây Về bổ sung danh mục dự án, phê duyệt chủ trương đầu tư 35 dự án, điều chỉnh chủ trương đầu tư 02 dự án sử dụng vốn đầu tư công thuộc thị xã Sơn Tây. (tiến độ từ Năm 2022 - 2024)</t>
  </si>
  <si>
    <t>Xây dựng đường giao thông kết hợp hệ thống thoát nước phục vụ làng nghề Phú Nhi và khu dân cư phường Phú Thịnh</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</si>
  <si>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25) (tiến độ từ  Năm 2023 - 2025)</t>
  </si>
  <si>
    <t>Nâng cấp đường, hệ thống thoát nước xã Đường Lâm (Hạng mục: Khu vực thôn Đông Sàng)</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</si>
  <si>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42) (tiến độ từ Năm 2023 - 2025)</t>
  </si>
  <si>
    <t>Nâng cấp, cải tạo tuyến kênh từ Lòng Hồ đi Vai Đá</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</si>
  <si>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16) (tiến độ từ Năm 2023 - 2025). Quyết định 1129/QĐ-UBND ngày 26/10/2022 của UBND thị xã Sơn Tây về việc phê duyệt báo cáo nghiên cứu khả thi</t>
  </si>
  <si>
    <t>Xây dựng Trung tâm văn hóa xã Cổ Đông</t>
  </si>
  <si>
    <t>Quyết định số 1729/QĐ - UBND ngày 02/12/2019 của UBNDTX V/v Phê duyệt Thiết kế bản vẽ thi công và dự toán điều chỉnh; Quyết định số 917/QĐ - UBND ngày 17/8/2018 của UBNDTX V/v Phê duyệt báo cáo kinh tế kỹ thuật.Quyết định số 776/QĐ - UBND ngày 30/7/2018 của UBND TX Sơn Tây Phê duyệt báo cáo kinh tế, kỹ thuật. QĐ số 1490/QĐ-UBND ngày 04/12/2017 của UBNDTX Sơn Tây về việc phê duyệt chủ trương đầu tư dự án. (tiến độ từ Năm 2018 - 2020); Quyết định số 1370/QĐ-UBND ngày 02/12/2022 của UBNDTX Sơn Tây V/v Phê duyệt điều chỉnh thời gian thực hiện dự án (Tiến độ 2018-2024)</t>
  </si>
  <si>
    <t>Tiếp nước, cải tạo khôi phục sông tích từ Lương Phú, xã Thuần Mỹ, huyện Ba Vì, TP Hà Nội tại xã Đường Lâm, TX.Sơn Tây</t>
  </si>
  <si>
    <t>SỞ NN&amp;PTNT</t>
  </si>
  <si>
    <t>Quyết định số 1054/QĐ-UBND ngày 4/3/2016  của UBNDTP Hà Nội gia hạn thi công thực hiện dự án (Tiến độ hết 2020; Quyết định số 4927/QĐ-UBND ngày 6/10/2010 của UBNDTP V/v phê duyệt dự án tiếp nước, cải tạo khôi phục sông Tích từ Phú Lương, xã Thuần Mỹ, huyện Ba Vì, TP Hà Nội (Giai đoạn I tiến độ 2010-2013)</t>
  </si>
  <si>
    <t>Xây mới nhà văn hóa tổ dân phố Phố Hàng, phường Phú Thịnh, thị xã Sơn Tây</t>
  </si>
  <si>
    <t>UBND phường Phú Thịnh</t>
  </si>
  <si>
    <t>Quyết định số 514/QĐ-UBND ngày 26/5/2023 của UBND thị xã Sơn Tây về Phê duyệt điều chỉnh thời gian thực hiện dự án; Quyết định số 187/QĐ-UBND ngày 07/3/2018 của UBND thị xã Sơn Tây  Phê duyệt chủ trương đầu tư; Quyết định số 456/QĐ-UBND ngày 22/5/2018 Phê duyệt báo cáo kinh tế kỹ thuật. ( Tiến độ thực hiện dự án 2018-2020; Điều chỉnh gia hạn thực hiện dự án đến hết 2024)</t>
  </si>
  <si>
    <t>Xây dựng khu thể thao thôn Kim Đái 2 và mua săm trang thiết bị trung tâm văn hoá xã Kim Sơn</t>
  </si>
  <si>
    <t>UBND xã Kim Sơn</t>
  </si>
  <si>
    <t>Phụ lục 04 - NQ 06/NQ-HĐND ngày 06/4/2023 của HĐ ND thị xã V/v phê duyệt chủ trương đầu tư 09 dự án, điều chỉnh chủ trương  đầu tư 02 dự án sử udngj vốn đầu tư công thuộc thị xã Sơn Tây (Tiến độ thực hiện dự án 2023-2025)</t>
  </si>
  <si>
    <t>Đầu tư xây dựng hạ tầng Đền Và (giai đoạn 1)</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</si>
  <si>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11) (tiến độ từ Năm 2023 - 2026). Nghị quyết số 05/NQ-HĐND ngày 09/4/2024 của Hội đồng nhân dân thị xã Sơn Tây Về phê duyệt chủ trương đầu tư 07 dự án, điều chỉnh chủ trương đầu tư 05 dự án sử dụng vốn đầu tư công thuộc thị xã Sơn Tây (Phụ lục 1 0; tiến độ từ Năm 2024 - 2027)</t>
  </si>
  <si>
    <t>Xây dựng trụ sở Ban chỉ huy quân sự phường Viên Sơn</t>
  </si>
  <si>
    <t>UBND phường Viên Sơn</t>
  </si>
  <si>
    <t>Quyết định số 1516/QĐ-UBND ngày 16/8/2024 của UBND thị xã Sơn Tây về Phê duyệt Quy hoạch tổng mặt bằng tỷ lệ 1/500 và phương án kiến trúc sơ bộ Dự án: Xây dựng trụ sở Ban chỉ huy quân sự phường Viên Sơn. (Tiến độ thực hiện 2024 - 2026)</t>
  </si>
  <si>
    <t>Xây dựng đường nối từ đường tránh Quốc lộ 32 đi tỉnh lộ 413, thành phố Hà Nội</t>
  </si>
  <si>
    <t xml:space="preserve">Thị xã Sơn Tây </t>
  </si>
  <si>
    <t>Xã Thanh Mỹ, xã Xuân Sơn</t>
  </si>
  <si>
    <t>Xây dựng đường giao thông giữa khu dân cư và 2 ô quy hoạch cây xanh cách ly đường Nguyễn Văn Huyên kéo dài trên địa bàn phường Xuân La.</t>
  </si>
  <si>
    <t>Tây Hồ</t>
  </si>
  <si>
    <t>Xuân La</t>
  </si>
  <si>
    <t>PL 11: Nghị Quyết số 07/NQ-HĐND ngày 12/7/2023 của Hội đồng nhân dân quận Tây Hồ về việc phê duyệt điều chỉnh chủ trương đầu tư và phê duyệt chủ trương đầu tư một số dự án đầu tư công của quận Tây Hồ; Quyết định số 1889/QĐ-UBND ngày 14/8/2023 của UBND quận Tây Hồ về việc phê duyệt điều chỉnh chủ đầu tư, thực hiện nhiệm vụ chủ đầu tư giao một số dự án sử dụng nguồn vốn đầu tư công của quận Tây Hồ ( tiến độ 2023-2025)</t>
  </si>
  <si>
    <t>Xây dựng trụ sở Ban chỉ huy quân sự phường Phú Thượng, quận Tây Hồ.</t>
  </si>
  <si>
    <t>Phú Thượng</t>
  </si>
  <si>
    <t>PL02: Nghị Quyết số 25/NQ-HĐND ngày 20/12/2023 của HĐND quận Tây Hồ về việc phê duyệt chủ trương đầu tư một số dự án đầu tư công của quận Tây Hồ; Quyết định số 1437/QĐ-UBND ngày 14/6/2023 của UBND quận Tây Hồ về việc bổ sung kế hoạch đầu tư công năm 2023 và giao nhiệm vụ chủ đầu tư, thực hiện nhiệm vụ chủ đầu tư giao một số dự án đầu tư công của quận Tây Hồ. tiến độ 2023-2025</t>
  </si>
  <si>
    <t>Xây dựng trường  THCS An Dương</t>
  </si>
  <si>
    <t>Yên phụ</t>
  </si>
  <si>
    <t>Nghị quyết số 08/NQ-HĐND ngày 17/5/2022 của HĐND quận Tây Hồ Phê duyệt chủ trương đầu tư một số dự án đầu tư công và cập nhật, điều chỉnh Kế hoạch đầu tư công trung hạn giai đoạn 2021 - 2025 của quận Tây Hồ (phụ lục III.a.13) QĐ phê duyệt dự án số 343/QĐ-UBND ngày 7/3/2014 của UBND quận Tây Hồ; bản vẽ QH  tỷ lệ 1/500 (Tiến độ 2023-2025)</t>
  </si>
  <si>
    <t>Xây dựng tuyến đường ngõ 264 Âu Cơ</t>
  </si>
  <si>
    <t>Nhật Tân</t>
  </si>
  <si>
    <t>PL12: Nghị Quyết số 17/NQ-HĐND ngày 02/11/2023 của HĐND quận Tây Hồ phê duyệt chủ trương đầu tư một số dự án đầu tư công quận Tây Hồ; QĐ số 2761//QĐ-UBND ngày 09/11/2023 của UBND quận Tây Hồ về bổ sung kế hoạch đầu tư công năm 2023 và giao nhiệm vụ chủ đầu tư thực hiện một số dự án đầu tư công của quận Tây Hồ; QĐ số 1588/QĐ-UBND ngày 25/9/2024 của UBND quận Tây Hồ về việc phê duyệt bản vẽ phương án tuyến, tỷ lệ 1/500 (tiến độ 2023- 2026)</t>
  </si>
  <si>
    <t>Xây dựng cải tạo nâng cấp chợ hoa Quảng An</t>
  </si>
  <si>
    <t>Quảng An</t>
  </si>
  <si>
    <t>PL03: Nghị Quyết số 17/NQ-HĐND ngày 02/11/2023 của HĐND quận Tây Hồ phê duyệt chủ trương đầu tư một số dự án đầu tư công quận Tây Hồ; QĐ số 2761//QĐ-UBND ngày 09/11/2023 của UBND quận Tây Hồ về bổ sung kế hoạch đầu tư công năm 2023 và giao nhiệm vụ chủ đầu tư thực hiện một số dự án đầu tư công của quận Tây Hồ. (tiến độ 2023 – 2026)</t>
  </si>
  <si>
    <t>Xây dựng Trường tiểu học Xuân La 2</t>
  </si>
  <si>
    <t>PL6: Nghị Quyết số 17/NQ-HĐND ngày 02/11/2023 của HĐND quận Tây Hồ phê duyệt chủ trương đầu tư một số dự án đầu tư công quận Tây Hồ; Quyết định số 4484/QĐ-UBND ngày 07/9/2023 của UBND thành phố về việc phê duyệt điều chỉnh cục bộ quy hoạch phân khu đô thị khu vực Hồ Tây và phụ cận (A6) tỷ lệ 1/2000 tại một phần ô quy hoạch ký hiệu 3/CC1 ( bổ sung chức năng trường học). (tiến độ 2023-2026)</t>
  </si>
  <si>
    <t>Cải tạo, nâng cấp, chỉnh trang HTKT khu vực “Không gian biểu diễn nghệ thuật, ẩm thực đường phố quận Tây Hồ”</t>
  </si>
  <si>
    <t>Nghị Quyết số 02/NQ-HĐND ngày 07/6/2023 của HĐND quận Tây Hồ về việc phê duyệt chủ trương đầu tư một số dự án đầu tư công của quận Tây Hồ (Phụ Lục số 11). Tiến độ 2023-2025</t>
  </si>
  <si>
    <t>Xây dựng tuyến ngõ 108 Nghi tàm, phường Yên Phụ</t>
  </si>
  <si>
    <t>PL 09: 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2024-2027)</t>
  </si>
  <si>
    <t>Xây dựng tuyến ngõ 11 Tô Ngọc Vân, phường Quảng An</t>
  </si>
  <si>
    <t>PL 06: 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2024-2027)</t>
  </si>
  <si>
    <t>Xây dựng tuyến ngõ 72 Thụy Khuê</t>
  </si>
  <si>
    <t>Thụy Khuê</t>
  </si>
  <si>
    <t>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2024-2026)</t>
  </si>
  <si>
    <t>Xây dựng HTKT và vườn hoa hồ Đầm Bảy, phường Nhật Tân</t>
  </si>
  <si>
    <t xml:space="preserve">Xây dựng tuyến đường ngõ 275 Âu Cơ </t>
  </si>
  <si>
    <t>Nhật Tân, Quảng An</t>
  </si>
  <si>
    <t>Xây dựng tuyến ngõ 240 Âu Cơ, phường Quảng An</t>
  </si>
  <si>
    <t>Qảng An</t>
  </si>
  <si>
    <t>Xây dựng tuyến ngõ 209 An Dương Vương phường Phú Thượng</t>
  </si>
  <si>
    <t>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2024-2027)</t>
  </si>
  <si>
    <t>Xây dựng HTKT xung quanh và cải tạo môi trường hồ Quảng Bá</t>
  </si>
  <si>
    <t xml:space="preserve">Ban QLDA ĐTXD </t>
  </si>
  <si>
    <t>Nghị Quyêt số 25/NQ-HĐND ngày 20/12/2023 về việc phê duyệt điều chỉnh chủ trương đầu tư, phê duyệt chủ trương đầu tư một số dự án đầu công của quận Tây Hồ; Quyết định số 1713/QĐ-UBND ngày 19/7/2023 của UBND quận Tây Hồ về việc bổ sung kế hoạch đầu tư công năm 2023 và điều chỉnh chủ đầu tư, giao nhiệm vụ chủ đầu tư thực hiện một số dự án đầu tư công của quận Tây Hồ; (tiến độ 2023-2027)</t>
  </si>
  <si>
    <t xml:space="preserve">Tu bổ, tôn tạo di tích đình Nhật Tân </t>
  </si>
  <si>
    <t>Nhật tân</t>
  </si>
  <si>
    <t>Nghị Quyêt số 07/NQ-HĐND ngày 12/7/2023 về việc phê duyệt điều chỉnh chủ trương đầu tư, phê duyệt chủ trương đầu tư một số dự án đầu công của quận Tây Hồ; Quyết định số 1713/QĐ-UBND ngày 19/7/2023 của UBND quận Tây Hồ về việc bổ sung kế hoạch đầu tư công năm 2023 và điều chỉnh chủ đầu tư, giao nhiệm vụ chủ đầu tư thực hiện một số dự án đầu tư công của quận Tây Hồ; (tiến độ 2023-2025)</t>
  </si>
  <si>
    <t>Dự án Tu bổ, tôn tạo đình Quán La Xã</t>
  </si>
  <si>
    <t>Nghị Quyết số 04/NQ-HĐND ngày 17/4/2024 về việc phê duyệt điều chỉnh chủ trương đầu tư và phê duyệt chủ trương đầu tư một số dự án đầu tư côngv của quận Tây Hồ; Quyết định số1437/QĐ-UBND ngày 14/6/2023 của UBND quận Tây Hồ về việc bổ sung Kế hoạch đầu tư công năm 2023, giao nhiệm vụ chủ đầu tư, thực hiện nhiệm vụ chủ đầu tư giao một số dự án đầu tư công trên địa bàn quận Tây Hồ (Tiến độ  2024-2026)</t>
  </si>
  <si>
    <t>Giải phóng mặt bằng, khớp nối đường Xuân Tảo, phường Xuân La</t>
  </si>
  <si>
    <t>Nghị Quyết số 04/NQ-HĐND ngày 17/4/2024 về việc phê duyệt điều chỉnh chủ trương đầu tư và phê duyệt chủ trương đầu tư một số dự án đầu tư côngv của quận Tây Hồ; Quyết định số 468/QĐ-UBND ngày 19/4/2024 của UBND quận Tây Hồ về việc bổ sung Kế hoạch đầu tư công năm 2024, giao chủ đầu tư, điều chỉnh chủ đầu tư thực hiện một số dự án đầu tư công trên địa bàn quận Tây Hồ; (tiến độ 2023-2026)</t>
  </si>
  <si>
    <t>Dự án, cải tạo mở rộng ngõ 38 đường Xuân La đến đường Võ Chí Công theo quy hoạch.</t>
  </si>
  <si>
    <t>Nghị Quyết số 04/NQ-HĐND ngày 17/4/2024 về việc phê duyệt điều chỉnh chủ trương đầu tư và phê duyệt chủ trương đầu tư một số dự án đầu tư côngv của quận Tây Hồ; Quyết định số 468/QĐ-UBND ngày 19/4/2024 của UBND quận Tây Hồ về việc bổ sung Kế hoạch đầu tư công năm 2024, giao chủ đầu tư, điều chỉnh chủ đầu tư thực hiện một số dự án đầu tư công trên địa bàn quận Tây Hồ; (tiến độ 2023-2027)</t>
  </si>
  <si>
    <t>Dự án Xây dựng vườn hoa - sân chơi phố Bùi Trang Chước, phường Phú Thượng.</t>
  </si>
  <si>
    <t>Phường Phú Thượng</t>
  </si>
  <si>
    <t>PL.7 -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2023-2026)</t>
  </si>
  <si>
    <t>Dự án xây dựng tuyến đường theo quy hoạch từ phố Quảng Bá đến đường Tây Hồ và Ao Sen Công Đoàn kéo dài, phường Quảng An.</t>
  </si>
  <si>
    <t>Phường Quảng An</t>
  </si>
  <si>
    <t>PL.14 -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2023-2027)</t>
  </si>
  <si>
    <t xml:space="preserve">Cải tạo nâng cấp đường Xuân Diệu, phường Quảng An, quận Tây Hồ </t>
  </si>
  <si>
    <t>Quảng An, Tứ Liên</t>
  </si>
  <si>
    <t>Quyết định số 5052/QĐ - UBND ngày 30/12/2021 của UBND quận Tây Hồ V/v Phê duyệt điều chỉnh dự án đầu tư xây dựng Công trình: Cải tạo nâng cấp tuyến đường Xuân Diệu. Văn bản số 1670/UBND-ĐT ngày 11/4/2017 của UBND TP V/v thực hiện chuẩn bị đầu tư dự án cải tạo, nâng cấp đường Xuân Diệu, P.Quảng An, quận Tây Hồ ; QĐ số 384/QĐ-UBND ngày 02/4/2024 của UBND quận Tây Hồ về việc phê duyệt điều chỉnh dự án (tiến độ 2017-2024)</t>
  </si>
  <si>
    <t>Xây dựng tuyến đường ngõ 254 Thụy Khuê</t>
  </si>
  <si>
    <t>Quyết định số 2742/QĐ-UBND ngày 06/11/2023 của UBND quận Tây Hồ về việc điều chỉnh dự án đầu tư xây dựng công trình Xây dựng tuyến đường ngõ 254 Thụy Khuê, phường Thụy Khuê ( tiến độ quý IV 2024). QĐ 884/QĐ-UBND ngày 18/6/2024 của UBND quận Tây Hồ về kiện toàn hội đồng BTHT&amp;TĐC thực hiện dự án.</t>
  </si>
  <si>
    <t>Xây dựng tuyến ngõ 343 An Dương Vương</t>
  </si>
  <si>
    <t>Quyết định số 1661/QĐ-UBND ngày 30/10/2018 của UBND quận Tây Hồ về việc phê duyệt dự án ĐTXD công trình Xây dựng tuyến đường ngõ 343 An Dương Vương, phường Phú Thượng, quận Tây Hồ; Quyết định số 3069/QĐ-UBND ngày 07/12/2023 của UBND quận Tây Hồ về việc phê duyệt điều chỉnh dự án. (tiến độ 2018-2024)</t>
  </si>
  <si>
    <t>Xây dựng tuyến đường Đặng Thai Mai - Giai đoạn 1</t>
  </si>
  <si>
    <t>QĐ số 1434/NQ-HĐND ngày 26/8/2024 của HĐND quận Tây Hồ về phê duyệt dự án xây dựng tuyến Đặng Thai Mai - gii đoạn I.. Quyết định số 3319/QĐ-UBND ngày 22/6/2023 của UBND thành phố Hà Nội về việc Phê duyệt điều chỉnh chủ trươg đầu tư Dự án đầu tư xây dựng tuyến  đường Đặng Thai Mai - Giai đoạn 1, phường Quảng An, quận Tây Hồ; Quyết định số 2595/QĐ-UBND ngày 05/5/2023 của UBND thành phố Hà Nội về việc Phê duyệt Chỉ giới đường đỏ tuyến đường Đặng Thai Mai - Giai đoạn 1, tỷ lệ 1/500; Quyết định số 1434/QĐ-UBND ngày 26/8/2024 của UBND quận Tây Hồ về phê duyệt dự án. (tiến độ 2013-2026)</t>
  </si>
  <si>
    <t>Giải phóng mặt bằng và xây dựng hạ tầng kỹ thuật chùa Tảo Sách, phường Nhật Tân.</t>
  </si>
  <si>
    <t>Nghị Quyết số 11/NQ-HĐND ngày 13/7/2022 của HĐND quận Tây Hồ về việc phê duyệt chủ trương đầu tư một số dự án đầu tư công và cập nhật, điều chỉnh Kế hoạch đầu tư công trung hạn giai đoạn 2021 - 2025 của quận Tây Hồ (phụ lục 08); Quyết định số 943/QĐ-UBND ngày 28/6/2024 của UBND quận Tây Hồ về việc phê duyệt dự án đầu tư xây dựng Giải phóng mặt bằng và xây dựng hạ tầng kỹ thuật chùa Tảo Sách, phường Nhật Tân.( tiến độ 2022-2024)</t>
  </si>
  <si>
    <t>Cải tạo Môi trường hồ Tứ Liên</t>
  </si>
  <si>
    <t>Quyết định số 1496/QĐ-UBND ngày 08/06/2022 của UBND thành phố Hà Nội V/v phê duyệt điều chỉnh Báo cáo nghiên cứu khả thi ĐTXD công trình: Cải tạo môi trường hồ Tứ Liên, quận Tây Hồ; QĐ số 1380/QĐ-UBND ngày 05/8/2020 của UBND quận Tây Hồ V/v ủy quyền thẩm định, phê duyệt một số nội dung thuộc thẩm quyền của chủ đầu tư trong quá trình thực hiện dự án Cải tạo Môi trường hồ Tứ Liên, quận Tây Hồ ( tiến độ 2019-2024)</t>
  </si>
  <si>
    <t>Xây dựng tuyến đường từ số nhà 552 Lạc Long Quân đến Công viên nước Hồ Tây (Theo quy hoạch 13,5).</t>
  </si>
  <si>
    <t>Nghị quyết số 08/NQ-HĐND ngày 17/5/2022 của HĐND quận Tây Hồ về phê duyệt chủ trương đầu tư một số dự án đầu tư công và cập nhật diều chỉnh kế hoạch  đầu tư công 5 năm giai đoạn 2021-2025 (Số thứ tự VII.A.9); Quyết định số 1676/QĐ-UBND ngày 31/10/2018 của UBND quận Tây Hồ V/v phê duyệt báo cáo kinh tế kỹ thuật ĐTXD công trình Xây dựng tuyến đường từ số nhà  552 Lạc Long Quân đến Công viên nước Hồ Tây (Theo quy hoạch 13,5); Quyết định số 3456/QĐ-UBND ngày 29/12/2023 của UBND quận Tây Hồ V/v phê duyệt điều chỉnh dự án. ( tiến độ 2019-2024)</t>
  </si>
  <si>
    <t>Xây dựng mở rộng tuyến đường giáp ao Sen Công Đoàn</t>
  </si>
  <si>
    <t>Nghị quyết số 08/NQ-HĐND ngày 17/5/2022 của HĐND quận Tây Hồ về phê duyệt chủ trương đầu tư một số dự án đầu tư công và cập nhật diều chỉnh kế hoạch  đầu tư công 5 năm giai đoạn 2021-2025 (Số thứ tự III.A.13); Quyết định số 3140/QĐ-UBND ngày 19/12/2023 của UBND quận Tây Hồ về phê duyệt điều chỉnh dự án đầu tư XDCT Xây dựng mở rộng tuyến đường giáp ao Sen Công Đoàn.(tiến độ 31/12/2024)</t>
  </si>
  <si>
    <t>Xây dựng tuyến đường đoạn từ ngõ 409 An Dương Vương đến ngõ 343 An Dương Vương</t>
  </si>
  <si>
    <t>Nghị quyết số 13/NQ-HĐND ngày 30/6/2021 của HĐND quận Tây Hồ về việc phê duyệt chủ trương đầu tư , điều chỉnh chủ trương đầu tư và bổ sung Kế hoạch đầu tư công năm 2021 của quận Tây Hồ ( phụ lục 10  thời gian thực hiện 2021-2025). Quyết định số 1070/QĐ-UBND ngày 25/4/2022 của UBND quận Tây Hồ về việc phê duyệt dự án Xây dựng tuyến đường đoạn từ ngõ 409 An Dương Vương đến ngõ 343 An Dương Vương, phường Phú Thượng, quận Tây Hồ. Biên bản bàn giao mốc giới phục vụ công tác GPMB. (tiến độ 2022-2025)</t>
  </si>
  <si>
    <t>Mở rộng tuyến đường Tô Ngọc Vân theo QH</t>
  </si>
  <si>
    <t>Nghị quyết số 13/NQ-HĐND ngày 30/6/2021 của HĐND quận Tây Hồ về việc phê duyệt chủ trương đầu tư , điều chỉnh chủ trương đầu tư và bổ sung Kế hoạch đầu tư công năm 2021 của quận Tây Hồ ( phụ lục 15 thời gian thực hiện 2021-2025). Quyết định số 1194/QĐ-UBND ngày 6/5/2022 của UBND quận Tây Hồ về việc phê duyệt dự án Mở rộng tuyến đường Tô Ngọc Vân theo quy hoạch. (tiến độ 2022-2025)</t>
  </si>
  <si>
    <t>Dự án GPMB và xây dựng tường rào chống lấn chiếm tại điểm đất đường Nguyễn Văn Huyên kéo dài trên địa bàn phường Xuân La</t>
  </si>
  <si>
    <t>DCK</t>
  </si>
  <si>
    <t>Nghị quyết số 13/NQ-HĐND ngày 30/6/2021 của HĐND quận Tây Hồ về việc phê duyệt chủ trương đầu tư và bổ sung Kế hoạch đầu tư công năm 2021 của quận Tây Hồ ( phụ lục 07 thời gian thực hiên 2021-2023); Quyết định số 4761/QĐ-UBND ngày 23/12/2022 của UBND quận Tây Hồ về việc phê duyệt dự án GPMB và xây dựng tường rào chống lấn chiếm tại điểm đất đường Nguyễn Văn Huyên kéo dài trên địa bàn phường Xuân La; Quyết định số 1889/QĐUBND ngày 14/8/2023 của UBND quận Tây Hồ về việc phê duyệt điều chỉnh chủ đầu tư, thực hiện nhiệm vụ chủ đầu tư giao một số dự án sử dụng nguồn vốn đầu tư công của quận Tây Hồ; Quyết định số 2508/QĐ-UBND ngày 16/10/2023 của UBND quận Tây Hồ về điều chỉnh thời gian thực hiện dự án</t>
  </si>
  <si>
    <t>Cống hóa mương thoát nước sau trường tiểu học Xuân La (đoạn từ Võ Chí Công đến ngõ 34 Xuân La)</t>
  </si>
  <si>
    <t>Nghị quyết số 03/NQ-HĐND ngày 8/4/2022 của HĐND thành phố Hà Nội về việc phê duyệt chủ trương đầu tư và điều chỉnh chủ trương đầu tư một số dự án sử dụng vốn đầu tư công của Thành phố Hà Nội phụ lục 05; QĐ 2526/QĐ-UBND ngày 17/12/2020; QĐ số 512/QĐ-UBND ngày 26/4/2024 của UBND quận Tây Hồ v/v phê duyệt điều chỉnh báo cáo kinh tế- kỹ thuật dự án (tiến độ 2022-2024)</t>
  </si>
  <si>
    <t>Tu bổ, tôn tạo Đền Cố Lê</t>
  </si>
  <si>
    <t>Nghị quyết số 01/NQ-HĐND ngày 15/4/2022 của HĐND quận Tây Hồ về việc phê duyệt chủ trương đầu tư và điều chỉnh chủ trương đầu tư một số dự án sử dụng vốn đầu tư công. Phụ lục 11 thời gian thực hiện 2022-2024,  QĐ 4804/QĐ-UBND ngày 27/12/2022 về việc phê duyệt dự án;  (tiến độ 2022-2024)</t>
  </si>
  <si>
    <t>Xây dựng tuyến đường từ cuối ngõ 431 Âu Cơ đến Đầm Bẩy, phường Nhật Tân.</t>
  </si>
  <si>
    <t>Nghị Quyết số 08/NQ-HĐND ngày 17/5/2022 của HĐND quận Tây Hồ về việc phê duyệt chủ trương đầu tư một số dự án đầu tư công và cập nhật, điều chỉnh Kế hoạch đầu tư công trung hạn giai đoạn 2021 - 2025 của quận Tây Hồ Phụ lục 02 thời gian thực hiện 2022-2024; Quyết định số 2407/QĐ-UBND ngày 10/10/2023 của UBND quận Tây Hồ về việc phê duyệt dự án. (tiến độ 2022-2024)</t>
  </si>
  <si>
    <t>Xây dựng nhà ga ngầm C6, C7 - Thuỵ Khuê ( Dự án tuyến đường sắt đô thị Hà Nội số 2 đoạn Nam Thăng Long - Trần Hưng Đạo )</t>
  </si>
  <si>
    <t>Ban QLDA Đường Sắt</t>
  </si>
  <si>
    <t>Nghị quyết số 08/NQ-HĐND ngày 08/12/2021 của HĐND TP về phân bổ ngân sách và điều chỉnh kế hoạch đầu tư công giai đoạn 2021-2025,QĐ số 2054/QĐ-UBND ngày 13/11/2008 của UBND TP phê duyệt BCNCKT dự án vốn ODA Chính phủ Nhật; Số 2297/QĐ-UBND ngày 28/3/2013 và 1910/QĐ-UBND ngày 11/04/2014 của UBND TP phê duyệt tổng mặt bằng. VB 2125/UBND-KH&amp;ĐT của UBND TP hà Nội về thời gian thực hiện dự án từ 29/7/2019.</t>
  </si>
  <si>
    <t>Xây dựng nhà văn hóa phường Tứ Liên</t>
  </si>
  <si>
    <t>Tứ liên</t>
  </si>
  <si>
    <t xml:space="preserve">PL 10: Nghị quyết số 02/NQ-HĐND ngày 07/6/2024 của HĐND quận Tây Hồ về việc phê duyệt chủ trương đầu tư và điều chỉnh chủ trương đầu tư một số dự án đầu tư công của quận Tây Hồ; Quyết định 2526/QĐ-UBND ngày 17/12/2020 về việc giao chỉ tiêu Kế hoạch phát triển KT-XH và dự toán thu, chi ngân sách năm 2021 Quận Tây Hồ; (Tiến độ 2023-2025) </t>
  </si>
  <si>
    <t>Xây dựng công viên sinh thái tại tổ 29, cụm Quảng Bá, phường Quảng An</t>
  </si>
  <si>
    <t>Ban quản lý Hồ Tây</t>
  </si>
  <si>
    <t>Nghị quyết số 10/NQ-HĐND ngày 09/7/2024 của HĐND quận Tây Hồ về việc phê duyệt chủ trương đầu tư và điều chỉnh chủ trương đầu tư một số dự án đầu tư công của quận Tây Hồ ( phụ lục 15 thời gian thực hiện 2024-2026); Quyết định số 2102/QĐ-UBND ngày 25/9/2019 của UBND quận Tây Hồ về việc phê duyệt chủ trương đầu tư Dự án xây dựng công viên sinh thái tại tổ 29, cụm Quảng Bá, phường Quảng An; Quyết định số 1134/QĐ-UBND ngày 28/4/2022 của UBND quận Tây Hồ về việc giao nhiệm vụ chủ đầu tư và giao thực hiện nhiệm vụ chủ đầu tư một số dự án đầu tư công năm 2022 quận Tây Hồ;</t>
  </si>
  <si>
    <t>Gia cố bờ mương thoát nước liên phường trên địa bàn phường Tứ Liên (đoạn từ ngõ 238 Âu Cơ đến 124 Âu Cơ) kết hợp trồng cây xanh chống tái lấn chiếm đất công</t>
  </si>
  <si>
    <t>Tứ Liên</t>
  </si>
  <si>
    <t>Nghị Quyết số 14/NQ-HĐND ngày 06/7/2022 của HĐND Thành phố Hà Nội về việc Phê duyệt chủ trương đầu tư, điều chỉnh chủ trương một số dự án sử dụng vốn đầu tư công của thành phố Hà Nội ( phụ lục 34) thời gian thực hiện 2022-2024; Quyết định số 2071/QĐ-UBND ngày 18/7/2022 của UBND quận Tây Hồ về việc điêu chỉnh và bổ sung kế hoạch đầu tư công năm 2022 và giao nhiệm vụ chủ đầu tư, thực hiện nhiệm vụ chủ đầu tư giao một số dự án đầu tư công của quận Tây Hồ. (tiến độ 2022-2024)</t>
  </si>
  <si>
    <t>Cải tạo môi trường vệ sinh khu dân cư xung quanh mương thoát nước Thụy Khuê đoạn dốc La Pho đến Cống Đõ</t>
  </si>
  <si>
    <t>QĐ số 574/QĐ-UBND ngày 03/02/2009 của UBND TP Hà Nội về việc phê duyệt DAĐT cải tạo môi trường về sinh KDC xung quanh mương thoát nước Thụy Khuê - đoạn từ dốc La Pho đến cống Đõ; 621/QĐ-UBND ngày 01/2/2023 của UBND TP Hà Nội về việc phê duyệt điều chỉnh tổng mức đầu tư và thời gian thực hiện dự án đầu tư cải tạo môi trường.  (tiến độ 2021-2024)</t>
  </si>
  <si>
    <t>Cải tạo, tu sửa một số hạng mục xuống cấp tại Đình Hồ Khẩu, phường Bưởi</t>
  </si>
  <si>
    <t>Phường Bưởi</t>
  </si>
  <si>
    <t>Nghị quết số 31/NQ-HĐND ngày 16/12/2022 của hội đồng nhân dân quân Tây Hồ về phê duyệt chủ trương đầu tư (phụ lục 11). Tiến độ 2023-2024</t>
  </si>
  <si>
    <t>Cải tạo sửa chữa HTKT (trên cơ sở hiện trạng) phố Võng Thị</t>
  </si>
  <si>
    <t>Nghị quết số 31/NQ-HĐND ngày 16/12/2022 của hội đồng nhân dân quân Tây Hồ về phê duyệt chủ trương đầu tư (phụ lục 16). Tiến độ 2023-2024</t>
  </si>
  <si>
    <t>Tu bổ, tôn tạo di tích chùa Mật Dụng</t>
  </si>
  <si>
    <t>Nghị quết số 26/NQ-HĐND ngày 14/11/2022 của hội đồng nhân dân quân Tây Hồ về phê duyệt chủ trương đầu tư (Phụ lục 02). Tiến độ hết 2024</t>
  </si>
  <si>
    <t>Dự án xây dựng Ban chỉ huy quân sự phường Thụy Khuê</t>
  </si>
  <si>
    <t>UBND phường Thụy Khuê</t>
  </si>
  <si>
    <t>Phường Thụy khuê</t>
  </si>
  <si>
    <t>Nghị quết số 31/NQ-HĐND ngày 16/12/2022 của hội đồng nhân dân quân Tây Hồ về phê duyệt chủ trương đầu tư (phụ lục 12). Tiến độ 2023-2025</t>
  </si>
  <si>
    <t>Xây dựng HTKT xung quanh hồ đầm trị, phường Quảng An</t>
  </si>
  <si>
    <t>CCC</t>
  </si>
  <si>
    <t>Văn bản 10101/VP-ĐT ngày 04/10/2022 của UBND TP Hà Nội về xem xét chủ trương đầu tư dự án, Thông báo 421/TB-UBND ngày 26/9/2022 quận Tây Hồ về kết luận đề xuất chủ trương đầu tư hồ Đầm Trị Nghị quyết số 26/NQ-HĐND ngày 14/11/2022 của HĐND quân Tây Hồ về phê duyệt chủ trương đầu tư (Phụ lục 04). QĐ 1093/QĐ-UBND ngày 28/4/2023 của UBND quận Tây Hồ về phê duyệt dự án. Tiến độ 2023-2026</t>
  </si>
  <si>
    <t>Giải phóng mặt bằng và xây dựng hạ tầng khớp nối tuyến ngõ 175 Lạc Long Quân</t>
  </si>
  <si>
    <t xml:space="preserve">Nghị quyết số 25/NQ-HĐND ngày 20/12/2023 của HĐND quận Tây Hồ về việc phê duyệt chủ trương đầu tư và bổ sung Kế hoạch đầu tư công năm 2022 của quận Tây Hồ phụ lục số 04 (thời gian thực hiện 2023-2024); Quyết định 998/QĐ-UBND ngày 02/7/2024 của UBND Quận Tây Hồ về việc phê duyệt dự án.(tiến độ 2022-2024) </t>
  </si>
  <si>
    <t>Dự án Xây dựng trường Trung học phổ thông tại ô 2 THPT1/MN3 phường Nhật Tân (theo quy hoạch)</t>
  </si>
  <si>
    <t>Phường Nhật Tân</t>
  </si>
  <si>
    <t xml:space="preserve">PL.12 -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2024-2027) </t>
  </si>
  <si>
    <t>Xây dựng tuyến đường Đặng Thai Mai kéo dài đến đường Âu Cơ</t>
  </si>
  <si>
    <t>Quảng An, Nhật Tân</t>
  </si>
  <si>
    <t>525/TB-VP ngày 09/11/2024 của UBND thành phố Hà Nội về kết luận của Phó chủ tịch UBND thành phố Dương Đức Tuấn tại cuộc họp xem xét triển khai QH phân khu đô thị khu vực Hồ Tây và phụ cận (A6) tỷ lệ 1/2000, Quy hoạch chi tiết khu vực trục không gian trung tâm bán đảo Quảng An tỷ lệ 1/500 và Quy hoạch kiến trúc Dự án đầu tư cải tạo, nâng cấp và xây dựng mới Khu nhà khách Trung ương – Hồ Tây, VB 2090/UBND-VP ngày 12/11/2024 của UBND quận Tây Hồ về chỉ đạo thực hiện dự án. QĐ 8665/QĐ-UBND ngày 03/4/2019 về phê duyệt QH chi tiết khu vực trục không gian trung tâm bán đảo Quảng An tỷ lệ 1/500.</t>
  </si>
  <si>
    <t>Xây dựng tuyến đường Ngõ 50 Đặng Thai Mai đến xóm Mẩu</t>
  </si>
  <si>
    <t>Xây dựng tuyến ngõ 12 Đặng Thai Mai</t>
  </si>
  <si>
    <t>GPMB và xây dựng hàng rào chống lấn chiếm tại Ao Thùy Dương, phường Quảng An</t>
  </si>
  <si>
    <t xml:space="preserve">Ban Quản lý dự án ĐTXD </t>
  </si>
  <si>
    <t>19. Thanh Oai</t>
  </si>
  <si>
    <t>Đường giao thông liên xã Bình Minh - Thanh Cao - Thanh Mai đi thị trấn Kim Bài (từ đường tỉnh 427 đi đường trục phát triển Kinh tế huyện Thanh Oai)</t>
  </si>
  <si>
    <t>UBND huyện Thanh Oai</t>
  </si>
  <si>
    <t>Thanh Oai</t>
  </si>
  <si>
    <t>Bình Minh
Thanh Cao 
Thanh Mai
TT. Kim Bài</t>
  </si>
  <si>
    <t>Đường giao thông liên xã  Bình Minh - Thanh Cao - Cao Viên (từ QL21B đến đường nối từ 21B đi huyện Chương Mỹ)</t>
  </si>
  <si>
    <t>Bình Minh
Thanh Cao 
Cao Viên
Bích Hoà</t>
  </si>
  <si>
    <t>Cải tạo, nâng cấp di tích đình Nội Bình Đà, xã Bình Minh (Giai đoạn I)</t>
  </si>
  <si>
    <t>Bình Minh</t>
  </si>
  <si>
    <t>- Nghị quyết số 07/NQ-HĐND ngày 27/6/2023 của HĐND huyện phê duyệt chủ trương đầu tư và điều chỉnh chủ trương đầu tư một số dự án sử dụng vốn đầu tư công của huyện Thanh Oai (Phụ biểu 11) Tiến độ 2024-2026</t>
  </si>
  <si>
    <t>Trường tiểu học Cao Viên II</t>
  </si>
  <si>
    <t>Cao Viên</t>
  </si>
  <si>
    <t>Nâng cấp, mở rộng trường THCS Nguyễn Trực - thị trấn Kim Bài</t>
  </si>
  <si>
    <t>TT. Kim Bài</t>
  </si>
  <si>
    <t>Nhà văn hoá thôn Trần Phú, xã Dân Hoà</t>
  </si>
  <si>
    <t>Dân Hoà</t>
  </si>
  <si>
    <t>Mở rộng trường mầm non Mỹ Hưng (Khu trung tâm tại thôn Phượng Mỹ)</t>
  </si>
  <si>
    <t>Mỹ Hưng</t>
  </si>
  <si>
    <t>Sửa chữa, cải tạo và xây dựng mới Trường tiểu học Phương Trung II</t>
  </si>
  <si>
    <t>Phương Trung</t>
  </si>
  <si>
    <t>Nâng cấp, mở rộng trường tiểu học xã Cao Dương</t>
  </si>
  <si>
    <t>Cao Dương</t>
  </si>
  <si>
    <t>Xây dựng mới Trung tâm chính trị huyện Thanh Oai</t>
  </si>
  <si>
    <t>Thị trấn 
Kim Bài</t>
  </si>
  <si>
    <t>Trụ sở làm việc Đảng uỷ - HĐND - UBND xã Bình Minh</t>
  </si>
  <si>
    <t>Nghị Quyết số 10/NQ-HĐND ngày 24/4/2024 của HĐND huyện Thanh Oai về việc phê duyệt chủ trương và điều chỉnh chủ trương đầu tư một số dự án sử dụng vốn đầu tư công của huyện Thanh Oai. Tiến độ 2023-2025</t>
  </si>
  <si>
    <t>Trụ sở Ban chỉ huy quân sự xã Bình Minh</t>
  </si>
  <si>
    <t>Trụ sở Ban chỉ huy quân sự xã Liên Châu</t>
  </si>
  <si>
    <t>Liên Châu</t>
  </si>
  <si>
    <t>Trường mầm non xã Cao Viên (điểm trường thôn Đống)</t>
  </si>
  <si>
    <t>- Quyết định số 115A/QĐ-HĐND ngày 29/8/2018 của HĐND huyện Thanh Oai về việc phê duyệt chủ trương đầu tư; 
- Quyết định số 2974/QĐ-UBND ngày 24/10/2018 của UBND huyện Thanh Oai phê duyệt Báo cáo NCKT dự án đầu tư xây dựng;
- Quyết định số 6809/QĐ-UBND ngày 01/10/2024 của UBND huyện về việc phê duyệt điều chỉnh thời gian thực hiện dự án. Tiến độ 2019-2025</t>
  </si>
  <si>
    <t>Trường Mầm non xã Tân Ước</t>
  </si>
  <si>
    <t>Tân Ước</t>
  </si>
  <si>
    <t>- Quyết định số 6188/QĐ-UBND ngày 29/10/2021 của UBND huyện Thanh Oai phê duyệt dự án.
- Quyết định số 6855/QĐ-UBND ngày 26/9/2024 của UBND huyện Thanh Oai về việc phê duyệt điều chỉnh thời gian thực hiện dự án. Tiến độ 2021-2025</t>
  </si>
  <si>
    <t>Nhà văn hóa thôn Dụ Tiền, xã Thanh Thùy</t>
  </si>
  <si>
    <t>Thanh Thùy</t>
  </si>
  <si>
    <t>- Nghị quyết số 03/NQ-HĐND ngày 10/5/2021 của HĐND huyện Thanh Oai về việc phê duyệt chủ trương đầu tư, điều chỉnh chủ trương đầu tư một số dự án đầu tư công của năm 2021 (Phụ biểu 13); 
- Quyết định số 6911/QĐ-UBND ngày 28/9/2024 của UBND huyện về việc phê duyệt điều chỉnh thời gian thực hiện dự án. Tiến độ 2022-2025</t>
  </si>
  <si>
    <t>Xây mới trường tiểu học Bình Minh A</t>
  </si>
  <si>
    <t>Đường Xuân Dương - Cao Dương - Hồng Dương - Liên Châu (Giai đoạn II)</t>
  </si>
  <si>
    <t>Cao Dương; 
Xuân Dương</t>
  </si>
  <si>
    <t>- Nghị quyết số 18/NQ-HĐND ngày 12/10/2021 của HĐND huyện Thanh Oai về việc phê duyệt chủ trương đầu tư (Phụ lục 04); 
- Quyết định 6098/QĐ-UBND ngày 25/10/2021 của UBND huyện Thanh Oai về việc phê duyệt dự án.
- Quyết định số 6941/QĐ-UBND ngày 01/10/2024 của UBND huyện điều chỉnh thời gian thực hiện dự án.Tiến độ 2021-2025</t>
  </si>
  <si>
    <t>Trung tâm văn hóa huyện Thanh Oai</t>
  </si>
  <si>
    <t>- Nghị quyết số 24/NQ-HĐND ngày 16/12/2022 của HĐND huyện Thanh Oai về việc phê duyệt chủ trương đầu tư và điều chỉnh chủ trương đầu tư một số dự án sử dụng vốn đầu tư công trung hạn giai đoạn 2021-2025 của huyện Thanh Oai (Phụ biểu 24);
- Quyết định số 6762/QĐ-UBND ngày 20/9/2024 của UBND huyện phê duyệt điều chỉnh, gia hạn thời gian thực hiện dự án. Tiến độ 2021-2025</t>
  </si>
  <si>
    <t>Đường Quốc lộ 21B từ ngã ba Thạch Bích đi Chương Mỹ (Giai đoạn 2)</t>
  </si>
  <si>
    <t>Cao Viên, 
Thanh Cao</t>
  </si>
  <si>
    <t>Trường tiểu học Cao Viên I</t>
  </si>
  <si>
    <t>- Nghị Quyết số 27/NQ-HĐND ngày 14/12/2021 của HĐND huyện Thanh Oai về việc phê duyệt chủ trương và điều chỉnh chủ trương đầu tư một số dự án sử dụng vốn đầu tư công giai đoạn 2021-2025 (Phụ biểu 07);
- Quyết định 1157/QĐ-UBND ngày 18/3/2022 của UBND huyện Thanh Oai về việc phê duyệt dự án.
- Quyết định số 6800/QĐ-UBND ngày 21/9/2024 của UBND huyện phê duyệt điều chỉnh thời gian thực hiện dự án. Tiến độ 2022-2025</t>
  </si>
  <si>
    <t>Trường mầm non Xuân Dương (khu trung tâm)</t>
  </si>
  <si>
    <t>Xuân Dương</t>
  </si>
  <si>
    <t>- Quyết định 1160/QĐ-UBND ngày 18/3/2022 của UBND huyện Thanh Oai về việc phê duyệt dự án.
- Quyết định 6827/QĐ-UBND ngày 24/9/2024 của UBND huyện phê duyệt điều chỉnh thời gian thực hiện dự án. Tiến độ 2021-2025</t>
  </si>
  <si>
    <t>Xây dựng mới Trụ sở làm việc Đảng ủy - HĐND-UBND thị trấn Kim Bài</t>
  </si>
  <si>
    <t>- Quyết định số 5387/QĐ-UBND ngày 16/9/2022 của UBND huyện Thanh Oai về việc phê duyệt dự án.
- Nghị quyết số 04/NQ-HĐND ngày 20/3/2023 của HĐND huyện Thanh Oai về việc phê duyệt chủ trương đầu tư một số dự án sử dụng vốn đầu tư công giai đoạn 2021-2025.
- Quyết định số 6828/QĐ-UBND ngày 24/9/2024 của UBND huyện phê duyệt điều chỉnh thời gian thực hiện dự án. Tiến độ 2022-2025</t>
  </si>
  <si>
    <t>Cải tạo, mở rộng nghĩa trang nhân dân xã Cự Khê phục vụ triển khai dự án Đường Vành đai 4- Vùng thủ đô Hà Nội</t>
  </si>
  <si>
    <t>Cự Khê</t>
  </si>
  <si>
    <t>- Văn bản số 4094/QHKT- HTKT+DL ngày 21/9/2022 của Sở Quy hoạch Kiến trúc; Văn bản số 3208/UBND-ĐT ngày 29/9/2022 của UBND thành phố Hà Nội thống nhất vị trí; Báo cáo số 440/BC-UBND ngày 29/9/2022 của UBND huyện Thanh Oai báo cáo các Sở về việc chấp thuận dự án;
- Quyết định số 7234/QĐ-UBND ngày 28/11/2022 của UBND huyện Thanh Oai phê duyệt Báo cáo KTKT</t>
  </si>
  <si>
    <t>Cải tạo, mở rộng nghĩa trang nhân dân xã Mỹ Hưng phục vụ triển khai dự án Đường Vành đai 4- Vùng thủ đô Hà Nội</t>
  </si>
  <si>
    <t>- Văn bản số 4094/QHKT- HTKT+DL ngày 21/9/2022 của Sở Quy hoạch Kiến trúc; Văn bản số 3280/UBND-ĐT ngày 29/9/2022 của UBND thành phố Hà Nội thống nhất vị trí; Báo cáo số 440/BC-UBND ngày 29/9/2022 của UBND huyện Thanh Oai báo cáo các Sở về việc chấp thuận dự án;
- Quyết định số 7235/QĐ-UBND ngày 28/11/2022 của UBND huyện Thanh Oai phê duyệt Báo cáo KTKT</t>
  </si>
  <si>
    <t>Xây dựng Trụ sở viện Kiểm sát nhân dân huyện Thanh Oai</t>
  </si>
  <si>
    <t>Viện Kiểm sát nhân dân thành phố Hà Nội</t>
  </si>
  <si>
    <t>- Quyết định số 34/QĐ-VKSTC ngày 23/3/2023 của Viện Kiểm sát nhân dân tối cao về chủ trương đầu tư dự án;
- Quyết định số 6110/QĐ-UBND ngày 14/8/2024 của UBND huyện Thanh Oai phê duyệt quy hoạch TMB. Tiến độ: 2023-2025</t>
  </si>
  <si>
    <t>XD HTKT khu tái định cư phục vụ GPMB các dự án trên địa bàn xã Liên Ninh và trên địa bàn huyện Thanh Trì</t>
  </si>
  <si>
    <t>UBND huyện Thanh Trì</t>
  </si>
  <si>
    <t>Liên Ninh</t>
  </si>
  <si>
    <t>XD HTKT khu tái định cư phục vụ GPMB các dự án trên địa bàn xã Tam Hiệp và trên địa bàn huyện Thanh Trì</t>
  </si>
  <si>
    <t>Tam Hiệp</t>
  </si>
  <si>
    <t>ĐTXD tuyến đường nối từ đường Chiến Thắng kéo dài đến đường Nguyễn Xiển -Xa La huyện Thanh Trì</t>
  </si>
  <si>
    <t>Tân Triều, Thanh Liệt</t>
  </si>
  <si>
    <t>ĐTXD tuyến đường Tựu Liệt huyện Thanh Trì</t>
  </si>
  <si>
    <t>ĐTXD tuyến đường trục Tả Thanh Oai huyện Thanh Trì</t>
  </si>
  <si>
    <t>Tả Thanh Oai</t>
  </si>
  <si>
    <t>XD khu CXCC kè cải tạo ao kết hợp khu vui chơi TDTT tại thôn Yên Ngưu xã Tam Hiệp</t>
  </si>
  <si>
    <t>Nhà văn hoá thôn Yên Phú xã Liên Ninh</t>
  </si>
  <si>
    <t>Xây mới nhà văn hoá thôn Phương Nhị xã Liên Ninh</t>
  </si>
  <si>
    <t>Cải tạo, mở rộng nhà văn hóa thôn Đại Lan, xã Duyên Hà huyện Thanh Trì</t>
  </si>
  <si>
    <t>Duyên Hà</t>
  </si>
  <si>
    <t>Xây dựng nhà văn hóa thôn Ích Vịnh, xã Vĩnh Quỳnh, huyện Thanh Trì</t>
  </si>
  <si>
    <t>Vĩnh Quỳnh</t>
  </si>
  <si>
    <t>Xây mới trường mầm non Đại Áng (thôn Vĩnh Trung), huyện Thanh Trì</t>
  </si>
  <si>
    <t>Đại Áng</t>
  </si>
  <si>
    <t>Nâng cấp trường mầm non A Liên Ninh, huyện Thanh Trì</t>
  </si>
  <si>
    <t>Nâng cấp mở rộng trạm y tế xã Tả Thanh Oai, huyện Thanh Trì</t>
  </si>
  <si>
    <t>Xây dựng khu di dân phục vụ GPMB khu tưởng niệm danh nhân Chu Văn An và các dự án khác trên địa bàn huyện Thanh Trì</t>
  </si>
  <si>
    <t>Thanh Liệt; Tam Hiệp</t>
  </si>
  <si>
    <t>Trụ sở Viện kiểm soát nhân dân huyện Thanh Trì</t>
  </si>
  <si>
    <t>Viện kiểm soát nhân dân thành phố Hà Nội</t>
  </si>
  <si>
    <t>Tứ Hiệp</t>
  </si>
  <si>
    <t>- Quyết định số 23/QĐ-VKSTC ngày 15/3/2023 của Viện kiểm sát nhân dân tối cao về chủ trương đầu tư dự án.</t>
  </si>
  <si>
    <t>Trụ sở ban chỉ huy quân sự xã Liên Ninh, huyện Thanh Trì</t>
  </si>
  <si>
    <t>Trụ sở ban chỉ huy quân sự xã Tân Triều, huyện Thanh Trì</t>
  </si>
  <si>
    <t>Tân Triều</t>
  </si>
  <si>
    <t>Trụ sở ban chỉ huy quân sự xã Tam Hiệp, huyện Thanh Trì</t>
  </si>
  <si>
    <t>Trụ sở ban chỉ huy quân sự xã Ngọc Hồi, huyện Thanh Trì</t>
  </si>
  <si>
    <t>Ngọc Hồi</t>
  </si>
  <si>
    <t>Xây dựng trạm y tế thị trấn Văn Điển</t>
  </si>
  <si>
    <t>Nâng cấp, mở rộng Trạm y tế xã Tứ Hiệp</t>
  </si>
  <si>
    <t>Xây dựng hạ tầng kỹ thuật khu tưởng niệm danh nhân Chu Văn An</t>
  </si>
  <si>
    <t>Thanh Liệt</t>
  </si>
  <si>
    <t>Xây dựng trung tâm văn hóa, thể thao và khu cây xanh xã Vĩnh Quỳnh</t>
  </si>
  <si>
    <t>Xây dựng trung tâm văn hóa, thể thao và khu cây xanh xã Hữu Hòa</t>
  </si>
  <si>
    <t>Hữu Hòa</t>
  </si>
  <si>
    <t>Xây dựng trung tâm văn hóa, thể thao và khu cây xanh xã Tả Thanh Oai</t>
  </si>
  <si>
    <t>Xây dựng trung tâm VHTT xã Đại Áng</t>
  </si>
  <si>
    <t>Xây dựng trung tâm VHTT xã Liên Ninh</t>
  </si>
  <si>
    <t>Xây dựng khu cây xanh, thể thao và văn hóa xã Ngọc Hồi</t>
  </si>
  <si>
    <t>Xây dựng khu cây xanh kết hợp thể dục thể thao và văn hóa xã Tam Hiệp</t>
  </si>
  <si>
    <t>Xây dựng khu cây xanh, thể thao và văn hóa xã Vạn Phúc</t>
  </si>
  <si>
    <t>Vạn Phúc</t>
  </si>
  <si>
    <t>Xây dựng trường THPT Ngọc Hồi, huyện Thanh Trì</t>
  </si>
  <si>
    <t>Ban Quản lý dự án đầu tư xây dựng công trình dân dụng thành phố Hà Nội</t>
  </si>
  <si>
    <t>Ngũ Hiệp</t>
  </si>
  <si>
    <t>Nâng cấp trường tiểu học B thị trấn Văn Điển</t>
  </si>
  <si>
    <t>Xây mới trường Tiểu học Hữu Hòa (cơ sở 2)</t>
  </si>
  <si>
    <t>Xây mới trường THCS thị trấn Văn Điển (cơ sở 2), huyện Thanh Trì</t>
  </si>
  <si>
    <t>Xây dựng trường phổ thông nhiều cấp học, tiên tiến hiện đại, chất lượng cao huyện Thanh Trì</t>
  </si>
  <si>
    <t>Vĩnh Quỳnh, Tam Hiệp</t>
  </si>
  <si>
    <t>GPMB khu đất thuộc ô quy hoạch B3-1 xã Tứ Hiệp, Ngũ Hiệp tạo quỹ đất sạch phục vụ xây dựng vườn hoa, sân bãi TDTT theo quy hoạch</t>
  </si>
  <si>
    <t>Tứ Hiệp; Ngũ Hiệp</t>
  </si>
  <si>
    <t>Xây dựng tuyến đường kết nối đường Pháp Vân - Cầu Giẽ với đường vành đai 3</t>
  </si>
  <si>
    <t>Dự án Cải tạo, nâng cấp Quốc lộ 1A Văn Điển - Ngọc Hồi (Km185-Km189) huyện Thanh Trì</t>
  </si>
  <si>
    <t>Ban quản lý dự án đầu tư xây dựng công trình giao thông TP HN</t>
  </si>
  <si>
    <t>Ngũ Hiệp, Tứ Hiệp, Ngọc Hồi, Liên Ninh</t>
  </si>
  <si>
    <t>- Quyết định số 3553/QĐ-UBND ngày 19/07/2010 của UBND thành phố Hà Nội về việc phê duyệt dự án đầu tư xây dựng.
- Quyết định số 178/QĐ-UBND ngày 09/01/2023 của UBND thành phố Hà Nội về việc phê duyệt điều chỉnh thời gian thực hiện dự án.</t>
  </si>
  <si>
    <t>Nâng cấp tuyến đường Tựu Liệt xã Tam Hiệp huyện Thanh Trì</t>
  </si>
  <si>
    <t>Đường nối đường Phan Trọng Tuệ với cầu Yên Ngưu, Thị Trấn Văn Điển</t>
  </si>
  <si>
    <t>Tam Hiệp, thị trấn Văn Điển</t>
  </si>
  <si>
    <t>Xây dựng HTKT Khu tái định cư X4 tại xã Tứ Hiệp phục vụ GPMB các dự án trên địa bàn huyện Thanh Trì và các dự án phát triển giao thông đô thị</t>
  </si>
  <si>
    <t>Tuyến đường kết nối Cụm sản xuất làng nghề tập trung xã Tân Triều với đường bao quanh khu tưởng niệm danh nhân Chu Văn An</t>
  </si>
  <si>
    <t>Tân Triều; Thanh Liệt</t>
  </si>
  <si>
    <t>Xây dựng đường liên xã: Thanh Liệt - Tam Hiệp - TTVĐ</t>
  </si>
  <si>
    <t>Thanh Liêt; Tam Hiệp; TT Văn Điển</t>
  </si>
  <si>
    <t>Đường nối từ đường Vũ Lăng đến đường Ngọc Hồi</t>
  </si>
  <si>
    <t>Đường nối đường Nguyễn Bặc với khu đô thị Tứ Hiệp (Hồng Hà dầu khí)</t>
  </si>
  <si>
    <t>Tuyến đường nối từ đường Nguyễn Xiển - Xa La đến đường Kim Giang</t>
  </si>
  <si>
    <t>Xây dựng đường ven sông (Thanh Liệt-Tam Hiệp- thị trấn Văn Điển)</t>
  </si>
  <si>
    <t>Tam Hiệp, Thanh Liệt, TT Văn Điên</t>
  </si>
  <si>
    <t>Xây dựng tuyến đường nối đường Tả Thanh Oai với đường 70 chạy dọc sông Hòa Bình</t>
  </si>
  <si>
    <t>Xây dựng đường cuối cụm làng nghề Tân Triều đến đường làng nghề Tân Triều</t>
  </si>
  <si>
    <t>Xây dựng đường nối đường Phan Trọng Tuệ đến thôn Tả Thanh Oai, xã Tả Thanh Oai</t>
  </si>
  <si>
    <t>Thanh Liệt, Tả Thanh Oai, Hữu Hòa</t>
  </si>
  <si>
    <t>Đường trục xã Ngọc Hồi</t>
  </si>
  <si>
    <t>Xây dựng tuyến đường phía tây bắc thôn Vĩnh Ninh xã Vĩnh Quỳnh</t>
  </si>
  <si>
    <t>Đường liên xã Ngũ Hiệp - Duyên Hà (đoạn qua thôn Việt Yên)</t>
  </si>
  <si>
    <t>Ngũ Hiệp, Duyên Hà</t>
  </si>
  <si>
    <t>Xây dựng tuyến đường Thọ Am - Nội Am xã Liên Ninh</t>
  </si>
  <si>
    <t>Nâng cấp, cải tạo tuyến đường Ngũ Hiệp đi Đông Mỹ</t>
  </si>
  <si>
    <t>Ngũ Hiệp, Đông Mỹ; Duyên Hà</t>
  </si>
  <si>
    <t>Tuyến đường giao thông kết hợp với vườn hoa cây xanh phía đông bắc khu TĐC Triều Khúc, xã Tân Triều</t>
  </si>
  <si>
    <t>Xây dựng tuyến đường nối từ đường 70B thôn Tự Khoát đến đường liên thôn Phương Nhị và đường nối từ đường bao đường Pháp Vân Cầu Giẽ nối đường QL1A</t>
  </si>
  <si>
    <t>Ngũ Hiệp, Liên Ninh, Ngọc Hồi</t>
  </si>
  <si>
    <t>Tuyến đường nối từ đường Ngọc Hồi đến khu đấu giá Tứ Hiệp - Ngũ Hiệp, huyện Thanh Trì</t>
  </si>
  <si>
    <t>Tứ Hiệp, Ngũ Hiệp</t>
  </si>
  <si>
    <t>Đường liên xã Tả Thanh Oai - Đại áng -Liên Ninh</t>
  </si>
  <si>
    <t>Tả Thanh Oai; Đại Áng; Liên Ninh; Ngọc Hồi</t>
  </si>
  <si>
    <t>Đường nối đường Đông Mỹ qua trường cấp 3 Đông Mỹ, huyện Thanh Trì</t>
  </si>
  <si>
    <t>Đông Mỹ</t>
  </si>
  <si>
    <t>Dự án giải phóng mặt bằng và san nền sơ bộ Khu đô thị Tây Nam Kim Giang I theo địa giới hành chính huyện Thanh Trì</t>
  </si>
  <si>
    <t>TTPTQĐ huyện Thanh Trì</t>
  </si>
  <si>
    <t>Dự án thành phần 1.2 dự án: Bồi thường, hỗ trợ giải phóng mặt bằng, tái định cư và di dời hạ tầng kỹ thuật xây dựng tuyến đường 70 đoạn Hà Đông - Văn Điển - Nút giao Tứ Hiệp trên địa bàn huyện Thanh Trì thuộc Dự án: Đầu tư cải tạo nâng cấp đường 70 đoạn Hà Đông - Văn Điển - Nút giao Tứ Hiệp</t>
  </si>
  <si>
    <t xml:space="preserve">Tân Triều, Thanh Liệt, Tả Thanh Oai, Tam Hiệp, Vĩnh Quỳnh, Văn Điển, Tứ Hiệp. </t>
  </si>
  <si>
    <t>Dự án thành phần 1.2 dự án: Bồi thường, hỗ trợ tái định cư thực hiện giải phóng mặt bằng trên địa bàn huyện Thanh Trì thuộc Dự án: Xây dựng đường vành đai 3,5 đoạn từ Phúc La - Văn Phú đến cao tốc Pháp Vân - Cầu Giẽ</t>
  </si>
  <si>
    <t>Vĩnh Quỳnh, Ngũ Hiệp, Đại Áng, Hữu Hòa, Ngọc Hồi, Tả Thanh Oai</t>
  </si>
  <si>
    <t>Xây dựng hệ thống thoát nước mưa lưu vực Tả Sông Nhuệ - Giai đoạn 1</t>
  </si>
  <si>
    <t>Ban QLDA đầu tư xây dựng công trình hạ tầng kỹ thuật và nông nghiệp TPHN</t>
  </si>
  <si>
    <t>Tân Triều, Thanh Liệt, Tả Thanh Oai</t>
  </si>
  <si>
    <t>28. Thanh Xuân</t>
  </si>
  <si>
    <t>18. Thường Tín</t>
  </si>
  <si>
    <t>Đường Trục Thôn Cao Xá - Đông Cứu, xã Dũng Tiến</t>
  </si>
  <si>
    <t>Ban QLDA đầu tư xây dựng huyện Thường Tín</t>
  </si>
  <si>
    <t>H. Thường Tín</t>
  </si>
  <si>
    <t>Dũng Tiến</t>
  </si>
  <si>
    <t>Nghị quyết số 19/NQ-HĐND ngày 24/10/2023 của HĐND huyện Thường Tín về việc phê duyệt chủ trương đầu tư Dự án; (Phụ lục số 04);
Phương án sử dụng tầng đất mặt được CĐT phê duyệt tháng 11/2024.
Tiến độ dự án 2024-2026</t>
  </si>
  <si>
    <t>Đường Trục Thôn Cổ Chất - Ba Lăng, xã Dũng Tiến</t>
  </si>
  <si>
    <t>Nghị quyết số 19/NQ-HĐND ngày 24/10/2023 của HĐND huyện Thường Tín về việc phê duyệt chủ trương đầu tư Dự án; (Phụ lục số 05);
Phương án sử dụng tầng đất mặt được CĐT phê duyệt tháng 11/2024.
Tiến độ dự án 2024-2026</t>
  </si>
  <si>
    <t>Xây dựng, mở rộng đường giao thông bờ tả đê Sông Xém, huyện Thường Tín</t>
  </si>
  <si>
    <t>Văn Phú</t>
  </si>
  <si>
    <t>Nghị quyết số 26NQ-HĐND ngày 05/10/2022 của HĐND huyện về CTĐT Dự án;  (PL số 09);
Phương án sử dụng tầng đất mặt được CĐT phê duyệt tháng 11/2024.
Tiến độ dự án 2023-2025</t>
  </si>
  <si>
    <t>Trường THCS Tô Hiệu ; Hạng mục nhà đa năng, nhà hiệu bộ, nhà lớp học bộ môn và các công trình phụ trợ</t>
  </si>
  <si>
    <t>Tô Hiệu</t>
  </si>
  <si>
    <t>Nghị quyết số 25/NQ-HĐND ngày 29/9/2021 của HĐND huyện Thường Tín v/v phê duyệt chủ trương đầu tư và điều chỉnh chủ trương đầu tư một số dự án sử dụng vốn đầu tư công trên địa bàn huyện Thường Tín (PL38)
 Nghị quyết số 26/NQ-HĐND ngày 05/10/2022 của HĐND huyện Thường Tín v/v phê duyệt chủ trương đầu tư và điều chỉnh chủ trương đầu tư một số dự án huyện Thường Tín
Nghị quyết số 10/NQ-HĐND ngày 11/7/2023 của HĐND huyện Thường Tín v/vphê duyệt chủ trương đầu tư và điều chỉnh chủ trương đầu tư một số dự án huyện Thường Tín (PL44)
Tiến độ dự án 2023-2025</t>
  </si>
  <si>
    <t>Xây mới trường tiểu học xã Chương Dương</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</si>
  <si>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33);
Phương án sử dụng tầng đất mặt được CĐT phê duyệt tháng 11/2024.
Tiến độ dự án 2022-2025</t>
  </si>
  <si>
    <t>Xây dựng trung tâm văn hóa - thể thao xã Hà Hồi, huyện Thường Tín</t>
  </si>
  <si>
    <t>Hà Hồi</t>
  </si>
  <si>
    <t>Nghị quyết số 35-NQ/HĐND ngày 14/12/2022 của HĐND huyện Thường Tín (phụ lục 11)
 QĐ số 3992/QĐ-UBND ngày 30/6/2023 của UBND huyện Thường Tín v/v phê duyệt Báo cáo NCKT đầu tư xây dựng dự án.(thời gian thực hiện dự án 2023-2026);
Phương án sử dụng tầng đất mặt được CĐT phê duyệt tháng 11/2024.</t>
  </si>
  <si>
    <t>Xây dựng trung tâm văn hóa - thể thao xã Lê Lợi, huyện Thường Tín</t>
  </si>
  <si>
    <t>Lê Lợi</t>
  </si>
  <si>
    <t>Nghị quyết số 35-NQ/HĐND ngày 14/12/2022 của HĐND huyện Thường Tín (phụ lục 12)
 QĐ số 3989/QĐ-UBND ngày 30/6/2023 của UBND huyện Thường Tín v/v phê duyệt Báo cáo NCKT đầu tư xây dựng dự án.(thời gian thực hiện dự án 2023-2026)</t>
  </si>
  <si>
    <t>Xây dựng trung tâm văn hóa - thể thao xã Văn Phú, huyện Thường Tín</t>
  </si>
  <si>
    <t>Nghị quyết số  01-NQ/HĐND ngày 12/4/2023 của HĐND huyện Thường Tín về CTĐT Dự án (Phụ lục 02);
Phương án sử dụng tầng đất mặt được CĐT phê duyệt tháng 11/2024.
Tiến độ thực hiện dự án 2023-2026</t>
  </si>
  <si>
    <t>Xây dựng trung tâm văn hóa - thể thao xã Duyên Thái, huyện Thường Tín</t>
  </si>
  <si>
    <t>Duyên Thái</t>
  </si>
  <si>
    <t>Nghị quyết số 01-NQ/HĐND ngày 12/4/2023 của HĐND huyện Thường Tín về CTĐT Dự án (Phụ lục 03)
Tiến độ thực hiện dự án 2023-2026</t>
  </si>
  <si>
    <t>Xây dựng trung tâm văn hóa - thể thao xã Chương Dương, huyện Thường Tín</t>
  </si>
  <si>
    <t>Nghị quyết số 01-NQ/HĐND ngày 12/4/2023 của HĐND huyện Thường Tín về CTĐT Dự án (Phụ lục 04)
Tiến độ thực hiện dự án 2024-2027</t>
  </si>
  <si>
    <t>Xây dựng trung tâm văn hóa - thể thao xã Dũng Tiến, huyện Thường Tín</t>
  </si>
  <si>
    <t>Nghị quyết số 01-NQ/HĐND ngày 12/4/2023 của HĐND huyện Thường Tín về CTĐT Dự án  (Phụ lục 06)
Tiến độ thực hiện dự án 2023-2026</t>
  </si>
  <si>
    <t>Xây dựng trung tâm văn hóa - thể thao xã Vân Tảo, huyện Thường Tín</t>
  </si>
  <si>
    <t>Vân Tảo</t>
  </si>
  <si>
    <t>Nghị quyết số 01-NQ/HĐND ngày 12/4/2023 của HĐND huyện Thường Tín vè CTĐT Dự án (Phụ lục 07)
Tiến độ thực hiện dự án 2023-2026</t>
  </si>
  <si>
    <t>Xây dựng trung tâm văn hóa - thể thao xã Quất Động, huyện Thường Tín</t>
  </si>
  <si>
    <t>Quất Động</t>
  </si>
  <si>
    <t>Nghị quyết số 01-NQ/HĐND ngày 12/4/2023 của HĐND huyện Thường Tín về CTĐT Dự án (Phụ lục 12);
Phương án sử dụng tầng đất mặt được CĐT phê duyệt tháng 11/2024.
Tiến độ thực hiện dự án 2023-2026</t>
  </si>
  <si>
    <t>Xây dựng trung tâm văn hóa - thể thao xã Tiền Phong, huyện Thường Tín</t>
  </si>
  <si>
    <t>Tiền Phong</t>
  </si>
  <si>
    <t>Nghị quyết số 01-NQ/HĐND ngày 12/4/2023 của HĐND huyện Thường Tín (phụ lục 13)
 QĐ số 3956/QĐ-UBND ngày 29/6/2023 của UBND huyện Thường Tín v/v phê duyệt Báo cáo NCKT đầu tư xây dựng dự án.(thời gian thực hiện dự án 2023-2026)</t>
  </si>
  <si>
    <t>Xây dựng hệ thống giao thông thôn Tử Dương xã Tô Hiệu, huyện Thường Tín, thành phố Hà Nội</t>
  </si>
  <si>
    <t>Nghị quyết số 05/HĐND ngày 09/4/2024 của HĐND huyện Thường Tín phê duyệt CTĐT Dự án (Phụ lục 47);
Phương án sử dụng tầng đất mặt được CĐT phê duyệt tháng 11/2024.
Tiến độ thực hiện dự án 2024-2027</t>
  </si>
  <si>
    <t>Trụ sở Đảng ủy - HĐND - UBND xã Hà Hồi</t>
  </si>
  <si>
    <t>Nghị quyết số 05/NQ-HĐND ngày 9/4/2024 của HĐND huyện về CTĐT Dự án (PL số 50);
Tiến độ thực hiện dự án 2024-2027</t>
  </si>
  <si>
    <t>Xây dựng Trung tâm văn hóa xã Hòa Bình</t>
  </si>
  <si>
    <t>Hòa Bình</t>
  </si>
  <si>
    <t>Nghị quyết số 01/NQ-HĐND ngày 12/4/2023 của HĐND huyện Thường Tín v/v phê duyệt chủ trương đầu tư, điều chỉnh chủ trương đầu tư một số dự án trên địa bàn huyện Thường Tín (PL05);
Phương án sử dụng tầng đất mặt được CĐT phê duyệt tháng 11/2024.
Tiến độ dự án 2023-2026</t>
  </si>
  <si>
    <t>Xây dựng Trung tâm văn hóa xã Văn Bình</t>
  </si>
  <si>
    <t>Văn Bình</t>
  </si>
  <si>
    <t>Nghị quyết số 01/NQ-HĐND ngày 12/4/2023 của HĐND huyện Thường Tín v/v phê duyệt chủ trương đầu tư, điều chỉnh chủ trương đầu tư một số dự án trên địa bàn huyện Thường Tín (Phụ lục 09);
Phương án sử dụng tầng đất mặt được CĐT phê duyệt tháng 11/2024.
Tiến độ dự án 2023-2026</t>
  </si>
  <si>
    <t>Xây dựng Trung tâm văn hóa xã Hiền Giang</t>
  </si>
  <si>
    <t>Hiền Giang</t>
  </si>
  <si>
    <t>Nghị quyết số 01/NQ-HĐND ngày 12/4/2023 của HĐND huyện Thường Tín v/v phê duyệt chủ trương đầu tư, điều chỉnh chủ trương đầu tư một số dự án trên địa bàn huyện Thường Tín (Phụ lục 10);
Tiến độ dự án 2023-2026</t>
  </si>
  <si>
    <t>Xây dựng, chỉnh trang hệ thống giao thông, hạ tầng kỹ thuật khu phía Bắc xây dựng điểm du lịch chất lượng cao xã Hồng Vân, huyện Thường Tín</t>
  </si>
  <si>
    <t>Hồng Vân</t>
  </si>
  <si>
    <t>Nghị quyết số 01/NQ-HĐND ngày 12/4/2023 của HĐND huyện Thường Tín v/v phê duyệt chủ trương đầu tư, điều chỉnh chủ trương đầu tư một số dự án trên địa bàn huyện Thường Tín (PL38)
Tiến độ dự án 2023-2026</t>
  </si>
  <si>
    <t>Xây dựng, chỉnh trang hệ thống giao thông, hạ tầng kỹ thuật khu phía Nam xây dựng điểm du lịch chất lượng cao xã Hồng Vân, huyện Thường Tín</t>
  </si>
  <si>
    <t>Nghị quyết số 01/NQ-HĐND ngày 12/4/2023 của HĐND huyện Thường Tín v/v phê duyệt chủ trương đầu tư, điều chỉnh chủ trương đầu tư một số dự án trên địa bàn huyện Thường Tín (PL39);
Phương án sử dụng tầng đất mặt được CĐT phê duyệt tháng 11/2024.
Tiến độ dự án 2023-2026</t>
  </si>
  <si>
    <t>Cải tạo, nâng cấp đường Dương Chính đoạn nút giao quốc lộ 1A cũ đến giao cắt đường đê Sông Nhuệ</t>
  </si>
  <si>
    <t>Hà Hồi;
Nguyễn Trãi</t>
  </si>
  <si>
    <t>Nghị quyết số 01/NQ-HĐND ngày 12/4/2023 của HĐND huyện Thường Tín v/v phê duyệt chủ trương đầu tư, điều chỉnh chủ trương đầu tư một số dự án trên địa bàn huyện Thường Tín (PL43)
Tiến độ dự án 2023-2026</t>
  </si>
  <si>
    <t>Cải tạo, nâng cấp hệ thống đường trục xã Dũng Tiến, huyện Thường Tín</t>
  </si>
  <si>
    <t>Nghị quyết số 10/NQ-HĐND ngày 11/7/2023 của HĐND huyện Thường Tín v/v phê duyệt chủ trương đầu tư, điều chỉnh chủ trương đầu tư một số dự án trên địa bàn huyện Thường Tín (PL23);
Phương án sử dụng tầng đất mặt được CĐT phê duyệt tháng 11/2024.
Tiến độ dự án 2023-2025</t>
  </si>
  <si>
    <t>Xây dựng, chỉnh trang cải tạo hồ (hồ công viên các Hoàng tử), kết nối hạ tầng kỹ thuật tại thôn Xâm Xuyên, xã Hồng Vân, huyện Thường Tín</t>
  </si>
  <si>
    <t>Nghị quyết số 01/NQ-HĐND ngày 12/4/2023 của HĐND huyện Thường Tín v/v phê duyệt chủ trương đầu tư, điều chỉnh chủ trương đầu tư một số dự án trên địa bàn huyện Thường Tín;
Phương án sử dụng tầng đất mặt được CĐT phê duyệt tháng 11/2024.
Tiến độ dự án 2023-2025</t>
  </si>
  <si>
    <t>Cải tạo, nâng cấp hệ thống giao thông trung tâm xã Hiền Giang</t>
  </si>
  <si>
    <t>Ban QLDA DTXD huyện</t>
  </si>
  <si>
    <t>Nghị quyết số 10/NQ-HĐND ngày 11/7/2023 của HĐND huyện Thường Tín v/v phê duyệt chủ trương đầu tư, điều chỉnh chủ trương đầu tư một số dự án trên địa bàn huyện Thường Tín (PL24)
Tiến độ dự án 2023-2025</t>
  </si>
  <si>
    <t xml:space="preserve">Cứng hóa kênh thủy lợi kết hợp đường giao thông tuyến kênh Ninh Xá – đường Ma đến đường liên xã Duyên Thái – Ninh Sở, 
huyện Thường Tín, TP Hà Nội; 
</t>
  </si>
  <si>
    <t>Duyên Thái;
Ninh Sở</t>
  </si>
  <si>
    <t>Nghị Quyết số 27/NQ-HĐND ngày 15/12/2023 của HĐND huyện Thường Tín về việc phê duyệt chủ trương đầu tư, điều chỉnh chủ trương đầu tư một số dự án sử dụng vốn đầu tư công trên địa bàn huyện Thường Tín (PL số 12);
Phương án sử dụng tầng đất mặt được CĐT phê duyệt tháng 11/2024.
Tiến độ dự án 2024-2027</t>
  </si>
  <si>
    <t>Xây dựng Trung tâm văn hóa xã Nghiêm Xuyên</t>
  </si>
  <si>
    <t>Nghiêm Xuyên</t>
  </si>
  <si>
    <t>Nghị quyết số 01/NQ-HĐND ngày 12/4/2023 của HĐND huyện Thường Tín v/v phê duyệt chủ trương đầu tư, điều chỉnh chủ trương đầu tư một số dự án trên địa bàn huyện Thường Tín (PL08);
Tiến độ dự án 2023-2026
Quyết định 3953/QĐ-UBND ngày 29/6/2023 v/v phê duyệt BCNCKT</t>
  </si>
  <si>
    <t>Cải tạo, chỉnh trang NTND xã Lê Lợi, huyện Thường Tín</t>
  </si>
  <si>
    <t>Nghị quyết số 01/NQ-HĐND ngày 12/4/2023 của HĐND huyện Thường Tín v/v phê duyệt chủ trương đầu tư, điều chỉnh chủ trương đầu tư một số dự án trên địa bàn huyện Thường Tín (PL36)
Tiến độ dự án 2023-2025
Quyết định 1804/QĐ-UBND ngày 28/5/2024 v/v phê duyệt dự án</t>
  </si>
  <si>
    <t>Cải tạo, nâng cấp hệ thống giao thông thôn xóm xã Tô Hiệu, huyện Thường Tín, TP. Hà Nội</t>
  </si>
  <si>
    <t>Nghị quyết số 10/NQ-HĐND ngày 11/7/2023 của HĐND huyện Thường Tín v/v phê duyệt chủ trương đầu tư, điều chỉnh chủ trương đầu tư một số dự án trên địa bàn huyện Thường Tín (PL38);
Nghị quyết số 01/NQ-HĐND ngày 12/4/2023 của HĐND huyện Thường Tín v/v phê duyệt chủ trương đầu tư, điều chỉnh chủ trương đầu tư một số dự án trên địa bàn huyện Thường Tín (PL41);
Phương án sử dụng tầng đất mặt được CĐT phê duyệt tháng 11/2024.
Tiến độ dự án 2023-2025</t>
  </si>
  <si>
    <t>Đường trục từ CCN Thắng Lợi đến đường Ngọc Hồi - Phú Xuyên</t>
  </si>
  <si>
    <t>Thắng Lợi</t>
  </si>
  <si>
    <t>Nghị quyết số 26/NQ-HĐND ngày 05/10/2022 của HĐND huyện Thường Tín v/v phê duyệt chủ trương đầu tư, điều chỉnh chủ trương đầu tư một số dự án trên địa bàn huyện Thường Tín (PL11);
Phương án sử dụng tầng đất mặt được CĐT phê duyệt tháng 11/2024.
Tiến độ dự án 2023-2025</t>
  </si>
  <si>
    <t>Cải tạo hồ tại xã Thắng Lợi</t>
  </si>
  <si>
    <t>Nghị quyết số 09/NQ-HĐND ngày 12/5/2022 của HĐND huyện Thường Tín v/v phê duyệt chủ trương đầu tư, điều chỉnh chủ trương đầu tư một số dự án trên địa bàn huyện Thường Tín (PL46)
Tiến độ dự án 2022-2024</t>
  </si>
  <si>
    <t>Nguyễn Trãi</t>
  </si>
  <si>
    <t>Nghị quyết số 01/NQ-HĐND ngày 12/4/2023 của HĐND huyện Thường Tín v/v phê duyệt chủ trương đầu tư, điều chỉnh chủ trương đầu tư một số dự án trên địa bàn huyện Thường Tín (PL11);
Phương án sử dụng tầng đất mặt được CĐT phê duyệt tháng 11/2024.
Tiến độ dự án 2023-2026</t>
  </si>
  <si>
    <t>Xây dựng hệ thống giao thông khu trung tâm xã Tân Minh</t>
  </si>
  <si>
    <t>Tân Minh</t>
  </si>
  <si>
    <t>Nghị quyết số 10/NQ-HĐND ngày 11/07/2023 của HĐND huyện Thường Tín về việc phê duyệt chủ trương đầu tư, điều chỉnh chủ trương đầu tư một số dự án trên địa bàn huyện Thường Tín (PL22)
Tiến độ dự án 2023-2025</t>
  </si>
  <si>
    <t>Xây dựng hệ thống giao thông đường trục xã Tân Minh</t>
  </si>
  <si>
    <t>Nghị quyết số 10/NQ-HĐND ngày 11/07/2023 của HĐND huyện Thường Tín về việc phê duyệt chủ trương đầu tư, điều chỉnh chủ trương đầu tư một số dự án trên địa bàn huyện Thường Tín (PL26)
Tiến độ dự án 2023-2025</t>
  </si>
  <si>
    <t>Xây dựng trạm xử lý nước thải số 01, thị trấn Thường Tín, huyện Thường Tín, TP. Hà Nội</t>
  </si>
  <si>
    <t>TT. Thường Tín</t>
  </si>
  <si>
    <t>Nghị quyết số 10/NQ-HĐND ngày 11/07/2023 của HĐND huyện Thường Tín về việc phê duyệt chủ trương đầu tư, điều chỉnh chủ trương đầu tư một số dự án trên địa bàn huyện Thường Tín (PL28);
Phương án sử dụng tầng đất mặt được CĐT phê duyệt tháng 11/2024.
Tiến độ dự án 2023-2025</t>
  </si>
  <si>
    <t>Cải tạo chỉnh trang sân vườn đường đi nội bộ khu vực Hồ Thi Đàn,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</si>
  <si>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(PL116);
Phương án sử dụng tầng đất mặt được CĐT phê duyệt tháng 11/2024.
Tiến độ dự án 2022-2024</t>
  </si>
  <si>
    <t>Đường từ QL1A đi xã Hòa Bình, huyện Thường Tín, thành phố Hà Nội</t>
  </si>
  <si>
    <t>Nghị Quyết số 19/NQ-HĐND ngày 24/10/2023 của HĐND huyện Thường Tín về việc Phê duyệt CTĐT, ĐC CTĐT một số dự án trên địa bàn huyện Thường Tín (PL số 07);
Tiến độ dự án 2024-2026</t>
  </si>
  <si>
    <t>Xây dựng tuyến đường từ trạm bơm thôn Nhuệ Giang đi thôn Từ Am, trên địa bàn xã Hiền Giang</t>
  </si>
  <si>
    <t>Nghị Quyết số 05/NQ-HĐND ngày 09/4/2024 của HĐND huyện Thường Tín phê duyệt CTĐT dự án; PL số 44;
Phương án sử dụng tầng đất mặt được CĐT phê duyệt tháng 11/2024.
Tiến độ dự án 2024-2026</t>
  </si>
  <si>
    <t>Dự án cải tạo, nâng cấp đường Miếu Trúc, xã Nhị Khê, huyện Thường Tín</t>
  </si>
  <si>
    <t>Trung tâm phát triển quỹ đất</t>
  </si>
  <si>
    <t>Nhị Khê</t>
  </si>
  <si>
    <t>Nghị quyết số 19/NQ-HĐND ngày 24/10/2023 của HĐND huyện Thường Tín về việc phế duyệt chủ trương đầu tư, điều chỉnh chủ trương đầu tư một số dự án trên địa bàn huyện Thường Tín (phụ lục 08);
Phương án sử dụng tầng đất mặt được CĐT phê duyệt tháng 11/2024.
Tiến độ dự án 2024-2026</t>
  </si>
  <si>
    <t>Xây dựng HTKT khu cây xanh cách ly và trạm xử lý nước thải tại khu Quan Sở, xã Hà Hồi, huyện Thường Tín</t>
  </si>
  <si>
    <t>Nghị quyết số 19/NQ-HĐND của HĐND huyện Thường Tín ngày 24/10/2023 phê duyệt chủ trương đầu tư, điều chỉnh chủ trương đầu tư một số dự án trên địa bàn huyện Thường Tín (Phụ lục số 03);
Phương án sử dụng tầng đất mặt được CĐT phê duyệt tháng 11/2024.
Tiến độ dự án 2024-2026</t>
  </si>
  <si>
    <t>Đường liên thôn từ ngã tư cổng thượng đến ngã ba đa tán xã Hà Hồi, huyện Thường Tín, TP Hà Nội (đường đổi mới)</t>
  </si>
  <si>
    <t>Xã Hà Hồi</t>
  </si>
  <si>
    <t>1. 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2. Nghị quyết số 06/2022/NQ-HĐND ngày 28/6/2022 của Hội đồng nhân dân xã Hà Hồi phê chuẩn đề xuất chủ trương đầu tư Dự án.
3. Quyết định số 210/QĐ-UBND ngày 22/9/2023 của UBND huyện Thường Tín về việc phê duyệt Dự án.;
Phương án sử dụng tầng đất mặt được CĐT phê duyệt tháng 11/2024.
Tiến độ dự án 2022-2024</t>
  </si>
  <si>
    <t>Xây dựng nhà văn hóa xóm Ngang, thôn Ba Lăng, xã Dũng Tiến, huyện Thường Tín</t>
  </si>
  <si>
    <t>UBND xã Dũng Tiến</t>
  </si>
  <si>
    <t>Nghị quyết số 48/NQ-HĐND ngày 08/08/2023 của HĐND xã Dũng Tiến về việc phê duyệt chủ trương đầu tư xây dựng dự án: Nhà văn hóa xóm Ngang, thôn Ba Lăng, xã Dũng Tiến, huyện Thường Tín;
Phương án sử dụng tầng đất mặt được CĐT phê duyệt tháng 11/2024.
Tiến độ dự án 2023-2025</t>
  </si>
  <si>
    <t>Xây dựng đường giao thông trung tâm hành chính xã Tô Hiệu</t>
  </si>
  <si>
    <t>UBND xã Tô Hiệu</t>
  </si>
  <si>
    <t>Nghị quyết số 46/NQ-HĐND ngày 22/11/2022 của HĐND xã Tô Hiệu về phê duyệt chủ trương đầu tư Dự án;
Phương án sử dụng tầng đất mặt được CĐT phê duyệt tháng 11/2024.
Tiến độ dự án 2022-2024</t>
  </si>
  <si>
    <t>Xây dựng trụ sở BCHQS xã Lê Lợi, huyện Thường Tín, thành phố Hà Nội</t>
  </si>
  <si>
    <t>UBND xã Lê Lợi</t>
  </si>
  <si>
    <t>Nghị quyết số 35/NQ-HĐND ngày 14/12/2022 của UBND huyện Thường Tín về CTĐT Dự án; (PL26)
Nghị quyết số 10/NQ-HĐND ngày 10/7/2023 của HĐND huyện Thường Tín;
Phương án sử dụng tầng đất mặt được CĐT phê duyệt tháng 11/2024.
Tiến độ dự án 2022-2024</t>
  </si>
  <si>
    <t xml:space="preserve">Xây dựng vườn hoa Liên Hòa và các hạ tầng phụ trợ liên quan khác tổ dân phố Trần Phú, thị trấn Thường Tín, huyện Thường Tín, thành phố Hà Nội </t>
  </si>
  <si>
    <t>Thị trấn Thường Tín</t>
  </si>
  <si>
    <t>Nghị quyết số 12/NQ-HĐND của HĐND huyện Thường Tín ngày 10/7/2024 phê duyệt chủ trương đầu tư, điều chỉnh chủ trương đầu tư một số dự án trên địa bàn huyện Thường Tín (Phụ lục số 18);
Phương án sử dụng tầng đất mặt được CĐT phê duyệt tháng 11/2024.
Tiến độ dự án 2024-2026</t>
  </si>
  <si>
    <t>Đường Nguyễn Trãi (đoạn từ trung Thành đến Dương Chính)</t>
  </si>
  <si>
    <t>Nguyễn Trãi; Văn Phú; TT. Thường Tín</t>
  </si>
  <si>
    <t>QĐ số 2927/QĐ-UBND ngày 19/7/2021 của UBND huyện Thường Tín v/v phê duyệt Báo cáo NCKT
QĐ số 1752/QĐ-UBND ngày 23/3/2022 v/v phê duyệt thiết kế xây dựng triển khai sau thiết kế cơ sở
Tiến độ dự án 2021-2025</t>
  </si>
  <si>
    <t>Dự án cải tạo chỉnh trang đường Tỉnh lộ 427, đoạn từ QL21B đến nút giao Khê Hồi (Đường cao tốc Pháp Vân - Cầu Giẽ) trên địa bàn huyện Thường Tín</t>
  </si>
  <si>
    <t>Hà Hồi, Văn Bình, TT. Thường Tín, Liên Phương</t>
  </si>
  <si>
    <t>Nghị quyết số 14/NQ-HĐND ngày 06/7/2022 của HĐND thành phố Hà Nội về việc điều chỉnh chủ trương đầu tư Dự án. 
 Quyết định số 5951/QĐ-UBND ngày 31/10/2018 của UBND thành phố Hà Nội về việc phê duyệt BCNC khả thi dự án. 
  - QĐ số 4082/QĐ-UBND ngày 06/9/2021 của UBND thành phố Hà Nội v/v phê duyệt điều chỉnh thời gian thực hiện dự án.
 - QĐ số 1755/QĐ-UBND ngày 27/3/2023 của UBND thành phố Hà Nội v/v phê duyệt điều chỉnh dự án.
Tiến độ dự án đến hết năm 2023</t>
  </si>
  <si>
    <t>Vườn hoa Quý Nương</t>
  </si>
  <si>
    <t>Hà Hồi; 
TT. Thường Tín</t>
  </si>
  <si>
    <t>Văn bản số 5598/STNMT-QHKHSDĐ ngày 02/08/2022 v/v hướng dẫn cắm mốc GPMB
 Quyết định số 1844/QĐ-UBND ngày 09/06/2021 của UBND huyện Thường Tín v/v phê duyệt BCNCKT
Quyết định số 6452/QĐ-UBND ngày 09/12/2022 của UBND huyện Thường Tín phê duyệt điều chỉnh thời gian thực hiện dự án
Tiến độ dự án 2020-2024</t>
  </si>
  <si>
    <t>Đường liên xã Thắng Lợi - Tô Hiệu (từ CNN đi đường 429)</t>
  </si>
  <si>
    <t>Thắng Lợi, Tô Hiệu</t>
  </si>
  <si>
    <t>Nghị quyết số 02/NQ-HĐND ngày 13/03/2021 của HĐND huyện Thường Tín về việc phê duyệt chủ trương đầu tư  một số dự án trên địa bàn huyện Thường Tín (PL10);
Quyết định số 2220/QĐ-UBND ngày 02/7/2021 của UBND huyện Thường Tín v/v phê duyệt báo cáo nghiên cứu khả thi;
Tiến độ dự án 2023-2025</t>
  </si>
  <si>
    <t>Đường trục xã Văn Bình (đoạn từ vành đai 4 đến trung tâm văn hóa xã),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</si>
  <si>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(PL55);
Phương án sử dụng tầng đất mặt được CĐT phê duyệt tháng 11/2024.
Tiến độ dự án 2022-2024</t>
  </si>
  <si>
    <t>Cải tạo nâng cấp đường từ QL1A đến kênh Tây trên địa bàn xã Thắng Lợi</t>
  </si>
  <si>
    <t>Nghị quyết 02/NQ-HĐND ngày 13/3/2021 của HĐND huyện Thường Tín về phê duyệt CTĐT Dự án (PL12);
Nghị quyết số 34/NQ-HĐND ngày 22/12/2021 của HĐND huyện Thường Tín v/v phê duyệt điều chỉnh chủ trương đầu tư Dự án (PL32)
QĐ số 3221/QĐ-UBND ngày 26/8/2021 của UBND huyện Thường Tín v/v phê duyệt BCKTKT
Tiến độ dự án 2021-2023</t>
  </si>
  <si>
    <t>Đường Nguyễn Vĩnh Tích kéo dài sang Văn Phú</t>
  </si>
  <si>
    <t xml:space="preserve">Nghị quyết số 41/NQ-HĐND ngày 17/11/2020 của HĐND huyện Thường Tín phê duyệt CTĐT, điều chỉnh CTĐT một số dự án và bổ sung danh mục các dự án đầu tư công trung hạn 5 năm giai đoạn 2016-2020;
 Quyết định số 3083/QĐ-UBND ngày 31/7/2021 của UBND huyện Thường Tín về việc phê duyệt Báo cáo kinh tế kỹ thuật dự án;
Phương án sử dụng tầng đất mặt được CĐT phê duyệt tháng 11/2024. </t>
  </si>
  <si>
    <t>Trường tiểu học Ninh Sở, huyện Thường Tín</t>
  </si>
  <si>
    <t>Ninh Sở</t>
  </si>
  <si>
    <t>Nghị quyết số 01/NQ-HĐND ngày 12/4/2023 của HĐND huyện Thường Tín v/v phê duyệt chủ trương đầu tư, điều chỉnh chủ trương đầu tư một số dự án trên địa bàn huyện Thường Tín; (PL 63);
Phương án sử dụng tầng đất mặt được CĐT phê duyệt tháng 11/2024.
Tiến độ dự án 2021-2024</t>
  </si>
  <si>
    <t>Xây dựng Trường THCS Thư Phú, huyện Thường Tín ở vị trí mới</t>
  </si>
  <si>
    <t>Thư Phú</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</si>
  <si>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(PL42);
Phương án sử dụng tầng đất mặt được CĐT phê duyệt tháng 11/2024.
Tiến độ dự án 2022-2024</t>
  </si>
  <si>
    <t>Trường mầm non Thư Phú</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</si>
  <si>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(PL18);
Phương án sử dụng tầng đất mặt được CĐT phê duyệt tháng 11/2024.
Tiến độ dự án 2022-2024</t>
  </si>
  <si>
    <t>Cải tạo, nâng cấp trường MN Tô Hiệu</t>
  </si>
  <si>
    <t>Nghị quyết số 41/NQ-HĐND ngày 17/11/2020 của HĐND huyện Thường Tín phê duyệt CTĐT, điều chỉnh CTĐT một số dự án và bổ sung danh mục các dự án đầu tư công trung hạn 5 năm giai đoạn 2016-2020;
QĐ số 3213/QĐ-UBND ngày 25/8/2021 của UBND huyện Thường Tín v/v phê duyệt Báo cáo NCKT Dự án;
Quyết định số 4892/QĐ-UBND ngày 12/10/2022 của UBND huyện Thường Tín phê duyệt điều chỉnh thời gian thực hiện Dự án;
Phương án sử dụng tầng đất mặt được CĐT phê duyệt tháng 11/2024.
Tiến độ dự án 2020-2024</t>
  </si>
  <si>
    <t>Xây dựng trạm Y tế Thị trấn Thường Tín, huyện Thường Tín, TP. Hà Nội</t>
  </si>
  <si>
    <t>TT. Thường Tín; Văn Phú</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</si>
  <si>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 67)
Tiến độ dự án 2022-2024</t>
  </si>
  <si>
    <t>Cải tạo, nâng cấp đường liên xã Nguyễn Trãi - Dũng Tiến (Đoạn từ Chùa Đậu đến chợ Ba Lăng)</t>
  </si>
  <si>
    <t>Nguyễn Trãi, Dũng Tiến</t>
  </si>
  <si>
    <t>Quyết định số 4176/QĐ-UBND ngày 28/10/2019 của UBND huyện Thường Tín v/v phê duyệt dự án đầu tư xây dựng
Quyết định số 5878/QĐ-UBND ngày 30/12/2021 của UBND huyện Thường Tín v/v phê duyệt điều chỉnh thời gian thực hiện dự án.
Phương án sử dụng tầng đất mặt được CĐT phê duyệt tháng 11/2024.
Tiến độ dự án 2019-2023
Quyết định số 8629/QĐ-UBND ngày 15/12/2023 của UBND huyện Thường Tín phê duyệt điều chỉnh thời gian thực hiện Dự án
Tiến độ dự án: 2019-2024</t>
  </si>
  <si>
    <t>Vườn hoa Nguyễn Du (giai đoạn 2), thị trấn Thường Tín,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</si>
  <si>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(PL150)
Nghị quyết số 26/NQ-HĐND ngày 05/10/2022 của HĐND huyện Thường Tín v/v phê duyệt chủ trương, điều chỉnh chủ trương đầu tư một số dự án trên địa bàn huyện Thường Tín;
Phương án sử dụng tầng đất mặt được CĐT phê duyệt tháng 11/2024.
Tiến độ dự án 2022-2024</t>
  </si>
  <si>
    <t xml:space="preserve"> Xây dựng khu lưu niệm anh hùng dân tộc, danh nhân văn hóa Nguyễn Trãi tại xã Nhị Khê</t>
  </si>
  <si>
    <t>DDD</t>
  </si>
  <si>
    <t>Ban Quản lý dự án các công trình văn hóa huyện Thường Tín</t>
  </si>
  <si>
    <t>Nghị quyết số 01/NQ-HĐND ngày 18/5/2020 của Hội đồng nhân dân huyện Thường Tín về phê duyệt Chủ trương đầu tư dự án: Xây dựng khu lưu niệm anh hùng dân tộc, danh nhân văn hóa Nguyễn Trãi tại xã Nhị Khê (PL07)
Tiến độ dự án 2020-2024</t>
  </si>
  <si>
    <t>Trung tâm văn hóa thể thao huyện Thường Tín</t>
  </si>
  <si>
    <t>QĐ số 4427/QĐ-UBND ngày 09/9/2010 của UBND thành phố Hà Nội về việc phê duyệt chủ trương đầu tư xây dựng dự án: Xây dựng Trung tâm văn hóa thể thao huyện Thường Tín, thành phố Hà Nội
QĐ số 3120/QĐ-UBND ngày 24/10/2012 của UBND huyện Thường Tín phê duyệt dự án đầu tư; số 3367/QĐ-UBND  ngày 30/10/2015 phê duyệt điều chỉnh thời gian thực hiện dự án xây dựng công trình Xây dựng trung tâm văn hóa thể thao huyện Thường Tín, thành phố Hà Nội - Giai đoạn 1. 
QĐ số 4908/QĐ-UBND ngày 10/12/2020 của UBND huyện Thường Tín v/v phê duyệt điều chỉnh thời gian thực hiện dự án
Tiến độ dự án 2021-2025</t>
  </si>
  <si>
    <t>Cải tạo, nâng cấp và xây dựng mới cụm công trình đầu mối trạm bơm Bộ Đầu, huyện Thường Tín</t>
  </si>
  <si>
    <t>Ban quản lý dự án Đầu tư Xây dựng công trình Nông nghiệp và PTNT Hà Nội</t>
  </si>
  <si>
    <t>Thống Nhất 1,56 Ha , Vạn Điểm 1 Ha, Văn Tự 1 Ha, Tô Hiệu 1 Ha, Lê Lợi 1 ha, Minh Cường 1 ha</t>
  </si>
  <si>
    <t>Quyết định số 5520/QĐ-UBND ngày 24/10/2014 của UBND Thành phố Hà Nội về việc phê duyệt dự án đầu tư cải tạo, nâng cấp và xây dựng mới cụm công trình đầu mối trạm bơm Bộ đầu huyện Thường Tín;
Quyết định số 2080/QĐ-UBND ngày 2/7/2021 của UBND Thành phố về việc phê duyệt điều chỉnh Dự án. 
Tiến độ dự án 2021-2024</t>
  </si>
  <si>
    <t>Đường liên xã đoạn từ đường xã Dũng Tiến huyện Thường Tín đến xã Liên Châu huyện Thanh Oai, TP. Hà Nội</t>
  </si>
  <si>
    <t>Dũng Tiến; 
Nghiêm Xuyên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</si>
  <si>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50)
Tiến độ dự án 2022-2024</t>
  </si>
  <si>
    <t>Đường liên xã Nguyễn Trãi - Tân Minh (giai đoạn 2)</t>
  </si>
  <si>
    <t>Nguyễn Trãi; 
Tân Minh</t>
  </si>
  <si>
    <t>Nghị quyết số 09/NQ-HĐND ngày 12/5/2022 của HĐND huyện Thường Tín v/v phê duyệt chủ trương đầu tư và điều chỉnh chủ trương đầu tư một dự án trên địa bàn huyện Thường Tín (PL16);
Phương án sử dụng tầng đất mặt được CĐT phê duyệt tháng 11/2024.
Tiến độ dự án 2023-2025</t>
  </si>
  <si>
    <t>Xây dựng hệ thống nước thải làng nghề xã Hòa Bình,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</si>
  <si>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(PL94);
Phương án sử dụng tầng đất mặt được CĐT phê duyệt tháng 11/2024.
Tiến độ dự án 2022-2024</t>
  </si>
  <si>
    <t>Xây dựng hệ thống nước thải làng nghề giết mổ gia cầm Hà Vỹ, xã Lê Lợi,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</si>
  <si>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(PL93);
Phương án sử dụng tầng đất mặt được CĐT phê duyệt tháng 11/2024.
Tiến độ dự án 2023-2025</t>
  </si>
  <si>
    <t>Trường tiểu học Nghiêm Xuyên,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</si>
  <si>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31);
Phương án sử dụng tầng đất mặt được CĐT phê duyệt tháng 11/2024.
Tiến độ dự án 2023-2025</t>
  </si>
  <si>
    <t>Trường tiểu học Tân Minh</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</si>
  <si>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(PL32);
Nghị quyết số 10/NQ-HĐND ngày 11/7/2023 của HĐND huyện Thường Tín v/vphê duyệt chủ trương đầu tư và điều chỉnh chủ trương đầu tư một số dự án huyện Thường Tín (PL42);
Phương án sử dụng tầng đất mặt được CĐT phê duyệt tháng 11/2024.
Tiến độ dự án 2024-2025</t>
  </si>
  <si>
    <t>Trường THCS Dũng Tiến,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</si>
  <si>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(PL39)
 - QĐ số 6040/QĐ-UBND ngày 31/12/2021 của UBND huyện Thường Tín v/v phê duyệt BC NCKT dự án;
Phương án sử dụng tầng đất mặt được CĐT phê duyệt tháng 11/2024.
Tiến độ dự án 2024-2025</t>
  </si>
  <si>
    <t>Trường mầm non Nghiêm Xuyên,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</si>
  <si>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(PL20);
Phương án sử dụng tầng đất mặt được CĐT phê duyệt tháng 11/2024.
Tiến độ dự án 2024-2025</t>
  </si>
  <si>
    <t>Trạm y tế xã Tô Hiệu,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</si>
  <si>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(PL68);
Phương án sử dụng tầng đất mặt được CĐT phê duyệt tháng 11/2024.
Tiến độ dự án 2023-2025</t>
  </si>
  <si>
    <t>Trụ sở Đảng uỷ - HĐND - UBND xã Chương Dương,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</si>
  <si>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(PL101);
Tiến độ dự án 2025-2027
Nghị quyết số 12/NQ-HĐND ngày 10/07/2024 của HĐND huyện. (PL26)
Phương án sử dụng tầng đất mặt được CĐT phê duyệt tháng 11/2024.</t>
  </si>
  <si>
    <t>Đường giao thông nội bộ điểm dân cư xã Tô Hiệu (đoạn đi qua phòng khám đa khoa Tô Hiệu),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</si>
  <si>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44)
QĐ số 1901/QĐ-UBND ngày 13/4/2022 của UBND huyện Thường Tín v/v phê duyệt Báo cáo KTKT đầu tư xây dựng dự án.
Phương án sử dụng tầng đất mặt được CĐT phê duyệt tháng 11/2024.
Tiến độ dự án 2021-2023</t>
  </si>
  <si>
    <t>Trường THCS Hiền Giang,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</si>
  <si>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36, thời gian thực hiện 2022-2024) (Phụ lục 36)
QĐ số 7820/QĐ-UBND ngày 31/11/2021 của UBND huyện Thường Tín v/v phê duyệt dự toán chi phí CBĐT dự án.
Phương án sử dụng tầng đất mặt được CĐT phê duyệt tháng 11/2024.
Tiến độ dự án 2022-2024</t>
  </si>
  <si>
    <t>Đường trục kết nối từ QL1A qua KCN HABECO đến đường gom cao tốc Pháp Vân - Cầu Giẽ</t>
  </si>
  <si>
    <t>Hà Hồi;
Quất Động</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</si>
  <si>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64, thời gian thực hiện 2022-2024)
Tiến độ dự án 2022-2025</t>
  </si>
  <si>
    <t>Đường trục tỉnh lộ 427 đến đường Đình Tổ đi Chùa Đậu, xã Nguyễn Trãi, huyện Thường Tín, TP Hà Nội</t>
  </si>
  <si>
    <t>Văn Phú;
Nguyễn Trãi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</si>
  <si>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52;
Tiến độ dự án 2023-2025</t>
  </si>
  <si>
    <t>Trường THCS Vạn Điểm, huyện Thường Tín</t>
  </si>
  <si>
    <t>Vạn Điểm</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</si>
  <si>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(PL37);
Phương án sử dụng tầng đất mặt được CĐT phê duyệt tháng 11/2024.
Tiến độ dự án 2022-2025</t>
  </si>
  <si>
    <t>Trường THCS Hà Hồi,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</si>
  <si>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(PL40);
Phương án sử dụng tầng đất mặt được CĐT phê duyệt tháng 11/2024.
Tiến độ dự án 2023-2026</t>
  </si>
  <si>
    <t>Cải tạo, nâng cấp đường trục chính từ quốc lộ 1A đi chùa Am huyện Thường Tín, thành phố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</si>
  <si>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(PL54)
Tiến độ dự án 2022-2025</t>
  </si>
  <si>
    <t>Đường trục kết nối làng nghề sơn mài Hạ Thái, xã Duyên Thái với xã Đông Mỹ, huyện Thanh Trì</t>
  </si>
  <si>
    <t>Nghị quyết số 34/NQ-HĐND ngày 22/12/2021 của HĐND huyện Thường Tín v/v phê duyệt chủ trương đầu tư, điều chỉnh chủ trương đầu tư một số dự án trên địa bàn huyện Thường Tín (PL07). QĐ số 4664/QĐ-UBND ngày 10/8/2023 của UBND huyện THường Tín về việc phê duyệt dự án
Phương án sử dụng tầng đất mặt được CĐT phê duyệt tháng 11/2024.
Tiến độ dự án 2022-2024</t>
  </si>
  <si>
    <t>Trường mầm non Nguyễn Trãi, huyện Thường Tín; Hạng mục: nhà lớp học chức năng và các công trình phụ trợ</t>
  </si>
  <si>
    <t>Nghị quyết đô 26/NQ-HĐND ngày 05/10/2022 của HĐND huyện về CTĐT dự án;
Nghị quyết số 01/NQ-HĐND ngày 12/4/2023 của HĐND huyện Thường Tín v/v phê duyệt chủ trương đầu tư, điều chỉnh chủ trương đầu tư một số dự án trên địa bàn huyện Thường Tín;
Phương án sử dụng tầng đất mặt được CĐT phê duyệt tháng 11/2024.
Tiến độ dự án 2024-2025</t>
  </si>
  <si>
    <t>Cải tạo, nâng cấp hệ thống trục chính đường giao thông, thủy lợi nội đồng kết hợp giao thông nông thôn xã Hà Hồi, huyện Thường Tín</t>
  </si>
  <si>
    <t>Nghị quyết số 09/NQ-HĐND ngày 12/5/2022 của HĐND huyện Thường Tín v/v phê duyệt chủ trương đầu tư và điều chỉnh chủ trương đầu tư một dự án trên địa bàn huyện Thường Tín (PL14);
Phương án sử dụng tầng đất mặt được CĐT phê duyệt tháng 11/2024.
Tiến độ dự án 2022-2024</t>
  </si>
  <si>
    <t>Trụ sở Đảng ủy - HĐND - UBND xã Tân Minh, huyện Thường Tín</t>
  </si>
  <si>
    <t>Nghị quyết đô 26/NQ-HĐND ngày 05/10/2022 của HĐND huyện về CTĐT dự án;
Nghị quyết số 01/NQ-HĐND ngày 12/4/2023 của HĐND huyện Thường Tín v/v phê duyệt chủ trương đầu tư, điều chỉnh chủ trương đầu tư một số dự án trên địa bàn huyện Thường Tín;
Phương án sử dụng tầng đất mặt được CĐT phê duyệt tháng 11/2024.
Tiến độ dự án 2024-2026</t>
  </si>
  <si>
    <t>Trường tiểu học Nguyễn Trãi, huyện Thường Tín</t>
  </si>
  <si>
    <t>Nghị quyết số 34/NQ-HĐND ngày 22/12/2021 của HĐND huyện Thường Tín v/v phê duyệt chủ trương đầu tư, điều chỉnh chủ trương đầu tư một số dự án trên địa bàn huyện Thường Tín
 QĐ số 4538/QĐ-UBND ngày 25/11/2021 của UBND huyện Thường Tín v/v phê duyệt Báo cáo NCKT dự án.
 QĐ số 2351/QĐ-UBND ngày 06/5/2022 của UBND huyện Thường Tín v/v phê duyệt điều chỉnh Báo cáo NCKT dự án;
Tiến độ dự án 2022-2024</t>
  </si>
  <si>
    <t>Đường trục liên xã Nghiêm Xuyên - Dũng Tiến (đoạn từ UBND xã Nghiêm Xuyên đi sân bóng Nghiêm Xá), huyện Thường Tín, thành phố Hà Nội</t>
  </si>
  <si>
    <t>Nghiêm Xuyên;
Dũng Tiến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</si>
  <si>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59;
Tiến độ dự án 2022-2024</t>
  </si>
  <si>
    <t>Cải tạo, nâng cấp hệ thống trục chính đường giao thông, thủy lợi nội đồng kết hợp giao thông nông thôn liên xã Thư Phú - Tự Nhiên - Chương Dương, huyện Thường Tín</t>
  </si>
  <si>
    <t>Thư Phú, Tự Nhiên, Chương Dương</t>
  </si>
  <si>
    <t>Nghị quyết số 09/NQ-HĐND ngày 12/5/2022 của HĐND huyện Thường Tín v/v phê duyệt chủ trương đầu tư và điều chỉnh chủ trương đầu tư một dự án trên địa bàn huyện Thường Tín (PL11)
Tiến độ dự án 2022-2024</t>
  </si>
  <si>
    <t>Đường trục xã Nguyễn Trãi (đoạn từ trường cấp 3 Lý Tử Tấn - CCN Quất Động - đê Sông Nhuệ, huyện Thường Tín</t>
  </si>
  <si>
    <t>Nghị quyết số 12/NQ-HĐND ngày 14/7/2022 của HĐND huyện Thường Tín v/v phê duyệt chủ trương đầu tư và điều chỉnh chủ trương đầu tư một dự án trên địa bàn huyện Thường Tín (PL06)
Tiến độ dự án 2023-2025</t>
  </si>
  <si>
    <t>Đường liên xã Chương Dương - Lê Lợi (đoạn từ đê sông Hồng - trường THCS xã Chương Dương đến kênh Từ Vân), huyện Thường Tín</t>
  </si>
  <si>
    <t>Chương Dương, Lê Lợi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</si>
  <si>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 51);
Phương án sử dụng tầng đất mặt được CĐT phê duyệt tháng 11/2024.
Tiến độ dự án 2023-2025</t>
  </si>
  <si>
    <t>Đường từ UBND xã Tiền Phong đi xã Tân Ước, huyện Thanh Oai, huyện Thường Tín, TP.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</si>
  <si>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(PL58)
Tiến độ dự án 2023-2025</t>
  </si>
  <si>
    <t>Đường trục xã Khánh Hà (hướng tuyến mới), huyện Thường Tín, thành phố Hà Nội</t>
  </si>
  <si>
    <t>Khánh Hà</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</si>
  <si>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60, thời gian thực hiện 2022-2024)</t>
  </si>
  <si>
    <t>Nâng cấp, cải tạo tuyến đường phía Nam CCN Ninh Sở kết nối với đường liên xã Vân Tảo - Ninh Sở, huyện Thường Tín, thành phố Hà Nội</t>
  </si>
  <si>
    <t>Nghị quyết số 34/NQ-HĐND ngày 22/12/2021 của HĐND huyện Thường Tín v/v phê duyệt chủ trương đầu tư, điều chỉnh chủ trương đầu tư một số dự án trên địa bàn huyện Thường Tín (Phụ lục 10, thời gian thực hiện 2022-2024);
Phương án sử dụng tầng đất mặt được CĐT phê duyệt tháng 11/2024.</t>
  </si>
  <si>
    <t>Đường trục xã Thắng Lợi (đoạn Ql1A đi đường liên xã Thắng Lợi - Lê Lợi) huyện Thường Tín, TP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</si>
  <si>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49, thời gian thực hiện 2022-2024)</t>
  </si>
  <si>
    <t>Trường mầm non Liên Phương, huyện Thường Tín, TP. Hà Nội</t>
  </si>
  <si>
    <t>Liên Phương</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</si>
  <si>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12, thời gian thực hiện 2022-2024);
Phương án sử dụng tầng đất mặt được CĐT phê duyệt tháng 11/2024.</t>
  </si>
  <si>
    <t>Cải tạo, nâng cấp trường mầm non Ninh Sở, huyện Thường Tín</t>
  </si>
  <si>
    <t>Nghị quyết số 12/NQ-HĐND ngày 14/7/2022 của HĐND huyện Thường Tín v/v phê duyệt chủ trương đầu tư, điều chỉnh chủ trương đầu tư mốt số dự án trên địa bàn huyện Thường Tín (PL09);
Phương án sử dụng tầng đất mặt được CĐT phê duyệt tháng 11/2024.
Tiến độ dự án 2023-2025</t>
  </si>
  <si>
    <t>Xây dựng trung tâm văn hóa thể thao thị trấn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</si>
  <si>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(PL76);
Phương án sử dụng tầng đất mặt được CĐT phê duyệt tháng 11/2024.
Tiến độ dự án 2022-2024</t>
  </si>
  <si>
    <t>Xây dựng trường mầm non tại ô quy hoạch C3-4 và C3-6 xã Nhị Khê, huyện Thường Tín</t>
  </si>
  <si>
    <t>Nghị quyết số 12/NQ-HĐND ngày 14/7/2022 của HĐND huyện Thường Tín v/v phê duyệt chủ trương đầu tư và điều chỉnh chủ trương đầu tư một dự án trên địa bàn huyện Thường Tín (PL10);
Phương án sử dụng tầng đất mặt do CĐT phê duyệt tháng 11/2024
Tiến độ dự án 2023-2025</t>
  </si>
  <si>
    <t>Cải tạo, nâng cấp hệ thống trục chính đường giao thông, thủy lợi nội đồng kết hợp giao thông nông thôn xã Tân Minh, huyện Thường Tín</t>
  </si>
  <si>
    <t>Nghị quyết số 09/NQ-HĐND ngày 12/5/2022 của HĐND huyện Thường Tín v/v phê duyệt chủ trương đầu tư và điều chỉnh chủ trương đầu tư một dự án trên địa bàn huyện Thường Tín (PL10)
Tiến độ dự án 2022-2024</t>
  </si>
  <si>
    <t>Trường tiểu học Khánh Hà, huyện Thường Tín, thành phố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</si>
  <si>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26); 
Phương án sử dụng tầng đất mặt do CĐT phê duyệt tháng 11/2024
Tiến độ dự án 2023-2025.</t>
  </si>
  <si>
    <t>Trụ sở Trung tâm phát triển quỹ đất huyện Thường Tín, thành phố Hà Nội</t>
  </si>
  <si>
    <t>TT. Thường Tín;
Văn Bình</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</si>
  <si>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 100);
Nghị quyết số 01/NQ-HĐND ngày 12/4/2023 của HĐND huyện Thường Tín về việc phê duyệt chủ trương đầu tư, điều chinh chủ trương đầu tư một số dự án trên địa bàn huyện Thường Tín ( phụ lục 65);
Phương án sử dụng tầng đất mặt do CĐT phê duyệt tháng 11/2024
Tiến độ dự án 2023-2025</t>
  </si>
  <si>
    <t>Đường Hồng Phong, xã Hà Hồi,  huyện Thường Tín, thành phố Hà Nội</t>
  </si>
  <si>
    <t xml:space="preserve">Hà Hồi  </t>
  </si>
  <si>
    <t>Nghị quyết số 12/NQ-HĐND ngày 14/7/2022 của HĐND huyện Thường Tín v/v phê duyệt chủ trương đầu tư và điều chỉnh chủ trương đầu tư một dự án trên địa bàn huyện Thường Tín (PL07);
Nghị quyết số 19/NQ-HĐND ngày 24/10/2023 của HĐND huyện  Thường Tín về việc phê duyệt chủ trương đầu tư , điều chỉnh chủ trương đầu tư một số dự án trên địa bàn huyện (phụ lục số 14);
Phương án sử dụng tầng đất mặt do CĐT phê duyệt tháng 11/2024
Tiến độ dự án 2023-2025</t>
  </si>
  <si>
    <t>Đường Phan Văn Lân - Đường Hưng Thịnh - Đường Vạn Thọ, huyện Thường Tín, thành phố Hà Nội</t>
  </si>
  <si>
    <t>Nghị quyết số 12/NQ-HĐND ngày 14/7/2022 của HĐND huyện Thường Tín v/v phê duyệt chủ trương đầu tư và điều chỉnh chủ trương đầu tư một dự án trên địa bàn huyện Thường Tín (PL08);
Nghị quyết số 19/NQ-HĐND ngày 24/10/2023 của HĐND huyện  Thường Tín về việc phê duyệt chủ trương đầu tư , điều chỉnh chủ trương đầu tư một số dự án trên địa bàn huyện (phụ lục số 15);
Phương án sử dụng tầng đất mặt do CĐT phê duyệt tháng 11/2024
Tiến độ dự án 2023-2025</t>
  </si>
  <si>
    <t>Xây dựng trụ sở Ban Chỉ huy quân sự xã Nghiêm Xuyên, huyện Thường Tín, TP. Hà Nội</t>
  </si>
  <si>
    <t>Nghị Quyết số 05/NQ-HĐND ngày 09/4/2024 của HĐND huyện Thường Tín phê duyệt CTĐT dự án; PL 59;
Phương án sử dụng tầng đất mặt do CĐT phê duyệt tháng 11/2024
Tiến độ dự án 2024-2026</t>
  </si>
  <si>
    <t>Xây dựng trụ sở Ban Chỉ huy quân sự xã Tô Hiệu, huyện Thường Tín, TP. Hà Nội</t>
  </si>
  <si>
    <t>Nghị Quyết số 05/NQ-HĐND ngày 09/4/2024 của HĐND huyện Thường Tín phê duyệt CTĐT dự án; PL 61;
Phương án sử dụng tầng đất mặt do CĐT phê duyệt tháng 11/2024
Tiến độ dự án 2024-2026</t>
  </si>
  <si>
    <t>Xây dựng trụ sở Ban Chỉ huy quân sự xã Nguyễn Trãi, huyện Thường Tín, TP. Hà Nội</t>
  </si>
  <si>
    <t>Nghị Quyết số 05/NQ-HĐND ngày 09/4/2024 của HĐND huyện Thường Tín phê duyệt CTĐT dự án; PL58;
Phương án sử dụng tầng đất mặt do CĐT phê duyệt tháng 11/2024
Tiến độ dự án 2024-2026</t>
  </si>
  <si>
    <t>Xây dựng trụ sở Ban Chỉ huy quân sự xã Quất Động, huyện Thường Tín, TP. Hà Nội</t>
  </si>
  <si>
    <t>Nghị Quyết số 05/NQ-HĐND ngày 09/4/2024 của HĐND huyện Thường Tín phê duyệt CTĐT dự án; PL 60;
Phương án sử dụng tầng đất mặt do CĐT phê duyệt tháng 11/2024
Tiến độ dự án 2024-2026</t>
  </si>
  <si>
    <t>Xây dựng nhà văn hóa tổ dân phố Trần Phú và hạ tầng xung quanh, thị trấn Thường Tín, huyện Thường Tín, thành phố Hà Nội</t>
  </si>
  <si>
    <t>UBND thị trấn Thường Tín</t>
  </si>
  <si>
    <t>Nghị quyết số 12/NQ-HĐND của HĐND huyện Thường Tín ngày 10/7/2024 phê duyệt chủ trương đầu tư, điều chỉnh chủ trương đầu tư một số dự án trên địa bàn huyện Thường Tín (Phụ lục số 8);
Phương án sử dụng tầng đất mặt do CĐT phê duyệt tháng 11/2024
Tiến độ dự án 2024-2026</t>
  </si>
  <si>
    <t>22. Ứng Hòa</t>
  </si>
  <si>
    <t>Trụ sở Ban CHQS xã Đại Hùng, huyện Ứng Hòa, thành phố Hà Nội</t>
  </si>
  <si>
    <t>Ban QLDA ĐTXD huyện Ứng Hòa</t>
  </si>
  <si>
    <t>Huyện Ứng Hòa</t>
  </si>
  <si>
    <t>Xã Đại Hùng</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</si>
  <si>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hiện2023-2025;
3. Báo cáo số 638/BC-UBND ngày 06/9/2023 của UBND huyện Ứng Hòa về việc rà soát danh mục các công trình xây dựng Ban CHQS trên địa bàn huyện Ứng Hòa. Tiến độ thực hiện 2023- 2025;
4. Quyết định số 7911/QĐ-UBND ngày 07/12/2023 của UBND huyện Ứng Hòa về việc phê duyệt báo cáo kinh tế kỹ thuật xây dựng công trình: Trụ sở Ban CHQS xã Đại Hùng, huyện Ứng Hòa, TP. Hà Nội. Địa điểm xây dựng: Xã Đại Hùng, huyện Ứng Hòa, TP. Hà Nội.</t>
  </si>
  <si>
    <t>Trụ sở Ban CHQS xã Liên Bạt, huyện Ứng Hòa, thành phố Hà Nội</t>
  </si>
  <si>
    <t>Xã Liên Bạt</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</si>
  <si>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Tiến độ thực hiện 2023- 2024
3. Nghị quyết số 19/NQ-HĐND ngày 30/10/2024 của HĐND huyện Ứng Hòa  về việc phê duyệt CTĐT, điều chỉnh CTĐT một số dự án sử dụng nguồn vốn Thành phố hỗ trợ có mục tiêu và nguồn vốn ngân sách huyện năm 2023 - Phụ lục 02 (Tiến độ thực hiện: 2023-2025)
4. Quyết định số 6325/QĐ-UBND ngày 16/08/2024 của UBND huyện Ứng Hòa về việc Phê duyệt dự án: Trụ sở Ban CHQS xã Liên Bạt, huyện Ứng Hòa, thành phố Hà Nội. Tiến độ thực hiện: 2023-2025</t>
  </si>
  <si>
    <t>Trụ sở Ban CHQS xã Minh Đức, huyện Ứng Hòa, thành phố Hà Nội</t>
  </si>
  <si>
    <t>Xã Minh Đức</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</si>
  <si>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7913/QĐ-UBND ngày 07/12/2023 của UBND huyện Ứng Hòa về việc phê duyệt Báo cáo KTKT xây dựng. Tiến độ thực hiện 2023-2025</t>
  </si>
  <si>
    <t>Xây dựng mới Trụ sở Ban CHQS xã Trường Thịnh, huyện Ứng Hòa, thành phố Hà Nội</t>
  </si>
  <si>
    <t>Xã Trường Thịnh</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</si>
  <si>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Tiến độ thực hiện 2023- 2024.
3. Quyết định số 7914/QĐ-UBND ngày 07/12/2023 của UBND huyện Ứng Hòa về việc phê duyệt báo cáo KTKT xây dựng. Tiến độ thực hiện 2023-2025</t>
  </si>
  <si>
    <t>Xây dựng mới Trụ sở Ban CHQS xã Hòa Lâm, huyện Ứng Hòa, thành phố Hà Nội</t>
  </si>
  <si>
    <t>Xã Hòa Lâm</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</si>
  <si>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3. Quyết định số 6552/QĐ-UBND ngày 02/11/2023 của UBND huyện Ứng Hòa về việc phê duyệt Báo cáo KTKT công trình: Xây dựng mới Trụ sở Ban CHQS xã Hòa Lâm, huyện Ứng Hòa,TP Hà Nội. Tiến độ thực hiện 2023- 2025.</t>
  </si>
  <si>
    <t>Trụ sở Ban CHQS xã Hoa Sơn, huyện Ứng Hòa, thành phố Hà Nội</t>
  </si>
  <si>
    <t>Xã Hoa Sơn</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</si>
  <si>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7909/QĐ-UBND ngày 07/12/2023 của UBND huyện Ứng Hòa về việc phê duyệt báo cáo KTKT xây dựng. Tiến độ thực hiện 2023- 2025.</t>
  </si>
  <si>
    <t>Trụ sở Ban CHQS xã Hòa Phú, huyện Ứng Hòa, thành phố Hà Nội</t>
  </si>
  <si>
    <t>Xã Hòa Phú</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</si>
  <si>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Tiến độ thực hiện 2024-2025.
3. Quyết định số 7915/QĐ-UBND ngày 07/12/2023 của UBND huyện Ứng Hòa về việc phê duyệt báo cáo kinh tế kỹ thuật xây dựng công trình: Trụ sở Ban CHQS xã Hòa Phú, huyện Ứng Hòa, thành phố Hà Nội. Địa điểm xây dựng: xã Hòa Phú, huyện Ứng Hòa, thành phố Hà Nội.</t>
  </si>
  <si>
    <t>Trụ sở Ban CHQS xã Đông Lỗ, huyện Ứng Hòa, thành phố Hà Nội</t>
  </si>
  <si>
    <t>Xã Đông Lỗ</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</si>
  <si>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7910/QĐ-UBND ngày 07/12/2023 của UBND huyện Ứng Hòa về việc phê duyệt báo cáo KTKT xây dựng. Tiến độ thực hiện 2023- 2025.</t>
  </si>
  <si>
    <t>Trụ sở Ban CHQS xã Phù Lưu, huyện Ứng Hòa, thành phố Hà Nội</t>
  </si>
  <si>
    <t>Xã Phù Lưu</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</si>
  <si>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hiện2021-2023;
3. Báo cáo số 638/BC-UBND ngày 06/9/2023 của UBND huyện Ứng Hòa về việc rà soát danh mục các công trình xây dựng Ban CHQS trên địa bàn huyện Ứng Hòa. Tiến độ thực hiện 2024-2025;
4. Quyết định số 7912/QĐ-UBND ngày 07/12/2023 của UBND huyện Ứng Hòa về việc phê duyệt báo cáo kinh tế kỹ thuật xây dựng công trình: Trụ sở Ban CHQS xã Phù Lưu, huyện Ứng Hòa, thành phố Hà Nội. Địa điểm xây dựng: xã Phù Lưu, huyện Ứng Hòa, thành phố Hà Nội.</t>
  </si>
  <si>
    <t>Trụ sở Ban CHQS xã Tảo Dương Văn, huyện Ứng Hòa, thành phố Hà Nội</t>
  </si>
  <si>
    <t>Xã Tảo Dương Văn</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</si>
  <si>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6481/QĐ-UBND ngày 23/08/2024 về việc phê duyệt dự án: Trụ sở Ban CHQS xã Tảo Dương Văn, huyện Ứng Hòa, thành phố Hà Nội. Tiến độ thực hiện 2023-2025</t>
  </si>
  <si>
    <t>Trụ sở Ban CHQS xã Kim Đường, huyện Ứng Hòa, thành phố Hà Nội</t>
  </si>
  <si>
    <t>Xã Kim Đường</t>
  </si>
  <si>
    <t>1. Báo cáo số 638/BC-UBND ngày 06/9/2023 của UBND huyện Ứng Hòa về việc rà soát danh mục các công trình xây dựng Ban CHQS trên địa bàn huyện Ứng Hòa.Tiến độ thực hiện 2024-2025.
2.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05 (Tiến độ: 2024-2026)</t>
  </si>
  <si>
    <t>Trụ sở Ban CHQS xã Đồng Tân, huyện Ứng Hòa, thành phố Hà Nội</t>
  </si>
  <si>
    <t>Xã Đồng Tân</t>
  </si>
  <si>
    <t>1. Báo cáo số 638/BC-UBND ngày 06/9/2023 của UBND huyện Ứng Hòa về việc rà soát danh mục các công trình xây dựng Ban CHQS trên địa bàn huyện Ứng Hòa. Tiến độ thực hiện 2024-2025.
2. Nghị quyết sổ 02/NQ-HĐND ngày 10/04/2024 của HĐND huyện Ứng Hòa về việc phê duyệt CTĐT, điều chỉnh CTĐT một số dự án sử dụng nguồn vốn Thành phố hỗ trợ có mục tiêu cho huyện và nguồn vốn ngân sách huyện năm 2024 - Phụ lục 03 (Tiến độ: 2024-2026)</t>
  </si>
  <si>
    <t>Trụ sở Ban CHQS xã Phương Tú, huyện Ứng Hòa, thành phố Hà Nội</t>
  </si>
  <si>
    <t>Xã Phương Tú</t>
  </si>
  <si>
    <t>1. Báo cáo số 638/BC-UBND ngày 06/9/2023 của UBND huyện Ứng Hòa về việc rà soát danh mục các công trình xây dựng Ban CHQS trên địa bàn huyện Ứng Hòa.Tiến độ thực hiện 2024-2025.
2. Nghị quyết số 02/NQ-HĐND ngày 10/04/2024 của HĐND huyện Ứng Hòa  về việc phê duyệt CTĐT, điều chỉnh CCĐT một số dự án sử dụng nguồn vốn Thành phố hỗ trợ có mục tiêu và nguồn vốn ngân sách huyện năm 2024 - Phụ lục 02 (Tiến độ thực hiện: 2024-2026)</t>
  </si>
  <si>
    <t>Trụ sở Ban CHQS xã Quảng Phú Cầu, huyện Ứng Hòa, thành phố Hà Nội</t>
  </si>
  <si>
    <t>Xã Quảng Phú Cầu</t>
  </si>
  <si>
    <t>1. Báo cáo số 638/BC-UBND ngày 06/9/2023 của UBND huyện Ứng Hòa về việc rà soát danh mục các công trình xây dựng Ban CHQS trên địa bàn huyện Ứng Hòa.Tiến độ thực hiện 2024-2025.
2. Nghị quyết số 02/NQ-HĐND ngày 10/04/2024 của HĐND huyện Ứng Hòa  về việc phê duyệt CTĐT, điều chỉnh CCĐT một số dự án sử dụng nguồn vốn Thành phố hỗ trợ có mục tiêu và nguồn vốn ngân sách huyện năm 2024 - Phụ lục 04 (Tiến độ thực hiện: 2024-2026)</t>
  </si>
  <si>
    <t>Trụ sở Ban CHQS thị trấn Vân Đình, huyện Ứng Hòa, thành phố Hà Nội</t>
  </si>
  <si>
    <t>Thị trấn Vân Đình</t>
  </si>
  <si>
    <t>1. Báo cáo số 638/BC-UBND ngày 06/9/2023 của UBND huyện Ứng Hòa về việc rà soát danh mục các công trình xây dựng Ban CHQS trên địa bàn huyện Ứng Hòa.Tiến độ thực hiện 2024-2025.
2. Nghị quyết số 02/NQ-HĐND ngày 10/04/2024 của HĐND huyện Ứng Hòa  về việc phê duyệt CTĐT, điều chỉnh CCĐT một số dự án sử dụng nguồn vốn Thành phố hỗ trợ có mục tiêu và nguồn vốn ngân sách huyện năm 2024 - Phụ lục 01 (Tiến độ thực hiện: 2024-2026)</t>
  </si>
  <si>
    <t>Xây dựng trụ sở Viện KSND huyện Ứng Hòa, thành phố Hà Nội</t>
  </si>
  <si>
    <t>Viện Kiểm sát nhân dân thành phố</t>
  </si>
  <si>
    <t>Quyết định số 16/QĐ-VKSTC ngày 01/3/2023 của Viện Kiểm sát nhân dân tối cao về Chủ trương đầu tư dự án xây dựng trụ sở Viện KSND huyện Ứng Hòa, thành phố Hà Nội.Tiến độ thực hiện: 2023-2025</t>
  </si>
  <si>
    <t>Xây mới, cải tạo, nâng cấp trường THCS Minh Đức đạt chuẩn quốc gia – Mức độ 2</t>
  </si>
  <si>
    <t>1. Căn cứ Nghị quyết số 08/NQ-HĐND ngày 21/6/2023 của Hội đồng nhân dân huyện Ứng Hòa về việc phê duyệt chủ trương đầu tư, điều chỉnh chủ trương đầu tư một số dự án sử dụng nguồn vốn Thành phố hỗ trợ có mục tiêu cho huyện và nguồn vốn ngân sách huyện năm 2023 (phụ lục 27). 
2. Quyết định số 1731/QĐ-UBND ngày 27/03/2024 của UBND huyện Ứng Hòa về việc phê duyệt Báo cáo nghiên cứu khả thi dự án: Xây mới, cải tạo, nâng cấp trường THCS Minh Đức đạt chuẩn quốc gia – Mức độ 2. Tiến độ thực hiện 2023-2025.</t>
  </si>
  <si>
    <t>Xây dựng trường mầm non Đại Cường đạt chuẩn quốc gia – Mức độ 2, huyện Ứng Hòa, thành phố Hà Nội</t>
  </si>
  <si>
    <t>Xã Đại Cường</t>
  </si>
  <si>
    <t xml:space="preserve">1. Căn cứ Nghị quyết số 08/NQ-HĐND ngày 21/6/2023 của Hội đồng nhân dân huyện Ứng Hòa về việc phê duyệt chủ trương đầu tư, điều chỉnh chủ trương đầu tư một số dự án sử dụng nguồn vốn Thành phố hỗ trợ có mục tiêu cho huyện và nguồn vốn ngân sách huyện năm 2023;(phụ lục 32)
2. Quyết định số 4896/QĐ-UBND ngày 08/9/2023 của UBND huyện Ứng Hòa về việc phê duyệt dự án đầu tư Xây dựng trường mầm non Đại Cường đạt chuẩn quốc gia – Mức độ 2, huyện Ứng Hòa, thành phố Hà Nội. Tiến độ thực hiện: 2023-2025
3. Quyết định số 560/QĐ-UBND ngày 29/01/2024 của UBND TP. Hà Nội về việc Điều chỉnh Quy hoạch sử dụng đất đến năm 2030 huyện Ứng Hòa. </t>
  </si>
  <si>
    <t>Nâng cấp, cải tạo, sửa chữa trạm y tế xã Kim Đường</t>
  </si>
  <si>
    <t>1. Quyết định số 1125/QĐ-UBND ngày 14/10/2022 của UBND huyện Ứng Hòa về việc phê duyệt báo cáo kinh tế kỹ thuật xây dựng công trình.
2.Nghị quyết số 03/NQ-HĐND ngày 14/4/2023 của HĐND huyện Ứng Hoà  Về việc phê duyệt chủ trương đầu tư, điều chỉnh chủ trương đầu tư một số dự án sử dụng nguồn vốn Thành phố hỗ trợ có mục tiêu cho huyện và nguồn vốn ngân sách huyện năm 2023 (Phụ lục 20). Tiến độ thực hiện 2023-2025</t>
  </si>
  <si>
    <t>Xây dựng trường tiểu học Đại Cường đạt chuẩn quốc gia - mức độ 2</t>
  </si>
  <si>
    <t xml:space="preserve"> Quyết định số 173/QĐ-UBND ngày 10/3/2022 của UBND huyện Ứng Hòa  Về việc phê duyệt dự án đầu tư xây dựng Công trình: Xây dựng Trường Tiểu học Đại Cường đạt chuẩn quốc gia –Mức độ 2(Tiến độ: 2022-2024)</t>
  </si>
  <si>
    <t>Xây dựng trường THCS Đại Cường đạt chuẩn quốc gia - mức độ 2</t>
  </si>
  <si>
    <t>1. Quyết định số 964/QĐ-UBND ngày 27/9/2022 của UBND huyện Ứng Hòa V/v phê duyệt báo cáo kinh tế kỹ thuật xây dựng Công trình: Xây dựng trường THCS Đại Cường đạt chuẩn mức độ 2 (Tiến độ: 2023-2025)
2. Quyết định số 4728/QĐ-UBND ngày 29/06/2024 của UBND huyện Ứng Hòa về việc phê duyệt điều chỉnh dự án đầu tư: Xây dựng trường THCS Đại Cường đạt chuẩn – Mức độ 2. Tiến độ thực hiện 2024-2026</t>
  </si>
  <si>
    <t>Đầu tư xây dựng HTKT khu tái định cư tại xã Trầm Lộng, huyện Ứng Hòa phục vụ GPMB dự án đầu tư xây dựng tuyến đường Ba Sao - Bái Đính (Đoạn nối từ đường trục phía Nam đến đường Hương Sơn), huyện Ứng Hoà, Mỹ Đức.</t>
  </si>
  <si>
    <t>Trầm Lộng</t>
  </si>
  <si>
    <t>1. Quyết định số 4760/QĐ-UBND ngày 22/9/2023 của UBND thành phố Hà Nội Giao nhiệm vụ lập Báo cáo đề xuất chủ trương đầu tư 06 Dự án xây dựng cơ bản cấp Thành phố đã được dự nguồn cụ thể thuộc lĩnh vực kết cấu hạ tầng giao thông, lĩnh vực cấp nước, thoát nước, lĩnh vực hạ tầng kỹ thuật tái định cư. Tiến độ thực hiện 2024-2025.
2.Nghị quyết số 41/NQ-HĐND ngày 08/12/2023 của HĐND TP. Hà Nội về việc phê duyệt chủ trương đầu tư, điều chỉnh chủ trương đầu tư một số dự án sử dụng nguồn vốn đầu tư công của thành phố.(Phụ lục 14). Tiến độ thực hiện 2024-2025</t>
  </si>
  <si>
    <t>Xây dựng trường THCS Viên An đạt chuẩn quốc gia - Mức độ 2, huyện Ứng Hòa, TP. Hà Nội</t>
  </si>
  <si>
    <t>Xã Viên An</t>
  </si>
  <si>
    <t>1. Nghị quyết số 03/NQ-HĐND ngày 14/4/2023 của HĐND huyện Ứng Hoà (Phụ lục 14). Tiến độ thực hiện 2023-2025
2. Quyết định số 4970/QĐ-UBND ngày 12/9/2023 của UBND huyện Ứng Hòa về việc phê duyệt dự án đầu tư xây dựng
3. Nghị quyết số 02/NQ-HĐND ngày 10/04/2024 (Phụ lục 46) của HĐND Huyện Ứng Hòa về việc phê duyệt chủ trương, điều chỉnh chủ trương đầu tư. Tiến độ thực hiện 2024-2026</t>
  </si>
  <si>
    <t>Nâng cấp cải tạo Trường THCS Trường Thịnh đạt chuẩn mức độ 2, huyện Ứng Hòa, TP. Hà Nội</t>
  </si>
  <si>
    <t>1. Nghị quyết số 24/NQ-HĐND ngày16/12/2023 của HĐND huyện Ứng Hoà (Phụ lục 27). Tiến độ thực hiện 2024-2027</t>
  </si>
  <si>
    <t>Trường mầm non trung tâm xã Hồng Quang, huyện Ứng Hòa, TP Hà Nội</t>
  </si>
  <si>
    <t>Xã Hồng Quang</t>
  </si>
  <si>
    <t>1. Quyết định số 394/QĐ-UBND ngày 24/5/2019 của UBND huyện Ứng Hòa về việc phê duyệt dự án đầu tư xây dựng
2. Quyết định số 6308/QĐ-UBND ngày 25/10/2023 của UBND huyện Ứng Hòa về việc phê duyệt điều chỉnh thời gian thực hiện dự án. Tiến độ thực hiện 2021-2024</t>
  </si>
  <si>
    <t>Trường Tiểu học thị trấn Vân Đình, huyện Ứng Hòa, TP Hà Nội</t>
  </si>
  <si>
    <t>TT. Vân Đình</t>
  </si>
  <si>
    <t>1. Quyết định số 969/QĐ-UBND ngày 17/11/2020 của UBND huyện Ứng Hòavề việc phê duyệt Báo cáo nghiên cứu khả thi dự án;
2. Quyết định số 6274/QĐ-UBND ngày 24/10/2023 của UBND huyện Ứng Hòa về việc phê duyệt điều chỉnh thời gian thực hiện dự án. Tiến độ thực hiện 2020-2024.</t>
  </si>
  <si>
    <t>Dự án đầu tư xây dựng tuyến đường Mỹ Đình -Ba Sao - Bái Đính (đoạn nối từ đường trục phía Nam đến đường Hương Sơn-Tam Trúc) huyện Mỹ Đức, huyện Ứng Hòa (Đường nối từ đường kinh tế phía nam đi Ba Sao - Bãi Đính).</t>
  </si>
  <si>
    <t>UBND huyện Ứng Hòa</t>
  </si>
  <si>
    <t>Xã Đội Bình, Trầm Lộng, Hòa Lâm, Hồng Quang, Lưu Hoàng</t>
  </si>
  <si>
    <t>1. Nghị quyết số 28/NQ-HĐND ngày 08/12/2022 của Hội đồng nhân dân thành phố Hà Nội về phê duyệt chủ trưong đầu tư, phê duyệt điều chỉnh chủ trương đầu tư một số dự án sử dụng vốn đầu tư công của thành phố Hà Nội - phụ lục 32-Tiến độ thực hiện 2022-2026.
2. Ngày 22/9/2023, HĐND TP đã thông qua chủ trương đầu tư điều chỉnh của DA</t>
  </si>
  <si>
    <t xml:space="preserve">Cải tạo, nâng cấp kiên cố hệ thống kênh I2-VĐ7, I2-10-10 kết hợp làm đường giao thông, huyện Ứng Hòa, TP Hà Nội </t>
  </si>
  <si>
    <t>Các xã
 Phương Tú, Trung Tú,
 Đồng Tân,
 Minh Đức</t>
  </si>
  <si>
    <t>Nghị quyết số 07/NQ-HĐND ngày 10/3/2023 của HĐND thành phố Hà Nội V/v phê duyệt chủ trương đầu tư, điều chỉnh chủ trương đầu tư một số dự án sử dụng vốn đầu tư công của thành phố Hà Nội. Tiến độ thực hiện 2024-2027.</t>
  </si>
  <si>
    <t>Đầu tư xây dựng nâng cấp, mở rộng Quốc lộ 21B từ cầu Xà Kiều xã Quảng Phú Cầu đến đường cụm công nghiệp Bắc Vân Đình xã Liên Bạt, huyện Ứng Hòa, thành phố Hà Nội</t>
  </si>
  <si>
    <t>Xã Quảng Phú Cầu, Trường Thịnh, Liên Bạt,</t>
  </si>
  <si>
    <t>1. Nghị quyết số 01/NQ-HĐND ngày 14/4/2023 của HĐND huyện Ứng Hòa về việc điều chỉnh, bổ sung kế hoạch đầu tư công trung hạn 5 năm 2021-2025; Phân bổ nguồn thu tiền sử dụng đất và nguồn dự phòng xây dựng cơ bản tập trung chưa phân bổ trong kế hoạch đầu tư công năm 2023.
2. Nghị Quyết số 14/NQ-HĐND ngày 04/7/2023 của Hội đồng nhân dân Thành phố Hà Nội về phê duyệt văn kiện dự án hỗ trợ kỹ thuật; phê duyệt chủ trương đầu tư, phê duyệt điều chỉnh chủ trương đầu tư một số dự án sử dụng vốn đầu tư công của thành phố Hà Nội - Phụ lục 26. Tiến độ thực hiện 2024-2027.</t>
  </si>
  <si>
    <t>Đầu tư xây dựng HTKT khu tái định cư trên địa bàn huyện Ứng Hòa phục vụ GPMB (Dự án Đầu tư xây dựng nâng cấp, mở rộng quốc lộ 21B đoạn từ cầu Xà Kiều, xã Quảng Phú Cầu đến cụm công nghiệp Bắc Vân Đình, xã Liên Bạt) và Dự án Nâng cấp tuyến đường tỉnh lộ 429B (đoạn từ Quốc lộ 21B đến đường trục phát triển kinh tế phía Nam) huyện Ứng Hòa.</t>
  </si>
  <si>
    <t>Quảng Phú Cầu</t>
  </si>
  <si>
    <t>1. Quyết định số 4760/QĐ-UBND ngày 22/9/2023 của UBND thành phố Hà NộiGiao nhiệm vụ lập Báo cáo đề xuất chủ trương đầu tư 06 Dự án xây dựng cơ bản cấp Thành phố đã được dự nguồn cụ thể thuộc lĩnh vực kết cấu hạ tầng giao thông, lĩnh vực cấp nước, thoát nước, lĩnh vực hạ tầng kỹ thuật tái định cư
2. Nghị quyết số 41/NQ-HĐND ngày 08/12/2023 của HĐND thành phố Hà Nội về việc phê duyệt CTĐT, điều chỉnh CTĐT một số dự án sử dụng nguồn vốn đầu tư công của Thành phố Hà Nội - Phụ lục 17 (Tiến độ thực hiện: 2024-2026)</t>
  </si>
  <si>
    <t>Xây mới trụ sở UBND xã Đồng Tân</t>
  </si>
  <si>
    <t>UBND xã Đồng Tân</t>
  </si>
  <si>
    <t>1. Nghị quyết sổ 17/NQ-HĐND ngày 24/09/2021 của HĐND huyện Ứng Hòa về việc phê duyệt CTĐT, điều chỉnh CTĐT một số dự án sử dụng nguồn vốn đầu tư công của huyện Ứng Hòa và nguồn vốn Thành phố hỗ trợ có mục tiêu cho huyện - Phụ lục 11 (Tiến độ: 2021-2024)
2. Nghị quyết sổ 03/NQ-HĐND ngày 14/04/2023 của HĐND huyện Ứng Hòa về việc phê duyệt CTĐT, điều chỉnh CTĐT một số dự án sử dụng nguồn vốn Thành phố hỗ trợ có mục tiêu cho huyện và nguồn vốn ngân sách huyện năm 2023 - Phụ lục 03 (Tiến độ: 2023-2025)
3.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13 (Tiến độ: 2023-2026)</t>
  </si>
  <si>
    <t>Xây dựng, cải tạo trường THPT Ứng Hòa A, huyện Ứng Hòa, TP Hà Nội</t>
  </si>
  <si>
    <t>Ban QLDA ĐTXD huyện Ứng Hòa Ứng Hòa</t>
  </si>
  <si>
    <t>Quyết định số 2624/QD-UBND ngày 18/5/2023 của UBND huyện Ứng Hòa Xây dựng về việc phê duyệt dự án mở rộng trường trung học phổ thông Ứng Hòa A,  huyện Ứng Hòa, thành phố Hà Nội . Tiến độ: 2023-2025</t>
  </si>
  <si>
    <t>Trường mầm non Minh Đức, huyện Ứng Hòa, thành phố Hà Nội</t>
  </si>
  <si>
    <t>1 .Quyết định số 4850/QĐ-UBND ngày 07/9/2023 của UBND huyện Ứng Hòa về việc phê duyệt điều chỉnh dự án đầu tư: Trường mầm non Minh Đức, huyện Ứng Hòa, thành phố Hà Nội. Tiến độ: 2022-2025)</t>
  </si>
  <si>
    <t>Xây dựng mới trường THCS Viên Nội, huyện Ứng Hòa, TP Hà Nội</t>
  </si>
  <si>
    <t>Xã Viên Nội</t>
  </si>
  <si>
    <t xml:space="preserve">1.Nghị quyết số 02/NQ-HĐND ngày 21/03/2022 của HĐND huyện Ứng Hòa về phê duyệt CTĐT, điều chỉnh chủ trương đầu tư một số dự án sử dụng nguồn vốn Thành phố hỗ trợ có mục tiêu cho huyện. Phụ lục 63 .Tiến độ thực hiện 2022-2025;
 2. Quyết định số 410/QĐ-UBND ngày 20/5/2022 về việc phê duyệt dự án đầu tư xây dựng: Xây dựng mới trường THCS Viên Nội, huyện Ứng Hòa, TP Hà Nội. Tiến độ thực hiện 2022-2025
 3. Quyết định số 6166/QĐ-UBND ngày 08/08/2024 về việc phê duyệt điều chỉnh dự án đầu: Xây dựng mới trường THCS Viên Nội, huyện Ứng Hòa, TP Hà Nội. </t>
  </si>
  <si>
    <t>Nâng cấp tuyến tỉnh lộ 428 từ Km6+585 - Km14+885( tỉnh lộ 75 cũ) đoạn từ cầu Quảng Tái xã  Trung Tú đến vống Thần xã Minh Đức, huyện Ứng Hòa, Thành phố Hà Nội</t>
  </si>
  <si>
    <t>Xã Trung Tú, Đồng Tân xã Minh Đức</t>
  </si>
  <si>
    <t>1. Quyết định số 6057/QĐ-UBND ngày 31/10/2019 của UBND thành phố Hà Nội về việc phê duyệt dự án Nâng cấp tuyến tỉnh lộ 428 từ Km 6+585-:- Km 14+780 (tỉnh lộ 75 cũ) từ cầu Quảng Tái xã Trung Tú đến cầu Cống Thần xã Minh Đức, huyện Ứng Hòa, thành phố Hà Nội (Tiến độ: 2020-2021);
2. Quyết định số 5282/QĐ-UBND ngày 18/10/2023 của UBND thành phố Hà Nội về việc phê duyệt điều chỉnh Báo cáo nghiên cứu khả thi dự án đầu tư xây dựng âng cấp tuyến tỉnh lộ 428 từ Km 6+585-:- Km 14+780 (tỉnh lộ 75 cũ) từ cầu Quảng Tái xã Trung Tú đến cầu Cống Thần xã Minh Đức, huyện Ứng Hòa, thành phố Hà Nội.</t>
  </si>
  <si>
    <t>Đường giao thông liên xã từ QL 21B (Liên Bạt) đi cầu Ngọ Xá lên đê tả Đáy thôn Ngọ Xá, thị trấn Vân Đình, huyện Ứng Hòa, thành phố Hà Nội (Gia đoạn 2)</t>
  </si>
  <si>
    <t>Quyết định số 6276/QĐ-UBND ngày 24/10/2023 của UBND huyện Ứng Hòa về việc phê duyệt điều chỉnh thời gian thực hiện dự án: Đường giao thông liên xã từ QL 21B (Liên Bạt) đi cầu Ngọ Xá lên đê tả Đáy thôn Ngọ Xá, thị trấn Vân Đình, huyện Ứng Hòa, thành phố Hà Nội (Giai đoạn 2).(Tiến độ: 2019-2024)</t>
  </si>
  <si>
    <t>Nâng cấp mở rộng đường trục kinh tế phát triển phía Nam huyện Ứng Hòa (Cần Thơ - Xuân Quang), GD1</t>
  </si>
  <si>
    <t> Thị trấn Vân Đình, Tảo Dương Văn, Hòa Lâm, Đội Bình, Đại Hùng</t>
  </si>
  <si>
    <t>1. Quyết định số 2686/QĐ-UBND ngày 22/5/2023 Về việc phê duyệt điều chỉnh dự án: Nâng cấp, mở rộng đường trục kinh tế phát triển phía nam huyện Ứng Hòa (Cần Thơ - Xuân Quang) giai đoạn 1. Tiến độ thực hiện 2020-2023; 
2. Quyết định số 6230/QĐ-UBND ngày19/10/2023 Về việc phê duyệt điều chỉnh thời gian thực hiện dự án: Nâng cấp, mở rộng đường trục kinh tế phát triển phía nam huyện Ứng Hòa (Cần Thơ - Xuân Quang) giai đoạn 1. Tiến độ thực hiện 2020-2024.</t>
  </si>
  <si>
    <t>Nâng cấp cải tạo TL 429C đoạn từ cầu Bầu đến cầu Hậu Xá, huyện Ứng Hòa, TP Hà Nội</t>
  </si>
  <si>
    <t>Xã Quảng Phú Cầu, Liên Bạt, Thị trấn Vân Đình</t>
  </si>
  <si>
    <t>1. Quyết định số 6066/QĐ-UBND ngày 31/10/2019 của UBND thành phố Hà Nội về việc phê duyệt Báo cáo nghiên cứu khả thi dự án Nâng cấp, cải tạo đường tỉnh 429C đoạn từ cầu Bầu đến cầu Hậu Xá, huyện Ứng Hòa;
2. Quyết định số 2887/QĐ-UBND ngày 24/5/2023 của UBND thành phố Hà Nội về việc phê duyệt điều chỉnh Báo cáo nghiên cứu khả thi dự án đầu tư Nâng cấp, cải tạo đường tỉnh 429C đoạn từ cầu Bầu đến cầu Hậu Xá, huyện Ứng Hòa. Tiến độ thực hiện quý IV 2023- 2025;
3. Quyết định số 1691/QĐ-UBND ngày 29/3/2024 của UBND thành phố Hà Nội về việc phê duyệt điều chỉnh thời gian thực hiện dự án Nâng cấp, cải tạo đường tỉnh 429C đoạn từ cầu Bầu đến cầu Hậu Xá, huyện Ứng Hòa.</t>
  </si>
  <si>
    <t>Nâng cấp tuyến tỉnh lộ 428 từ Km0 - Km6+585 (tỉnh lộ 75 cũ) đoạn từ Quốc lộ 21B thị trấn Vân Đình đến cầu Quảng Tái xã Trung Tú, huyện Ứng Hòa</t>
  </si>
  <si>
    <t xml:space="preserve">Thị trấn Vân Đình, 
xã Phương Tú, Trung Tú
</t>
  </si>
  <si>
    <t>1. Quyết định số 2888/QĐ-UBND ngày 24/5/2023 của UBND thành phố Hà Nội về việc chỉnh Báo cáo nghiên cứu khả thi dự án đầu tư Nâng cấp tuyến tỉnh lộ 428 từ Km0 đến Km6+585 (Tỉnh lộ 75 cũ) đoạn từ Quốc lộ 21B đến cầu Quảng Tái, xã Trung Tú, huyện Ứng Hòa. Tiến độ thực hiện quý II 2024;
2. Quyết định số 3668/QĐ-UBND ngày 15/7/2024 của UBND thành phố Hà Nội về việc phê duyệt điều chỉnh thời gian thực hiện dự án nâng cấp tuyến tỉnh lộ 428 từ từ Km0 đến Km6+585 (Tỉnh lộ 75 cũ) đoạn từ Quốc lộ 21B đến cầu Quảng Tái, xã Trung Tú, huyện Ứng Hòa.</t>
  </si>
  <si>
    <t>Đường giao thông liên xã từ QL 21B đi qua các xã Vạn Thái, Hòa Nam, Hòa Phú đi tỉnh lộ 426, huyện Ứng Hòa, thành phố Hà Nội</t>
  </si>
  <si>
    <t>Xã Vạn Thái, Hòa Nam, Hòa Phú</t>
  </si>
  <si>
    <t>1. Quyết định số 935/QĐ-UBND ngày 10/11/2020 của UBND huyện Ứng Hòa v/v phê duyệt dự án đầu tư xây dựng công trình Đường giao thông liên xã từ Quốc lộ 21B đi qua các xã Vạn Thái, Hòa Nam, Hòa Phú đi tỉnh lộ 426, huyện Ứng Hòa, thành phố Hà Nội. Tiến độ thực hiện 2021-2023
2. Quyết định số 891/QĐ-UBND ngày 21/9/2021 của UBND huyện Ứng Hòa về việc phê duyệt điều chỉnh dự án đầu tư xây dựng công trình Đường giao thông liên xã từ Quốc lộ 21B đi qua các xã Vạn Thái, Hòa Nam, Hòa Phú đi tỉnh lộ 426, huyện Ứng Hòa, thành phố Hà Nội.Tiến độ thực hiện 2021-20232;
3. Quyết định số 6229/QĐ-UBND ngày 19/10/2023 của UBND huyện Ứng Hòa về việc phê duyệt điều chỉnh thời gian thực hiện  công trình Đường giao thông liên xã từ Quốc lộ 21B đi qua các xã Vạn Thái, Hòa Nam, Hòa Phú đi tỉnh lộ 426, huyện Ứng Hòa, thành phố Hà Nội.Tiến độ thực hiện 2021-2024.</t>
  </si>
  <si>
    <t>Đường trục kinh tế phía nam Thành phố Hà Nội đi Quốc lộ 38 tỉnh Hà Nam, huyện Úng Hòa, thành phố Hà Nội</t>
  </si>
  <si>
    <t>Xã Đại Cường, xã Đại Hùng</t>
  </si>
  <si>
    <t>1. Quyết định số 863/QĐ-UBND ngày 13/9/2021 của UBND huyện Ứng Hòa về việc phê duyệt điều chỉnh dự án đầu tư xây dựng công trình Đường từ trục kinh tế phía nam Thành phố Hà Nội đi Quốc lộ 38 tỉnh Hà Nam, huyện Ứng Hòa, thành phố Hà Nội;
2. Quyết định số 6227/QĐ-UBND ngày 19/10/2023 của UBND huyện Ứng Hòa về việc phê duyệt điều chỉnh thời gian thực hiện dự án:  Đường từ trục kinh tế phía nam Thành phố Hà Nội đi Quốc lộ 38 tỉnh Hà Nam, huyện Ứng Hòa, thành phố Hà Nội.Tiến độ thực hiện 2021-2024.</t>
  </si>
  <si>
    <t>Đường nối từ tỉnh lộ 426 đến đường Ba Sao Bái Đính, huyện Ứng Hòa, thành phố Hà Nội</t>
  </si>
  <si>
    <t>Xã Phù Lưu, xã Lưu Hoàng</t>
  </si>
  <si>
    <t>1. Nghị quyết số 20/NQ-HĐND ngày 27/10/2020 của HĐND huyện Ứng Hòa  Về việc phê duyệt chủ trương đầu tư, điều chỉnh chủ trương đầu tư một số dự án sử dụng nguồn vốn đầu tư công của huyện Ứng Hòa và nguồn vốn thành phố hỗ trợ có mục tiêu cho huyện, vốn quận hỗ trợ - Phụ lục 38 . Tiến độ thực hiện 2021-2023.
2. Quyết định số 930/QĐ-UBND ngày 06/10/2021 của UBND huyện Ứng Hòa Về việc phê duyệt điều chỉnh Báo cáo nghiên cứu khả thi đầu tư xây dựng công trình: Đường nối từ tỉnh lộ 426 đến đường Ba Sao Bái Đính, huyện Ứng Hòa, TP Hà Nội; 
 3. Quyết định số 6277/QĐ-UBND ngày 24/10/2023 của UBND huyện Ứng Hòa Về việc phê duyệt điều chỉnh thời gian thực hiện dự án: Đường nối từ tỉnh lộ 426 đến đường Ba Sao Bái Đính, huyện Ứng Hòa, TP Hà Nội. Tiến độ thực hiện: 2021-2024,</t>
  </si>
  <si>
    <t>Nâng cấp, mở rộng đường giao thông liên xã Hòa Lâm-Trung Tú (từ đường Cần Thơ-Xuân Quang đi huyện Phú Xuyên)</t>
  </si>
  <si>
    <t>Xã Hòa Lâm, xã Trung Tú</t>
  </si>
  <si>
    <t xml:space="preserve"> Quyết định số 828/QĐ-UBND ngày 24/8/2021 của UBND huyện Ứng Hòa Về việc phê duyệt Báo cáo nghiên cứu khả thi đầu tư xây dựng Dự án: Nâng cấp, mở rộng đường giao thông liên xã Hòa Lâm - Trung Tú (từ đường Cần Thơ - Xuân Quang đi huyện Phú Xuyên), huyện Ứng Hòa, Tp Hà Nội .Tiến độ thực hiện 2021-2024.</t>
  </si>
  <si>
    <t>Đường giao thông kết hợp cứng hóa kênh mương trạm bơm Đại Cường đi Trục kinh tế phía Nam huyện Ứng Hòa</t>
  </si>
  <si>
    <t>1. Quyết định số 818/QĐ-UBND ngày 24/8/2021 của UBND huyện Ứng Hòa Về việc phê duyệt Báo cáo nghiên cứu khả thi đầu tư xây dựng Dự án: Đường giao thông kết hợp cứng hóa kênh mương trạm bơm Đại Cường đi trục kinh tế phía Nam, huyện ỨngHòa, TP Hà Nội. Tiến độ thực hiện 2021-2023.
2. Quyết định số 6949/QĐ-UBND ngày 14/11/2023 của UBND huyện Ứng Hòa Về việc phê duyệt điều chỉnh thời gian thực hiện Dự án: Đường giao thông kết hợp cứng hóa kênh mương trạm bơm Đại Cường đi trục kinh tế phía Nam, huyện ỨngHòa, TP Hà Nội. Tiến độ thực hiện 2021-2024.</t>
  </si>
  <si>
    <t>Nâng cấp, mở rộng Quốc lộ 21B đoạn từ thị trấn Vân Đình tới đường tỉnh 424 (76 cũ), địa phận huyện Ứng Hòa</t>
  </si>
  <si>
    <t>Thị Trấn Vân Đình, xã Vạn Thái, xã Hòa Xá, xã Hòa Nam</t>
  </si>
  <si>
    <t xml:space="preserve"> Quyết định số 2718/QĐ-UBND ngày 24/6/2021 của UBND thành phố Hà Nội về việc phê duyệt dự án: Nâng cấp, mở rộng Quốc lộ 21B đoạn từ thị trấn Vân Đình tới đường tỉnh 424 (76 cũ), địa phận huyện Ứng Hòa. Tiến độ thực hiện 2021-2025.</t>
  </si>
  <si>
    <t>Đường nối từ TL429A đến TL429B huyện Ứng Hòa, TP Hà Nội</t>
  </si>
  <si>
    <t>Viên An, Viên Nội, Cao Thành</t>
  </si>
  <si>
    <t>Quyết định số 1231/QĐ-UBND ngày 31/10/2022 của UBND huyện Ứng Hòa Về việc phê duyệt điều chỉnh Báo cáo nghiên cứu khả thi dự án: Đường nối từ tỉnh lộ 429A đến tỉnh lộ 429B, huyện Ứng Hòa, thành phố Hà Nội. Tiến độ thực hiện 2021-2024</t>
  </si>
  <si>
    <t>Đường I2-14B liên xã Minh Đức-Trầm Lộng (điểm đầu từ đường 426 đến điểm cuối Minh Đức-Ngăm), huyện Ứng Hòa</t>
  </si>
  <si>
    <t>Các xã Trầm Lộng, Minh Đức</t>
  </si>
  <si>
    <t>1. Nghị quyết sổ 17/NQ-HĐND ngày 24/09/2021 của HĐND huyện Ứng Hòa về việc phê duyệt CTĐT, điều chỉnh CTĐT một số dự án sử dụng nguồn vốn đầu tư công của huyện Ứng Hòa và nguồn vốn thành phố hỗ trợ có mục tiêu cho huyện- Phụ lục 17.Tiến độ thực hiện 2021-2023;
2. Quyết định số 2040/QĐ-UBND ngày 04/11/2021 của UBND huyện Ứng Hòa Về việc phê duyệt Báo cáo nghiên cứu khả thi đầu tư xây dựng Dự án: Đường I2-14B liên xã Minh Đức- Trầm Lộng (điểm đầu từ đường 426 đến điểm cuối Minh Đức- Ngăm), huyện Ứng Hòa, thành phố Hà Nội. Tiến độ thực hiện 2021-2023; 
3. Quyết định số 6233/QĐ-UBND ngày19/10/2023 của UBND huyện Ứng Hòa Về việc phê duyệt điều chỉnh thời gian thực hiện dự án: Đường I2-14B liên xã Minh Đức- Trầm Lộng (điểm đầu từ đường 426 đến điểm cuối Minh Đức- Ngăm), huyện Ứng Hòa, thành phố Hà Nội. Tiến độ thực hiện 2021-2024,</t>
  </si>
  <si>
    <t>Nâng cấp, mở rộng đường giao thông liên xã Vạn Thái – Hòa Nam, huyện Ứng Hòa</t>
  </si>
  <si>
    <t xml:space="preserve">Xã Vạn Thái, Hòa Nam </t>
  </si>
  <si>
    <t>1. Nghị quyết số 02/NQ-HĐND ngày 21/03/2022 của HĐND huyện Ứng Hòa  về việc phê duyệt CTĐT, điều chỉnh CTĐT một số dự án sử dụng nguồn vốn Thành phố hỗ trợ có mục tiêu cho huyện - Phụ lục 80. Tiến độ thực hiện 2022-2024.
2.  Quyết định số 2617/QĐ-UBND ngày 17/05/2023 của UBND huyện Ứng Hòa về việc phê duyệt Báo cáo nghiên cứu khả thi dự án: Nâng cấp, mở rộng đường giao thông liên xã Vạn Thái – Hòa Nam, huyện Ứng Hòa. Tiến độ thực hiện 2022-2024.</t>
  </si>
  <si>
    <t>Nâng cấp, mở rộng đường Minh Đức - Ngăm, huyện Ứng Hòa, thành phố Hà Nội</t>
  </si>
  <si>
    <t>Minh Đức, Kim Đường, Đại Cường</t>
  </si>
  <si>
    <t>1. Nghị quyết số 02/NQ-HĐND ngày 21/03/2022 của HĐND huyện Ứng Hòa  về việc phê duyệt CTĐT, điều chỉnh CCĐT một số dự án sử dụng nguồn vốn Thành phố hỗ trợ có mục tiêu cho huyện - Phụ lục 76. Tiến độ thực hiện 2022-2024.
 2. Quyết định 2636/QĐ-UBND ngày 19/5/2023 của UBND huyện về việc phê duyệt báo cáo nghiên cứu khả thi dự án: Nâng cấp, mở rộng đường Minh  Đức - Ngăm, huyện Ứng Hòa, thành phố Hà Nội. Tiến độ: 2022-2024.</t>
  </si>
  <si>
    <t>Đường giao thông liên xã từ Minh Đức đi Kim Đường, Đông Lỗ, huyện Ứng Hòa, thành phố Hà Nội (Điểm đầu TL 428 tại thôn Thần, xã Minh Đức, Điểm cuối thôn Nhân Trai, xã Đông Lỗ)</t>
  </si>
  <si>
    <t>Minh Đức, Kim Đường, Đông Lỗ</t>
  </si>
  <si>
    <t>1. Nghị quyết sổ 17/NQ-HĐND ngày 24/09/2021 của HĐND huyện Ứng Hòa về việc phê duyệt CTĐT, điều chỉnh CTĐT một số dự án sử dụng nguồn vốn đầu tư công của huyện Ứng Hòa và nguồn vốn thành phố hỗ trợ có mục tiêu cho huyện- Phụ lục 4.Tiện độ thực hiện 2022-2024
2. Nghị quyết sổ 02/NQ-HĐND ngày 10/04/2024 của HĐND huyện Ứng Hòa về việc phê duyệt CTĐT, điều chỉnh CTĐT một số dự án sử dụng nguồn vốn thành phố hỗ trợ có mục tiêu và nguồn vốn ngân sách huyện- Phụ lục 37. Tiện độ thực hiện 2024-2027</t>
  </si>
  <si>
    <t>Xây dựng khu trung tâm văn hóa - thể thao huyện Ứng Hòa giai đoạn 2</t>
  </si>
  <si>
    <t>Quyết định số 998/QĐ-UBND  ngày 07/10/2022 của UBND huyện Ứng Hòa có về việc phê duyệt dự án đầu tư xây dựng công trình: Xây dựng  khu Trung tâm văn hóa thể thao huyện Ứng Hòa (giai đoạn 2).Tiến độ thực hiện 2022-2025</t>
  </si>
  <si>
    <t>Xử lý khắc phục tình trạng sạt lở mái thượng, hạ lưu đê tả Đáy trên địa bàn các xã Viên Nội, Cao Thành, Sơn Công, Lưu Hoàng, Đội Bình, huyện Ứng Hòa</t>
  </si>
  <si>
    <t>DTL, DGT</t>
  </si>
  <si>
    <t>Các xã 
Viên Nội,
 Cao Thành, 
Sơn Công,
 Lưu Hoàng, 
Đội Bình</t>
  </si>
  <si>
    <t>1. Quyết định số 4393/QĐ-UBND ngày 10/11/2022 của UBNDThành phố Hà Nội về việc Công bố tinh huốngkhẩn cấp sạt lở mái đê tả Đáy và sạt lở bờ tả sông Đáy trên địa bàn huyệnỨng Hòa và ban hành Lệnh khẩn cấp xây dựng công trình để ngăn chặntình trạng sạt lở bờ sông, công trình đê điều.
2. Quyết định số 261/QĐ-SNN ngày 03/5/2024 của Sở Nông nghiệp và PTNT về việc phê duyệt điều chỉnh dự án Xử lý khẩn cấp khắc phục tình trạng sạt lở mái thượng, hạ lưu đê tả Đáy trên địa bàn các xã Viên Nội, Cao Thành, Sơn Công, Lưu Hoàng, Đội Bình, huyện Ứng Hoà. Tiến độ thực hiện 2024</t>
  </si>
  <si>
    <t>Xây dựng Trường mầm non trung tâm xã Lưu Hoàng đạt chuẩn mức độ 2, huyện Ứng Hoà, Tp. Hà Nội</t>
  </si>
  <si>
    <t>Xã Lưu Hoàng</t>
  </si>
  <si>
    <t>Nghị quyết số 03/NQ-HĐND ngày 14/4/2023 của HĐND huyện Ứng Hoà về việc phê duyệt chủ trương đầu tư, điều chỉnh chủ trương đầu tư một số dự án sử dụng nguồn vốn Thành phố hỗ trợ có mục tiêu cho huyện và nguồn vốn ngân sách huyện năm 2023 (Phụ lục 16). Tiến độ thực hiện 2023-2025</t>
  </si>
  <si>
    <t>Xây dựng nhà Đa năng, nhà lớp học 2 tầng và các hạng mục phụ trợ trường tiểu học Đồng Tiến, huyện Ứng Hòa, thành phố Hà Nội</t>
  </si>
  <si>
    <t>Xã Đồng Tiến</t>
  </si>
  <si>
    <t>1. Quyết định số 204/QĐ-UBND ngày 21/3/2022 của UBND huyện Ứng Hoà về việc phê duyệt dự án đầu tư xây dựng công trình: Xây dựng nhà Đa năng, nhà lớp học 2 tầng và các hạng mục phụ trợ trường tiểu học Đồng Tiến, huyện Ứng Hòa, thành phố Hà Nội.Tiến độ thực hiện 2022-2023;         
2. Quyết định số 1666/QĐ-UBND ngày 22/3/2024 của UBND huyện Ứng Hòa về việc phê duyệt điều chỉnh thời gian thực hiện dự án.Tiến độ thực hiện 2022-2024.</t>
  </si>
  <si>
    <t>Xây dựng mới trường mầm non thôn Thái Bình, xã Vạn Thái, huyện Ứng Hoà, Tp. Hà Nội</t>
  </si>
  <si>
    <t>Xã Vạn Thái</t>
  </si>
  <si>
    <t>1. Nghị Quyết số 17/NQ-HĐND ngày 24/9/2021 của HĐND huyện Ứng Hòa về phê duyệt chủ trương đầu tư, điều chỉnh chủ trương đầu tư một số dự án sử dụng vốn đầu tư công của huyện Ứng Hòa và nguồn vốn thành phố hỗ trợ có mục tiêu cho huyện.  (Phụ lục 30). Tiến độ thực hiện 2021-2024
2. Quyết định số 367/QĐ-UBND ngày 11/5/2022 của UBND huyện Ứng Hòa về việc phê duyệt điều chỉnh dự án đầu tư xây dựng dự án: Xây dựng mới trường mầm non thôn Thái Bình, xã Vạn Thái, huyện Ứng Hoà, Tp. Hà Nội
3. Nghị quyết số 08/NQ-HĐND ngày 28/06/2024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2024 - Phụ lục 03. Tiến độ thực hiện 2021-2026)</t>
  </si>
  <si>
    <t>Xây dựng đường tỉnh lộ 429B kéo dài về phía Tây (đoạn từ quốc lộ 21B đến đê tả Đáy) huyện Ứng Hòa</t>
  </si>
  <si>
    <t>Các xã: Quảng Phú Cầu, Hoa Sơn, Trường Thịnh, Cao Thành, Sơn Công</t>
  </si>
  <si>
    <t>1. Nghị quyết 23/NQ-HĐND ngày 23/9/2021 của HĐND thành phố Hà Nội về cho ý kiến, phê duyệt chủ trương đầu tư, điều chỉnh chủ trương đầu tư một số dự án sử dụng vốn đầu tư công của thành phố Hà Nội. Phụ lục số 32. Tiến độ thực hiện 2021-2024;
2. Quyết định số 3173/QĐ-UBND ngày 9/6/2023 về việc phê duyệt dự án:  Xây dựng đường tỉnh lộ 429B kéo dài về phía Tây (đoạn từ quốc lộ 21B đến đê tả Đáy) huyện Ứng Hòa. Tiến độ thực hiện 2023-2025.</t>
  </si>
  <si>
    <t>Đường tỉnh lộ 425 từ Quốc lộ 21B đi vào khu thắng cảnh di tích chùa Hương, huyện Ứng Hòa</t>
  </si>
  <si>
    <t>Các xã: Lưu Hoàng, Hồng Quang</t>
  </si>
  <si>
    <t>Quyết định số 3786/QĐ-ƯBND ngày 02/8/2021 của ƯBND thành phố Hà Nội về cho phép chuẩn bị đầu tư Dự án Đường tỉnh lộ 425 từ Quốc lộ 21B đi vào khu thắng cảnh di tích chùa Hương, huyện Ứng Hòa. Tiến độ thực hiện 2021-2024.</t>
  </si>
  <si>
    <t>Nâng cấp, mở rộng đường tỉnh lộ 426 Quán Xá đến Thái Bằng huyện Ứng Hòa, thành phố Hà Nội</t>
  </si>
  <si>
    <t>Các xã: Đồng Tân, Trầm Lộng, Hòa Lâm, Phù Lưu</t>
  </si>
  <si>
    <t>1. Quyết định số 1200/QĐ-UBND ngày 25/3/2020 của UBND thành phố Hà Nội cho phép chuẩn bị đầu tư Dự án: Nâng cấp, mở rộng đường tỉnh lộ 426 Quán Xá đến Thái Bằng huyện Ứng Hòa, thành phố Hà Nội. Tiến độ thực hiện 2024-2025;
2. Nghị quyết số 30/NQ-HĐND ngày 08/12/2021 của Hội đồng nhân dân thành phố Hà Nội về việc phê duyệt chủ trương đầu tư, điều chỉnh chủ trương đầu tư một số dự án sử dụng vốn đầu tư công của thành phố Hà Nội - Phụ lục 08. Tiến độ thực hiện 2021-2025;
3. Quyết định số 3128/QĐ-UBND ngày 07/6/2023 của UBND thành phố Hà Nội về việc phê duyệt dự án Nâng cấp, mở rộng đường tỉnh lộ 426 Quán Xá đến Thái Bằng huyện Ứng Hòa, thành phố Hà Nội. Tiến độ thực hiện 2023-2026.</t>
  </si>
  <si>
    <t>Đường Đỗ Xá-Quan Sơn (từ quốc lộ 21B đến Đường trục kinh tế phía Nam) thuộc địa bàn huyện Ứng Hòa</t>
  </si>
  <si>
    <t>Các xã: Trung Tú, Phương Tú, Tảo Dương Văn, Vạn Thái</t>
  </si>
  <si>
    <t>Nghị quyết 23/NQ-HĐND ngày 23/9/2021 của HĐND thành phố Hà Nội về cho ý kiến, phê duyệt chủ trương đầu tư, điều chỉnh chủ trương đầu tư một số dự án sử dụng vốn đầu tư công của thành phố Hà Nội.- Phụ lục số 22. Tỉến độ thực hiện 2021-2025</t>
  </si>
  <si>
    <t>Nâng cấp mở rộng đường tỉnh lộ 429A từ Ba Thá xã Viên An huyện Ứng Hòa đi huyện Thanh Oai</t>
  </si>
  <si>
    <t>1. Nghị quyết 23/NQ-HĐND ngày 23/9/2021 của HĐND thành phố Hà Nội về cho ý kiến, phê duyệt chủ trương đầu tư, điều chỉnh chủ trương đầu tư một số dự án sử dụng vốn đầu tư công của thành phố Hà Nội. về cho ý kiến, phê duyệt chủ trương đầu tư, điêu chỉnh chủ trương đầu tư một số dự án sử dụng vốn đầu tư công của thành phố Hà Nội. Phụ lục sổ 23 . Tỉến độ thực hiện 2021-2025
2. Quyết định số 4532/QĐ-UBND ngày 11/9/2023 của UBND thành phố Hà Nội vê việc phê duyệt Chỉ giới đường đỏ (ranh giới phạm vi xây dựng nền đường) tuyến đường tỉnh 429A từ Ba Thá xã Viên An huyện Ứng Hòa đi huyện Thanh Oai, tỷ lệ 1/500.
3. Quyết định số 1381/QĐ-UBND ngày 13/3/2024 của UBND thành phố Hà Nội vê việc phê duyệt dự án. Tiến độ thực hiện 2024-2025</t>
  </si>
  <si>
    <t>Đường tránh quốc lộ 21B huyện Ứng Hòa</t>
  </si>
  <si>
    <t>TT Vân Đình và các xã: Liên Bạt, Phương Tú, Tảo Dương Văn, Vạn Thái</t>
  </si>
  <si>
    <t>Nghị quyết 23/NQ-HĐND ngày 23/9/2021 của HĐND thành phố Hà Nội về cho ý kiến, phê duyệt chủ trương đầu tư, điều chỉnh chủ trương đầu tư một số dự án sử dụng vốn đầu tư công của thành phố Hà Nội. Phụ lục sồ 30. Tỉến độ thực hiện 2021-2025</t>
  </si>
  <si>
    <t>Nâng cấp tuyến tỉnh lộ 429B (đoạn từ quốc lộ 21B đến đường trục phát triển kinh tế phía Nam) huyện Ứng Hòa</t>
  </si>
  <si>
    <t>1. Nghị quyết 23/NQ-HĐND ngày 23/9/2021 của HĐND thành phố Hà Nội về cho ý kiến, phê duyệt chủ trương đầu tư, điều chỉnh chủ trương đầu tư một số dự án sử dụng vốn đầu tư công của thành phố Hà Nội. phụ lục số 41 . Tỉến độ thực hiện 2021-2023
2. Quyết định số 4394/QĐ-UBND ngày 05/9/2023 của UBND huyện ứng Hòa vê việc phê duyệt chỉ giới đường đỏ (ranh giới phạm vi xây dựng nền đường) tuyến đường tỉnh 429B (đoạn từ quốc lộ 21B đến đường trục phát triển kinh tế phía Nam) huyện Ứng Hòa, tỷ lệ 1/500
3. Quyết định số 5823/QĐ-UBND ngày 14/11/2023 cùa UBND thành phố Hà Nội về việc phê duyệt dự án. (Tiến độ: 2023-2024)
4. Quyết định số 3883/QĐ-UBND ngày 26/07/2024 cùa UBND thành phố Hà Nội về việc phê duyệt điều chỉnh thời gian thực hiện dự án. Tiến độ đến hết năm 2026</t>
  </si>
  <si>
    <t>Trường mầm non trung tâm xã Kim Đường, huyện Ứng Hòa, TP. Hà Nội</t>
  </si>
  <si>
    <t>1. Quyết định số 215/QĐ-UBND ngày 29/3/2019 của UBND huyện Ứng Hoà v/v điều chỉnh dự án. Tiến độ thực hiện 2019-2021
2. Quyết định số 7035/QĐ-UBND ngày 27/9/2024 của UBND huyện Ứng Hoà v/v điều chỉnh thời gian thực hiện dự án. Tiến độ thực hiện 2019-2025</t>
  </si>
  <si>
    <t>Đường giao thông liên kết vùng Thị trấn Vân Đình - Liên Bạt  - Trường Thịnh - Quảng Phú Cầu (từ đường tránh QL 21B đến đường 429B)</t>
  </si>
  <si>
    <t>Thị trấn Vân Đình, xã Trường Thịnh, xã Quảng Phú Cầu</t>
  </si>
  <si>
    <t>Nghị quyết số 02/NQ-HĐND ngày 10/04/2024 (Phụ lục 28) của HĐND Huyện Ứng Hòa về việc phê duyệt chủ trương, điều chỉnh chủ trương đầu tư. Tiến độ thực hiện 2024-2027</t>
  </si>
  <si>
    <t>Đường giao thông liên xã Hòa Phú đi Hòa Lâm (kết nối từ Quốc lộ 21B đến đường trục phát triển phía nam huyện Ứng Hòa)</t>
  </si>
  <si>
    <t>Xã Hoà Lâm, Xã Hoà Phú</t>
  </si>
  <si>
    <t>Nghị quyết số 08/NQ-HĐND ngày 21/06/2023 của HĐND Huyện Ứng Hòa về việc phê duyệt chủ trương, điều chỉnh chủ trương đầu tư. Tiến độ thực hiện 2023-2025</t>
  </si>
  <si>
    <t>Xây dựng sân vận động Đinh Xuyên, xã Hòa Nam</t>
  </si>
  <si>
    <t>UBND xã Hòa Nam</t>
  </si>
  <si>
    <t>Xã Hòa Nam</t>
  </si>
  <si>
    <t>1. Quyết định số 2637/QĐ-UBND ngày 07/05/2024 của UBND huyện Ứng Hòa về việc phê duyệt chủ trương đầu tư công trình Xây dựng sân vận động thôn Đình Xuyên, xã Hòa Nam, huyện Ứng Hòa. Tiến độ thực hiện 2024-2026
2. Quyết định số 3767/QĐ-UBND ngày 10/06/2024 của UBND huyện Ứng Hòa về việc phê duyệt Báo cáo kinh tế kỹ thuật xây dựng công trình Xây dựng sân vận động thôn Đình Xuyên, xã Hòa Nam, huyện Ứng Hòa.</t>
  </si>
  <si>
    <t>Tổng</t>
  </si>
  <si>
    <t>BIỂU 1C: DANH MỤC CÁC DỰ ÁN THU HỒI ĐẤT ĐỂ ĐẤU GIÁ QUYỀN SỬ DỤNG ĐẤT NĂM 2025; CHUYỂN MỤC ĐÍCH SỬ DỤNG ĐẤT TRỒNG LÚA</t>
  </si>
  <si>
    <t>Đầu tư xây dựng HTKT khu tái định cư phục vụ GPMB các dự án trên địa bàn thị trấn Tây Đằng tại khu cây Dé</t>
  </si>
  <si>
    <t>ODT;DGT</t>
  </si>
  <si>
    <t>GPMB phục vụ đầu tư xây dựng hạ tầng kỹ thuật để tổ chức đấu giá QSD đất khu Lọ Ngòi 1, thị trấn Tây Đằng, huyện Ba Vì</t>
  </si>
  <si>
    <t>GPMB phục vụ đầu tư xây dựng hạ tầng kỹ thuật để tổ chức đấu giá QSD đất khu Lọ Ngòi 2, thị trấn Tây Đằng, huyện Ba Vì</t>
  </si>
  <si>
    <t>GPMB phục vụ đầu tư xây dựng hạ tầng kỹ thuật để tổ chức đấu giá QSD đất khu phía Tây Bắc thị trấn Tây Đằng, huyện Ba Vì</t>
  </si>
  <si>
    <t>GPMB phục vụ đầu tư xây dựng hạ tầng kỹ thuật để tổ chức đấu giá QSD đất khu tại khu Gò Sóc, thị trấn Tây Đằng, huyện Ba Vì</t>
  </si>
  <si>
    <t>Xây dựng hạ tầng kỹ thuật khu đấu giá QSD đất tại Điểm dân cư Sui Lạc thôn Yên Kỳ</t>
  </si>
  <si>
    <t>Xây dựng hạ tầng kỹ thuật khu đấu giá QSD đất tại Điểm dân cư Đầu Đê (khu Đồi Sơn), thôn 2</t>
  </si>
  <si>
    <t>Xây dựng hạ tầng kỹ thuật khu đấu giá QSD đất tại Điểm dân cư Ngã Ba Đồng Bảng, thôn Đồng Bảng</t>
  </si>
  <si>
    <t>Xây dựng hạ tầng kỹ thuật khu đấu giá QSD đất tại Điểm dân cư thôn Cổ Đô</t>
  </si>
  <si>
    <t>GPMB phục vụ đầu tư xây dựng hạ tầng kỹ thuật để tổ chức đấu giá QSD đất khu dân cư thôn Muỗi, xã Yên Bài, huyện Ba Vì</t>
  </si>
  <si>
    <t>Yên Bài</t>
  </si>
  <si>
    <t>GPMB phục vụ đầu tư xây dựng hạ tầng kỹ thuật để tổ chức đấu giá QSD đất khu đầu làng Bảng Trung, xã Thuần Mỹ, huyện Ba Vì</t>
  </si>
  <si>
    <t>GPMB phục vụ đầu tư xây dựng hạ tầng kỹ thuật để tổ chức đấu giá QSD đất khu Đồng Màu, xã Phú Cường, huyện Ba Vì</t>
  </si>
  <si>
    <t>GPMB phục vụ đầu tư xây dựng hạ tầng kỹ thuật để tổ chức đấu giá QSD đất thôn Rùa, xã Vân Hòa, huyện Ba Vì, TP Hà Nội</t>
  </si>
  <si>
    <t>Vân Hòa</t>
  </si>
  <si>
    <t>GPMB thực hiện đấu giá QSD đất lựa chọn nhà đầu tư dự án tại điểm đất ở nông thôn, thôn Bát Đầm, xã Tản Lĩnh</t>
  </si>
  <si>
    <t>Đấu giá QSD đất khu đồi Nội Đền, thôn Chóng, xã Yên Bài</t>
  </si>
  <si>
    <t>Xây dựng HTKT khu đấu giá QSD đất phía Bắc thôn Đào Thục, xã Thụy Lâm, huyện Đông Anh</t>
  </si>
  <si>
    <t>- Quyết định số 11067/QĐ-UBND ngày 24/11/2023 của UBND huyện Đông Anh về việc phê duyệt dự án đầu tư xây dựng công trình: Xây dựng HTKT khu đấu giá QSD đất phía Bắc thôn Đào Thục, xã Thuỵ Lâm, huyện Đông Anh.
Quyết định số 6911/QĐ-UBND ngày 15/8/2023 của UBND về việc phê duyệt chủ trương đầu tư dự án</t>
  </si>
  <si>
    <t>Xây dựng HTKT khu đấu giá QSD đất Đông Bắc thôn Đường Yên, xã Xuân Nộn, huyện Đông Anh</t>
  </si>
  <si>
    <t>- Quyết định số 12051/QĐ-UBND ngày 08/12/2023 của UBND huyện Đông Anh về việc phê duyệt dự án đầu tư xây dựng công trình: Xây dựng HTKT khu đấu giá QSD đất Đông Bắc thôn Đường Yên, xã Xuân Nộn, huyện Đông Anh.</t>
  </si>
  <si>
    <t>Xây dựng HTKT khu đấu giá QSD đất Dục Tú 2, xã Dục Tú, huyện Đông Anh</t>
  </si>
  <si>
    <t>- Quyết định số 4356/QĐ-UBND ngày 09/6/2023 của UBND huyện Đông Anh về việc phê duyệt chủ trương đầu tư dự án Xây dựng HTKT khu đấu giá QSD đất Dục Tú 2, xã Dục Tú, huyện Đông Anh;</t>
  </si>
  <si>
    <t>Xây dựng HTKT khu đấu giá QSD đất Dục Tú 3, xã Dục Tú và Việt Hùng, huyện Đông Anh</t>
  </si>
  <si>
    <t>Dục Tú, Việt Hùng</t>
  </si>
  <si>
    <t>- Quyết định số 4662/QĐ-UBND ngày 19/6/2023 của UBND huyện Đông Anh về việc phê duyệt chủ trương đầu tư dự án Xây dựng HTKT khu đấu giá QSD đất Dục Tú 3 tại xã Dục Tú và xã Việt Hùng, huyện Đông Anh;</t>
  </si>
  <si>
    <t>Xây dựng hoàn thiện HTKT HL-1 tại xã Thụy Lâm và xã Xuân Nộn, huyện Đông Anh</t>
  </si>
  <si>
    <t>Xuân Nộn và Thụy Lâm</t>
  </si>
  <si>
    <t>- Quyết định số 11775/QĐ-UBND ngày 06/12/2023 của UBND huyện Đông Anh về việc phê duyệt dự án đầu tư xây dựng công trình: Xây dựng hoàn thiện HTKT HL-1 tại xã Thuỵ Lâm và xã Xuân Nộn, huyện Đông Anh.</t>
  </si>
  <si>
    <t>Xây dựng HTKT khu đấu giá QSD đất Uy Nỗ 1, xã Uy Nỗ, huyện Đông Anh</t>
  </si>
  <si>
    <t>Quyết định số 2517/QĐ-UBND ngày 28/3/2024 của UBND huyện Đông Anh về việc phê duyệt chủ trương đầu tư dự án</t>
  </si>
  <si>
    <t>Xây dựng hoàn thiện HTKT tại điểm C-2.1, xã Xuân Nộn và xã Thụy Lâm, huyện Đông Anh</t>
  </si>
  <si>
    <t xml:space="preserve"> Xuân Nộn và  Thụy Lâm</t>
  </si>
  <si>
    <t>Quyết định số 9017/QĐ-UBND ngày 10/10/2023 của UBND huyện Đông Anh về việc phê duyệt chủ trương đầu tư dự án</t>
  </si>
  <si>
    <t>Xây dựng khu đấu giá QSD đất Võng La 4, xã Võng La, huyện Đông Anh</t>
  </si>
  <si>
    <t xml:space="preserve"> Võng La</t>
  </si>
  <si>
    <t>Quyết định số  2519/QĐ-UBND ngày 28/3/2024của UBND huyện Đông Anh về việc phê duyệt chủ trương đầu tư dự án</t>
  </si>
  <si>
    <t>Xây dựng hoàn thiện HTKT thôn Mỹ Nội, xã Bắc Hồng, huyện Đông Anh</t>
  </si>
  <si>
    <t xml:space="preserve"> Bắc Hồng,  Vân Nội</t>
  </si>
  <si>
    <t>Quyết định số 10105/QĐ-UBND ngày 07/10/2024 của UBND huyện Đông Anh về việc phê duyệt dự án</t>
  </si>
  <si>
    <t>Xây dựng hoàn thiện HTKT phía Đông Bắc thôn Mạch Lũng, xã Đại Mạch, huyện Đông Anh</t>
  </si>
  <si>
    <t>Quyết định số 4939/QĐ-UBND ngày 30/5/2024 của UBND huyện Đông Anh Vv phê duyệt chủ trương đầu tư dự án</t>
  </si>
  <si>
    <t>Xây dựng hoàn thiện HTKT và kết hợp đấu giá thôn Đường Nhạn, xã Xuân Nộn, huyện Đông Anh</t>
  </si>
  <si>
    <t>Quyết định số 5227/QĐ-UBND ngày 05/6/2024 của UBND huyện Đông Anh về việc phê duyệt chủ trương đầu tư dự án</t>
  </si>
  <si>
    <t>Xây dựng HTKT khu đấu giá QSD đất thôn Đường Nhạn, xã Xuân Nộn, huyện Đông Anh</t>
  </si>
  <si>
    <t>Quyết định số 5226/QĐ-UBND ngày 05/6/2024 của UBND huyện Đông Anh về việc phê duyệt chủ trương đầu tư dự án</t>
  </si>
  <si>
    <t>Xây dựng hoàn thiện HTKT thôn Kim Tiên, xã Xuân Nộn, huyện Đông Anh</t>
  </si>
  <si>
    <t>Quyết định số 5225/QĐ-UBND ngày 05/6/2024 của UBND huyện Đông Anh về việc phê duyệt chủ trương đầu tư dự án</t>
  </si>
  <si>
    <t>Xây dựng HTKT khu đấu giá QSD đất thôn Kim Tiên, xã Xuân Nộn, huyện Đông Anh</t>
  </si>
  <si>
    <t>Quyết định số 5224/QĐ-UBND ngày 05/6/2024 của UBND huyện Đông Anh về việc phê duyệt chủ trương đầu tư dự án</t>
  </si>
  <si>
    <t>Xây dựng HTKT tại điểm VIII.2.4-1, thôn Văn Thượng, xã Xuân Canh, huyện Đông Anh để đấu giá QSD đất</t>
  </si>
  <si>
    <t>Quyết định số 5229/QĐ-UBND ngày 05/6/2024 của UBND huyện Đông Anh về việc phê duyệt chủ trương đầu tư dự án</t>
  </si>
  <si>
    <t>Xây dựng HTKT khu đấu giá QSD đất VH1, xã Việt Hùng, huyện Đông Anh</t>
  </si>
  <si>
    <t>Quyết định số 5228/QĐ-UBND ngày 05/6/2024 của UBND huyện Đông Anh về việc phê duyệt chủ trương đầu tư dự án</t>
  </si>
  <si>
    <t>Xây dựng HTKT khu đấu giá QSD đất Vân Điềm, xã Vân Hà, huyện Đông Anh</t>
  </si>
  <si>
    <t>- Quyết định số 5807/QĐ-UBND ngày 10/9/2020 của UBND huyện Đông Anh V/v phê duyệt chủ trương đầu tư
- Quyết định số 16091/QĐ-UBND ngày 22/12/2021 về việc phê duyệt Quy hoạch chi tiết xây dựng tỷ lệ 1/500 điểm dân cư nông thôn khu vực thôn Vân Điềm, xã Vân Hà
- Quyết định số 15501/QĐ-UBND ngày 09/12/2022 về việc phê duyệt Quy hoạch chi tiết xây dựng tỷ lệ 1/500 khu vực dân cư các thôn Thiết Bình, Cổ Châu, xã Vân Hà
Thời gian bắt đầu thực hiện dự án là sau năm 2020 (Hoặc khi được cấp có thẩm quyền bố trí vốn).
Dự án nhóm B: 2021-2024</t>
  </si>
  <si>
    <t>Xây dựng khu đấu giá QSD đất thôn Vạn Lộc 1, xã Xuân Canh, huyện Đông Anh</t>
  </si>
  <si>
    <t>Quyết định số 3588/QĐ-UBND ngày 22/4/2024 của UBND huyện Đông Anh về việc phê duyệt chủ trương đầu tư dự án</t>
  </si>
  <si>
    <t>Xây dựng hoàn thiện HTKT thôn Thạc Quả, xã Dục Tú, huyện Đông Anh</t>
  </si>
  <si>
    <t>Quyết định số 5230/QĐ-UBND ngày 05/6/2024 phê duyệt chủ trương đầu tư dự án</t>
  </si>
  <si>
    <t>Xây dựng hoàn thiện HTKT phía Tây thôn Quan Âm, xã Bắc Hồng, huyện Đông Anh</t>
  </si>
  <si>
    <t>Quyết định số 7145/QĐ-UBND ngày 05/7/2024 của UBND huyện Đông Anh về việc phê duyệt chủ trương đầu tư dự án</t>
  </si>
  <si>
    <t>Xây dựng hoàn thiện HTKT Võng La 5, xã Võng La, huyện Đông Anh</t>
  </si>
  <si>
    <t>Quyết định số 8852/QĐ-UBND ngày 14/8/2024 của UBND huyện Đông Anh về việc phê duyệt dự án đầu tư xây dựng công trình
Quyết định số 12535/QĐ-UBND ngày 15/12/2023 của UBND huyện Đông Anh về việc phê duyệt chủ trương đầu tư dự án</t>
  </si>
  <si>
    <t>Xây dựng hoàn thiện HTKT Võng La 6, xã Võng La, huyện Đông Anh</t>
  </si>
  <si>
    <t>Quyết định số 12536/QĐ-UBND ngày 15/12/2023 của UBND huyện Đông Anh về việc phê duyệt chủ trương đầu tư dự án; Tiến độ thực hiện dự án: 2024-2027</t>
  </si>
  <si>
    <t>Xây dựng hoàn thiện HTKT Võng La 3, xã Võng La, huyện Đông Anh</t>
  </si>
  <si>
    <t>Quyết định số 12754/QĐ-UBND ngày 18/12/2023 của UBND huyện Đông Anh về việc phê duyệt chủ trương đầu tư dự án; Tiến độ thực hiện dự án: 2024-2027</t>
  </si>
  <si>
    <t>Xây dựng hoàn thiện HTKT thôn Lỗ Giao 4, xã Việt Hùng, huyện Đông Anh</t>
  </si>
  <si>
    <t>Quyết định số 4357/QĐ-UBND ngày 09/6/2023 của UBND huyện Đông Anh về việc phê duyệt chủ trương đầu tư dự án</t>
  </si>
  <si>
    <t>Xây dựng hoàn thiện HTKT khu đất Xuân Canh 3, xã Xuân Canh, huyện Đông Anh</t>
  </si>
  <si>
    <t xml:space="preserve"> Xuân Canh</t>
  </si>
  <si>
    <t>Quyết định số  4354/QĐ-UBND ngày 09/06/2023 phê duyệt chủ trương đầu tư dự án</t>
  </si>
  <si>
    <t>Xây dựng HTKT khu đấu giá QSD đất kết hợp hoàn thiện đồng bộ HTKT khu vực Bãi Kính, thị trấn Đông Anh và xã Uy Nỗ, huyện Đông Anh</t>
  </si>
  <si>
    <t>thị trấn Đông Anh và Uy Nỗ</t>
  </si>
  <si>
    <t>- Quyết định số 6189/QĐ-UBND ngày 27/7/2023 về việc phê duyệt CTĐT dự án và số 9635/QĐ-UBND ngày 26/10/2023 vv điều chỉnh CTĐT dự án; số 10104/QĐ-UBND ngày 07/10/2024 về việc phe duyệt dự án đầu tư xây dựng công trình</t>
  </si>
  <si>
    <t>Xây dựng HTKT khu đấu giá QSD đất Võng La 1, xã Võng La, huyện Đông Anh</t>
  </si>
  <si>
    <t>Quyết định số 8210/QĐ-UBND ngày 21/9/2023 của UBND huyện Đông Anh về việc phê duyệt chủ trương đầu tư dự án</t>
  </si>
  <si>
    <t>Xây dựng HTKT khu đấu giá QSD đất Xuân Nộn 2, xã Xuân Nộn, huyện Đông Anh</t>
  </si>
  <si>
    <t>Quyết định số 7301/QĐ-UBND ngày 21/8/2023 của UBND huyện Đông Anh về việc phê duyệt chủ trương đầu tư dự án; Quyết định số 8855/QĐ-UBND ngày 14/8/2024 của UBND huyện Đông Anh về việc phê duyệt dự án đầu tư xây dựng công trình (điều chỉnh tăng 0,1ha phù hợp với bản vẽ sơ đồ vị trí và ranh giới dự án theo Quyết định số 8855/QĐ-UBND ngày 14/8/2024)</t>
  </si>
  <si>
    <t>Xây dựng HTKT khu đấu giá QSD đất Xuân Nộn 1, xã Xuân Nộn, huyện Đông Anh</t>
  </si>
  <si>
    <t>Quyết định số 7302/QĐ-UBND ngày 21/8/2023 của UBND huyện Đông Anh về việc phê duyệt chủ trương đầu tư dự án; Quyết định số 8854/QĐ-UBND ngày 14/8/2024 của UBND huyện Đông Anh về việc phê duyệt dự án đầu tư xây dựng công trình</t>
  </si>
  <si>
    <t>Xây dựng HTKT khu đấu giá QSD đất Xuân Nộn 3, xã Xuân Nộn, huyện Đông Anh</t>
  </si>
  <si>
    <t>Quyết định số 7299/QĐ-UBND ngày 21/8/2023 của UBND huyện Đông Anh về việc phê duyệt chủ trương đầu tư dự án; Quyết định số 9391/QĐ-UBND ngày 10/9/2024 của UBND huyện Đông Anh về việc phê duyệt dự án đầu tư xây dựng công trình</t>
  </si>
  <si>
    <t>Xây dựng HTKT khu đấu giá QSD đất XN2, xã Xuân Nộn, huyện Đông Anh</t>
  </si>
  <si>
    <t>Quyết định số 7300/QĐ-UBND ngày 21/8/2023 của UBND huyện Đông Anh về việc phê duyệt chủ trương đầu tư dự án; Quyết định số   /QĐ-UBND ngày   /10/2024 của UBND huyện Đông Anh về việc phê duyệt điều chỉnh chủ trương đầu tư dự án</t>
  </si>
  <si>
    <t>Xây dựng HTKT khu đấu giá QSD đất Xuân Canh 1, xã Xuân Canh, huyện Đông Anh</t>
  </si>
  <si>
    <t>Quyết định số 4355/QĐ-UBND ngày 09/6/2023 phê duyệt chủ trương đầu tư dự án</t>
  </si>
  <si>
    <t>Xây dựng HTKT khu đấu giá QSD đất Thụy Lâm 1, xã Thụy Lâm, huyện Đông Anh</t>
  </si>
  <si>
    <t>Nghị Quyết số 01/NQ-HĐND ngày 16/1/2019 của HĐND huyện Đông Anh về việc phê duyệt chủ trương đầu tư một số dự án thuộc kế hoạch đầu tư công trung hạn 2016-2020 của huyện Đông Anh;</t>
  </si>
  <si>
    <t>Xây dựng HTKT khu đấu giá QSD đất Thụy Lâm 2, xã Thụy Lâm, huyện Đông Anh</t>
  </si>
  <si>
    <t>Xây dựng hạ tầng kỹ thuật khu đấu giá quyền sử dụng đất B4, phía Tây Bắc thôn Tuân Lề, xã Tiên Dương, huyện Đông Anh</t>
  </si>
  <si>
    <t>Văn bản số 72/HĐND-TT ngày 20/7/2018 của thường trực HĐND huyện Đông Anh về việc phê duyệt chủ trương đầu tư dự án
Thời gian bắt đầu thực hiện dự án là sau năm 2020 (Hoặc khi được cấp có thẩm quyền bố trí vốn).
Dự án nhóm B: 2021-2024
Quyết định số 5755/QĐ-UBND ngày 10/11/2023 của UBND thành phố Hà Nội về việc phê duyệt kết quả thẩm định báo cáo đánh giá tác động môi trường của dự án: Xây dựng hạ tầng kỹ thuật khu đấu giá quyền sử dụng đất B4, phía Tây Bắc thôn Tuân Lề, xã Tiên Dương, huyện Đông Anh
Quyết định số 11852/QĐ-UBND ngày 07/12/2023 của UBND huyện Đông Anh về phê duyệt dự án Xây dựng hạ tầng kỹ thuật khu đấu giá quyền sử dụng đất B4, phía Tây Bắc thôn Tuân Lề, xã Tiên Dương, huyện Đông Anh</t>
  </si>
  <si>
    <t>Xây dựng hạ tầng kỹ thuật Khu đấu giá quyền sử dụng đất A4, xã Tiên Dương, huyện Đông Anh</t>
  </si>
  <si>
    <t>- Văn bản số 66/HĐND-TT ngày 20/7/2018 của Thường trực HĐND huyện Đông Anh về việc phê duyệt chủ trương đầu tư dự án.
- Quyết định số 1988/QĐ-UBND ngày 19/4/2023 về việc phê duyệt Quy hoạch chi tiết 1/500.
Thời gian bắt đầu thực hiện dự án là sau năm 2020 (Hoặc khi được cấp có thẩm quyền bố trí vốn).
Dự án nhóm B: 2021-2024</t>
  </si>
  <si>
    <t>Xây dựng hạ tầng kỹ thuật Khu đấu giá quyền sử dụng đất A3, xã Tiên Dương, huyện Đông Anh</t>
  </si>
  <si>
    <t>- Văn bản số 65/HĐND-TT ngày 20/7/2018 của Thường trực HĐND huyện Đông Anh về việc phê duyệt chủ trương đầu tư dự án. 
- Quyết định số 1987/QĐ-UBND ngày 19/4/2023 về việc phê duyệt Quy hoạch chi tiết 1/500;
Thời gian bắt đầu thực hiện dự án là sau năm 2020 (Hoặc khi được cấp có thẩm quyền bố trí vốn).
Dự án nhóm B: 2021-2024</t>
  </si>
  <si>
    <t>Xây dựng hạ tầng kỹ thuật Khu đấu giá quyền sử dụng đất A2, xã Tiên Dương, huyện Đông Anh</t>
  </si>
  <si>
    <t>- Văn bản số 64/HĐND-TT ngày 20/7/2018 của Thường trực HĐND huyện Đông Anh về việc phê duyệt chủ trương đầu tư dự án. 
- Quyết định số 2703/QĐ-UBND ngày 15/4/2022 về việc phê duyệt Quy hoạch chi tiết 1/500;
Thời gian bắt đầu thực hiện dự án là sau năm 2020 (Hoặc khi được cấp có thẩm quyền bố trí vốn).
Dự án nhóm B: 2021-2024</t>
  </si>
  <si>
    <t>Xây dựng hạ tầng kỹ thuật khu đấu giá quyền sử dụng đất xã Dục Tú, huyện Đông Anh</t>
  </si>
  <si>
    <t>Nghị quyết số 01/NQ-HĐND ngày 16/01/2019 của HĐND huyện Đông Anh về việc phê duyệt chủ trương đầu tư một số dự án thuộc kế hoạch đầu tư công trung hạn 5 năm 2016-2020 của UBND huyện Đông Anh, tại phụ lục số 17: Xây dựng HTKT khu đấu giá QSD đất xã Dục Tú, huyện Đông Anh. Thời gian thực hiện sau năm 2020
Dự án nhóm B: 2021-2024</t>
  </si>
  <si>
    <t>Xây dựng HTKT khu đấu giá QSD đất xã Vân Hà 1</t>
  </si>
  <si>
    <t>Nghị quyết số 01/NQ-HĐND ngày 16/01/2019 của HĐND huyện Đông Anh về việc phê duyệt chủ trương đầu tư một số dự án thuộc kế hoạch đầu tư công trung hạn 5 năm 2016-2020 của UBND huyện Đông Anh, tại phụ lục số 15: Xây dựng HTKT khu đấu giá QSD đất xã Vân Hà 1
Thời gian bắt đầu thực hiện dự án là sau năm 2020 (Hoặc khi được cấp có thẩm quyền bố trí vốn).
Dự án nhóm B: 2021-2024</t>
  </si>
  <si>
    <t>Xây dựng HTKT khu đấu giá QSD đất xã Vân Hà 2</t>
  </si>
  <si>
    <t>Nghị quyết số 01/NQ-HĐND ngày 16/01/2019 của HĐND huyện Đông Anh về việc phê duyệt chủ trương đầu tư một số dự án thuộc kế hoạch đầu tư công trung hạn 5 năm 2016-2020 của UBND huyện Đông Anh, tại phụ lục số 16: Xây dựng HTKT khu đấu giá QSD đất xã Vân Hà 2;
Thời gian bắt đầu thực hiện dự án là sau năm 2020 (Hoặc khi được cấp có thẩm quyền bố trí vốn).
Dự án nhóm B: 2021-2024</t>
  </si>
  <si>
    <t xml:space="preserve">Xây dựng hạ tầng kỹ thuật khu đấu giá quyền sử dụng đất phía Đông Nam thôn Bầu, xã Kim Chung, huyện Đông Anh </t>
  </si>
  <si>
    <t>- Quyết định số 12464/QĐ-UBND ngày 12/10/2022 về việc phê duyệt Quy hoạch chỉ tiết tỷ lệ 1/500 dự án Xây dựng hạ tầng kỹ thuật khu đấu giá quyền sử dụng đất phía Đông Nam thôn Bầu, xã Kim Chung, huyện Đông Anh
- Nghị quyết số 73/HĐND-TT của Hội đồng nhân dân huyện Đông Anh ngày 20/7/2018 V/v phê duyệt chủ trương đầu tư dự án
Thời gian bắt đầu thực hiện dự án là sau năm 2020 (Hoặc khi được cấp có thẩm quyền bố trí vốn).
Dự án nhóm B: 2021-2024</t>
  </si>
  <si>
    <t>Xây dựng HTKT khu đất tại xứ đồng Sậy, đồng Xăng thôn Hải Bối và khu đất trước làng thôn Đồng Nhân, xã Hải Bối, huyện Đông Anh để phục vụ đấu giá QSD đất</t>
  </si>
  <si>
    <t>- Quyết định số 2327/QĐ-UBND ngày 14/4/2021 của UBND huyện Đông Anh về việc phê duyệt chủ trương đầu tư dự án;
- Quyết định số 10289/QĐ-UBND ngày 15/8/2022 của UBND huyện Đông Anh về việc: Phê duyệt điều chỉnh tên dự án;</t>
  </si>
  <si>
    <t>Xây dựng khu đấu giá QSD đất NO-17, NO-19 xã Vân Hà, huyện Đông Anh</t>
  </si>
  <si>
    <t>- Quyết định số 5079/QĐ-UBND ngày 14/6/2021 của UBND huyện Đông Anh về việc phê duyệt chủ trương đầu tư dự án
 - Quyết định số 2312/QĐ-UBND ngày 07/4/2022 của UBND huyện Đông Anh về việc phê duyệt dự án</t>
  </si>
  <si>
    <t>Xây dựng khu đấu giá QSD đất NO-22 xã Vân Hà, huyện Đông Anh</t>
  </si>
  <si>
    <t>- Quyết định số 5077/QĐ-UBND ngày 14/6/2021 của UBND huyện Đông Anh về việc phê duyệt chủ trương đầu tư dự án
- Quyết định số 2314/QĐ-UBND ngày 07/4/2022 của UBND huyện Đông Anh về việc phê duyệt dự án</t>
  </si>
  <si>
    <t>Xây dựng khu đấu giá QSD đất NO-20, NO-21 xã Vân Hà, huyện Đông Anh</t>
  </si>
  <si>
    <t>Vân Hà, Dục Tú</t>
  </si>
  <si>
    <t>- Quyết định số 5085/QĐ-UBND ngày 14/6/2021 của UBND huyện Đông Anh về việc phê duyệt chủ trương đầu tư dự án.
- Quyết định số 2313/QĐ-UBND ngày 07/4/2022 của UBND huyện Đông Anh về việc phê duyệt dự án.</t>
  </si>
  <si>
    <t>Xây dựng khu đấu giá QSD đất Tây thôn Hậu Dưỡng, xã Kim Chung, huyện Đông Anh</t>
  </si>
  <si>
    <t>- Quyết định số 5078/QĐ-UBND ngày 14/6/2021 của UBND huyện Đông Anh về việc phê duyệt chủ trương đầu tư dự án
- Quyết định số 14576/QĐ-UBND ngày 25/11/2021 của UBND huyện Đông Anh về việc phê duyệt đầu tư dự án</t>
  </si>
  <si>
    <t>Xây dựng HTKT khu đấu giá QSD đất thôn Tuân Lề, xã Tiên Dương</t>
  </si>
  <si>
    <t>- Nghị quyết số 21/NQ-HĐND ngày 28/8/2019 của HĐND huyện Đông Anh về việc phê duyệt chủ trương đầu tư và điều chỉnh chủ trương đầu tư một số dự án trên địa bàn huyện ĐÔng Anh
- Quyết định số 2232/QĐ-UBND ngày 12/4/2021 của UBND huyện Đông Anh về việc phê duyệt dự án đầu tư xây dựng công trình: Xây dựng HTKT khu đấu giá QSD đất thôn Tuấn Lề, xã Tiên Dương, huyện Đông Anh.
- Quyết định số 8994/QĐ-UBND ngày 20/8/2024 của UBND huyện Đông Anh về việc phê duyệt Quy hoạch TMB, tỷ lệ 1/500 dự án</t>
  </si>
  <si>
    <t>Xây dựng khu đấu giá QSD đất Đông thôn Nhuế, xã Kim Chung, huyện Đông Anh</t>
  </si>
  <si>
    <t>- Quyết định số 5076/QĐ-UBND ngày 14/6/2021 của UBND huyện Đông Anh về việc phê duyệt chủ trương đầu tư dự án.
Quyết định số 14768/QĐ-UBND ngày 24/11/2022 của UBND huyện Đông Anh về việc phê duyệt dự án
Quyết định số 2351/QĐ-UBND ngày 08/4/2022 của UBND huyện Đông Anh V/v: phê duyệt dự án</t>
  </si>
  <si>
    <t>Xây dựng HTKT khu đấu giá QSD đất A7, xã Uy Nỗ, huyện Đông Anh</t>
  </si>
  <si>
    <t>Ban QLDA ĐTXD huyện Đông Anh
 (Trung tâm PTQĐ huyện Đông Anh tổ chức GPMB)</t>
  </si>
  <si>
    <t xml:space="preserve"> Văn bản số 69/HĐND-TT ngày 20/7/2018 của thường trực HĐND huyện Đông Anh về việc phê duyệt chủ trương đầu tư; Quyết định số 8251/QĐ-UBND  ngày 31/10/2019 về việc phê duyệt dự án;
- Nghị quyết số 26/NQ-HĐND ngày 22/9/2020 của HĐND huyện Đông Anh về việc phê duyệt điều chỉnh chủ trương đầu tư một số dự án thuộc Kế hoạch đầu tư công trung hạn 5 năm 2016-2020 huyện Đông Anh;
- Quyết định số 450/QĐ-UBND ngày 03/02/2021 của UBND huyện Đông Anh về việc phê duyệt điều chỉnh dự án.
- Nghị quyết 20/NQ-HĐND ngày 13/7/2021 của HĐND huyện Đông Anh V/v phê chuẩn kế hoạch đầu tư công trung hạn giai đoạn 2021-2025, trong đó tiến độ thực hiện dự án là 2021-2023
- Quyết định số 8251/QĐ-UBND ngày 31/10/2019 của UBND huyện Đông Anh về phê duyệt dự án đầu tư xây dựng</t>
  </si>
  <si>
    <t>Xây dựng khu đấu giá QSD đất NO-15 xã Vân Hà, huyện Đông Anh</t>
  </si>
  <si>
    <t>- Quyết định số 5082/QĐ-UBND ngày 14/6/2021 của UBND huyện Đông Anh về việc phê duyệt chủ trương đầu tư dự án Xây dựng khu đấu giá QSD đất NO-15, xã Vân Hà, huyện Đông Anh.  
- Quyết định số 14766/QĐ-UBND ngày 24/11/2022 của UBND huyện Đông Anh về việc phê duyệt dự án đầu tư xây dựng công trình: Xây dựng khu đấu giá QSD đất NO-15, xã Vân Hà, huyện Đông Anh.</t>
  </si>
  <si>
    <t>Xây dựng khu đấu giá QSD đất thôn Đoài 2, xã Nam Hồng, huyện Đông Anh</t>
  </si>
  <si>
    <t>- Quyết định số 15185/QĐ-UBND ngày 03/12/2021 của UBND huyện Đông Anh về việc phê duyệt chủ trương đầu tư dự án</t>
  </si>
  <si>
    <t>Xây dựng khu đấu giá QSD đất thôn Đoài 3, xã Nam Hồng, huyện Đông Anh</t>
  </si>
  <si>
    <t>Quyết định số 14770/QĐ-UBND ngày 14/11/2022 của UBND huyện Đông Anh về việc phê duyệt dự án đầu tư xây dựng công trình: Xây dựng khu đấu giá QSD đất thôn Đoài 3, xã Nam Hồng, huyện Đông Anh.</t>
  </si>
  <si>
    <t>Xây dựng khu đấu giá QSD đất thôn Đại Đồng, xã Đại Mạch, huyện Đông Anh</t>
  </si>
  <si>
    <t>- Quyết định số:14775/QĐ-UBND ngày 24/11/2022 của UBND huyện Đông Anh về việc phê duyệt dự án Xây dựng khu đấu giá quyền sử dụng đất thôn Mai Châu, xã Đại Mạch, huyện Đông Anh..
- Quyết định số:2619/QĐ-UBND ngày 08/5 /2023 của UBND huyện Đông Anh về việc phê duyệt điều chỉnh tên dự án Xây dựng khu đấu giá quyền sử dụng đất thôn Mai Châu, xã Đại Mạch, huyện Đông Anh.
Quyết định số 5775/QĐ-UBND ngày 13/7/2023 của UBND huyện Đông Anh V/v: Phê duyệt điều chỉnh dự án đầu tư xây dựng công trình</t>
  </si>
  <si>
    <t>Xây dựng hoàn thiện HTKT phía Nam thôn Nhuế, xã Kim Chung, huyện Đông Anh</t>
  </si>
  <si>
    <t>- Quyết định số 2516/QĐ-UBND ngày 13/4/2022 của UBND huyện Đông Anh về việc phê duyệt chủ trương đầu tư dự án</t>
  </si>
  <si>
    <t>Xây dựng khu đấu giá QSD đất Nam thôn Nhuế, xã Kim Chung, huyện Đông Anh</t>
  </si>
  <si>
    <t xml:space="preserve"> Quyết định số 14768/QĐ-UBND ngày 24/12/2022 của UBND huyện Đông Anh về việc phê duyệt dự án đầu tư xây dựng công trình</t>
  </si>
  <si>
    <t>Xây dựng hoàn thiện HTKT ô cây xanh và bãi đỗ xe phía Nam thôn Nhuế, xã Kim Chung, huyện Đông Anh</t>
  </si>
  <si>
    <t>- Quyết định số:14771/QĐ-UBND ngày 24/11/2022 của UBND huyện Đông Anh về việc phê duyệt chủ trương đầu tư dự án</t>
  </si>
  <si>
    <t>Xây dựng khu đấu giá QSD đất thôn Trung, xã Việt Hùng, huyện Đông Anh</t>
  </si>
  <si>
    <t>- Quyết định số 9212/QĐ-UBND ngày 10/8/2021 của UBND huyện Đông Anh về việc phê duyệt chủ trương đầu tư dự án: Xây dựng khu đấu giá QSD đất thôn Trung, xã Việt Hùng, huyện Đông Anh;
- Quyết định số 14779/QĐ-UBND ngày 24/11/2022 của UBND huyện Đông Anh về việc phê duyệt dự án: Xây dựng khu đấu giá QSD đất thôn Trung, xã Việt Hùng, huyện Đông Anh;</t>
  </si>
  <si>
    <t>Xây dựng khu đấu giá QSD đất BH1 xã Bắc Hồng, huyện Đông Anh</t>
  </si>
  <si>
    <t>- Quyết định số 14773/QĐ-UBND ngày 24/11/2022 cuẩ UBND huyện Đông Anh về việc phê duyệt dự án đầu tư xây dựng công trình: Xây dựng khu đấu giá QSD đất BH1, xã Bắc Hồng, huyện Đông Anh.</t>
  </si>
  <si>
    <t>Xây dựng HTKT tại điểm X1 thôn Thọ Đa, xã Kim Nỗ, huyện Đông Anh để đấu giá QSD đất</t>
  </si>
  <si>
    <t>Quyết định số 15047/QĐ-UBND ngày 30/11/2022 của UBND huyện Đông Anh về việc phê duyệt dự án Xây dựng HTKT tại điểm X1, thôn Thọ Đa, xã Kim Nỗ, huyện Đông Anh để đấu giá QSD đất
Quyết định 2328/QĐ-UBND ngày 14/4/2021 của UBND huyện Đông Anh về việc phê duyệt CTĐT</t>
  </si>
  <si>
    <t>Xây dựng HTKT tại điểm X2 thôn Thọ Đa, xã Kim Nỗ, huyện Đông Anh để đấu giá QSD đất</t>
  </si>
  <si>
    <t>Quyết định số 15048/QĐ- UBND ngày 30/11/2022 của UBND huyện Đông Anh về việc phê duyệt dự án Xây dựng HTKT tại điểm X2 thôn Thọ Đa, xã Kim Nỗ, huyện Đông Anh để đấu giá QSD đất
Quyết định số 2326/QĐ-UBND ngày 14/4/2021 của UBND huyện Đông Anh về việc phê duyệt CTĐT</t>
  </si>
  <si>
    <t>Xây dựng khu đấu giá QSD đất NO-16 xã Vân Hà, huyện Đông Anh</t>
  </si>
  <si>
    <t>- Quyết định số 5080/QĐ-UBND ngày 14/6/2021 của UBND huyện Đông Anh về việc phê duyệt chủ trương đầu tư dự án: Xây dựng khu đấu giá QSD đất NO-16, xã Vân Hà, huyện Đông Anh; 
- Quyết định số 1915/QĐ-UBND ngày 18/3/2022 của UBND huyện Đông Anh về việc phê duyệt điều chỉnh chủ trương đầu tư dự án: Xây dựng khu đấu giá QSD đất NO-16, xã Vân Hà, huyện Đông Anh; 
- Quyết định số 14767/QĐ-UBND ngày 24/11/2022 của UBND huyện Đông Anh về việc phê duyệt dự án đầu tư xây dựng công trình: Xây dựng khu đấu giá QSD đất NO-16 xã Vân Hà, huyện Đông Anh; 
- Thông báo số 4461/TB-UBND ngày 02/10/2024 của UBND huyện Đông Anh về việc thu hồi, hủy bỏ thông báo số 3399/TB-UBND ngày 26/10/2023 của UBND huyện Đông Anh thực hiện dự án xây dựng khu đấu giá QSD đất NO-15, xã Vân Hà, huyện Đông Anh;</t>
  </si>
  <si>
    <t>Xây dựng HTKT tại điểm X4 thôn Thọ Đa, xã Kim Nỗ, huyện Đông Anh để đấu giá QSD đất</t>
  </si>
  <si>
    <t xml:space="preserve">Quyết định số 14776/QĐ-UBND ngày 24/11/2022 của UBND huyện Đông Anh về việc phê duyệt dự án: Xây dựng HTKT tại điểm X4 thôn Thọ Đa, xã Kim Nỗ, huyện Đông Anh để đấu giá QSD đất; </t>
  </si>
  <si>
    <t>Xây dựng HTKT tại điểm X5 thôn Bắc, xã Kim Nỗ, huyện Đông Anh để đấu giá QSD đất</t>
  </si>
  <si>
    <t>Quyết định số 2331/QĐ-UBND ngày 14/4/2021 về việc phê duyệt chủ trương đầu tư dự án Xây dựng HTKT tại điểm X5 thôn Bắc, xã Kim Nỗ, huyện Đông Anh để đấu giá QSD đất</t>
  </si>
  <si>
    <t>Xây dựng HTKT tại điểm X3, thôn Thọ Đa, xã Kim Nỗ, huyện Đông Anh để đấu giá QSD đất</t>
  </si>
  <si>
    <t>- Quyết định số 7303/QĐ-UBND ngày 21/8/2023 của UBND huyện Đông Anh về việc phê duyệt dự án đầu tư xây dựng công trình: Xây dựng HTKT tại điểm X3, thôn Thọ Đa, xã Kim Nỗ, huyện Đông Anh để đấu giá QSD đất</t>
  </si>
  <si>
    <t>Xây dựng khu đấu giá QSD đất XN3 xã Xuân Nộn, huyện Đông Anh</t>
  </si>
  <si>
    <t>- Quyết định số 5084/QĐ-UBND ngày 14/6/2021 của UBND huyện Đông Anh về việc phê duyệt chủ trương đầu tư dự án: Xây dựng khu đấu giá QSD đất XN3 xã Xuân Nộn, huyện Đông Anh.
- Quyết định số 7850/QĐ-UBND ngày 14/9/2023 của UBND huyện Đông Anh về việc phê duyệt dự án đầu tư xây dựng công trình: Xây dựng khu đấu giá QSD đất XN3 xã Xuân Nộn, huyện Đông Anh.</t>
  </si>
  <si>
    <t>Xây dựng khu đấu giá QSD đất X2 thôn Lương Quy, xã Xuân Nộn, huyện Đông Anh</t>
  </si>
  <si>
    <t>- Quyết định số 9210/QĐ-UBND ngày 10/8/2021 của UBND huyện Đông Anh về việc phê duyệt chủ trương đầu tư dự án: Xây dựng khu đấu giá QSD đất X2 thôn Lương Quy, xã Xuân Nộn, huyện Đông Anh.
- Quyết định số 17345/QĐ-UBND ngày 30/12/2022 của UBND huyện Đông Anh về việc phê duyệt điều chỉnh chủ trương đầu tư dự án: Xây dựng khu đấu giá QSD đất X2 thôn Lương Quy, xã Xuân Nộn, huyện Đông Anh
- Quyết định số 5776/QĐ-UBND ngày 13/7/2023 của UBND huyện Đông Anh về việc phê duyệt dự án đầu tư xây dựng công trình: Xây dựng khu đấu giá QSD đất X2 thôn Lương Quy, xã Xuân Nộn, huyện Đông Anh</t>
  </si>
  <si>
    <t>Xây dựng khu đấu giá QSD đất thôn Đông, xã Việt Hùng, huyện Đông Anh</t>
  </si>
  <si>
    <t>- Quyết định số 9211/QĐ-UBND ngày 10/8/2021 của UBND huyện Đông Anh về việc phê duyệt chủ trương đầu tư dự án: Xây dựng khu đấu giá QSD đất thôn Đông, xã Việt Hùng, huyện Đông Anh.
- Quyết định số 12638/QĐ-UBND ngày 17/10/2022 của UBND huyện Đông Anh về việc phê duyệt điều chỉnh chủ trương đầu tư dự án: Xây dựng khu đấu giá QSD đất thôn Đông, xã Việt Hùng, huyện Đông Anh
- Quyết định số 7833/QĐ-UBND ngày 13/9/2023 của UBND huyện Đông Anh về việc phê duyệt dự án đầu tư xây dựng công trình: Xây dựng khu đấu giá QSD đất thôn Đông, xã Việt Hùng, huyện Đông Anh</t>
  </si>
  <si>
    <t>Xây dựng HTKT khu Ma Lẻ thôn Trung, xã Việt Hùng phục vụ đấu giá QSD đất</t>
  </si>
  <si>
    <t xml:space="preserve">- Quyết định số 12269/QĐ-UBND ngày 05/10/2022 của UBND huyện Đông Anh về việc phê duyệt chủ trương đầu tư dự án: Xây dựng HTKT khu Ma Lẻ thôn Trung, xã Việt Hùng phục vụ đấu giá QSD đất. 
- Quyết định số 7224/QĐ-UBND ngày 17/8/2023 của UBND huyện Đông Anh về việc phê duyệt dự án: Xây dựng HTKT khu Ma Lẻ thôn Trung, xã Việt Hùng phục vụ đấu giá QSD đất. 
</t>
  </si>
  <si>
    <t>Xây dựng HTKT khu đấu giá QSD đất thôn Mạch Lũng, xã Đại Mạch, huyện Đông Anh</t>
  </si>
  <si>
    <t>- Quyết định số 7986/QĐ-UBND ngày 01/7/2022 của UBND huyện Đông Anh về việc phê duyệt chủ trương đâu tư dự án Xây dựng HTKT khu đấu giá QSD đất thôn Mạch Lũng, xã Đại Mạch, huyện Đông Anh.
- Quyết định số 7849/QĐ-UBND ngày 14/9/2023 của UBND huyện Đông Anh về việc phê duyệt dự án Xây dựng HTKT khu đấu giá QSD đất thôn Mạch Lũng, xã Đại Mạch, huyện Đông Anh.</t>
  </si>
  <si>
    <t>Xây dựng HTKT tại khu đất X1 thôn Đìa, xã Nam Hồng, huyện Đông Anh, thành phố Hà Nội để đấu giá QSD đất nhằm tạo nguồn vốn đầu tư xây dựng nông thôn mới (Giai đoạn 2)</t>
  </si>
  <si>
    <t>- Quyết định số  8457/QĐ-UBND ngày 12/7/2022 của UBND huyện Đông Anh về việc phê duyệt dự án đầu tư xây dựng công trình: Xây dựng HTKT tại khu đất X1, thôn Đìa, xã Nam Hồng, huyện Đông Anh, thành phố Hà Nội để đấu giá QSD đất nhằm tạo nguồn vốn đầu tư xây dựng nông thôn mới (Giai Đoạn 2)
Quyết định số 7798/QĐ-UBND ngày 12/9/2023 của UBND huyện Đông Anh V/v phê duyệt dự án</t>
  </si>
  <si>
    <t>Xây dựng HTKT khu đấu giá QSD đất thôn Lỗ Giao 3, xã Việt Hùng, huyện Đông Anh</t>
  </si>
  <si>
    <t xml:space="preserve">- Quyết định số 334/QĐ-UBND ngày 15/02/2023 của UBND huyện Đông Anh về việc phê duyệt chủ trương đầu tư dự án: Xây dựng HTKT khu đấu giá QSD đất thôn Lỗ Giao 3, Việt Hùng, huyện Đông Anh. 
- Quyết định số 11779/QĐ-UBND ngày 06/12/2023 của UBND huyện Đông Anh về việc phê duyệt dự án: Xây dựng HTKT khu đấu giá QSD đất thôn Lỗ Giao 3, Việt Hùng, huyện Đông Anh. 
</t>
  </si>
  <si>
    <t>Xây dựng HTKT thôn Đoài 4, xã Nam Hồng, huyện Đông Anh để đấu giá QSD đất</t>
  </si>
  <si>
    <t>- Quyết định số 275/QĐ-UBND ngày 13/2/2023 của UBND huyện Đông Anh về việc phê duyệt chủ trương đầu tư dự án: Xây dựng HTKT thôn Đoài 4, xã Nam Hồng, huyện Đông Anh để đấu giá QSD đất.
- Quyết định số 10538/QĐ-UBND ngày 14/11/2023 của UBND huyện Đông Anh về việc phê duyệt dự án đầu tư xây dựng công trình: Xây dựng HTKT thôn Đoài 4, xã Nam Hồng, huyện Đông Anh để đấu giá QSD đất.</t>
  </si>
  <si>
    <t>Xây dựng HTKT tại điểm X10 xóm Trại, xã Kim Nỗ, huyện Đông Anh để đấu giá QSD đất</t>
  </si>
  <si>
    <t>- Quyết định số 2329/QĐ-UBND ngày 14/4/2021 của UBND huyện Đông Anh về việc phê duyệt chủ trương đầu tư dự án: Xây dựng HTKT tại điểm X10, xóm Trại, xã Kim Nỗ, huyện Đông Anh để đấu giá QSD đất;
'- Quyết định số 694/QĐ-UBND ngày 8/3/2023 của UBND huyện Đông Anh về việc phê duyệt điều chỉnh chủ trương đầu tư dự án: Xây dựng HTKT tại điểm X10, xóm Trại, xã Kim Nỗ, huyện Đông Anh để đấu giá QSD đất;
- Quyết định số 10593/QĐ-UBND ngày 15/11/2023 của UBND huyện Đông Anh về việc phê duyệt dự án: Xây dựng HTKT tại điểm X10, xóm Trại, xã Kim Nỗ, huyện Đông Anh để đấu giá QSD đất;</t>
  </si>
  <si>
    <t>Xây dựng hoàn thiện HTKT tại điểm X7 thôn Đông, xã Kim Nỗ, huyện Đông Anh</t>
  </si>
  <si>
    <t>- Quyết định số 2330/QĐ-UBND ngày 14/4/2021 của UBND huyện Đông Anh về việc phê duyệt chủ trương đầu tư dự án: Xây dựng hoàn thiện HTKT tại điểm X7, thôn Đông, xã Kim Nỗ, huyện Đông Anh;
- Quyết định số 695/QĐ-UBND ngày 08/3/2023 của UBND huyện Đông Anh về việc phê duyệt điều chỉnh chủ trương đầu tư dự án: Xây dựng hoàn thiện HTKT tại điểm X7, thôn Đông, xã Kim Nỗ, huyện Đông Anh;
- Quyết định số 11776/QĐ-UBND ngày 06/12/2023 của UBND huyện Đông Anh về việc phê duyệt dự án đầu tư xây dựng công trình: Xây dựng hoàn thiện HTKT tại điểm X7, thôn Đông, xã Kim Nỗ, huyện Đông Anh;</t>
  </si>
  <si>
    <t>Xây dựng khu đấu giá QSD đất thôn Biểu Khê, xã Thụy Lâm, huyện Đông Anh</t>
  </si>
  <si>
    <t>Quyết định số 11682/QĐ-UBND ngày 05/12/2023 của UBND huyện Đông Anh về việc phê duyệt dự án: Xây dựng khu đấu giá QSD đất thôn Biểu Khê, xã Thụy Lâm, huyện Đông Anh
Quyết định số 276/QĐ-UBND ngày 13/02/2023 của UBND huyện Đông Anh về việc điều chỉnh CTDT dự án
Quyết định số 17685/QĐ-UBND ngày 31/12/2021 của UBND huyện Đông Anh về việc phê duyệt CTĐT dự án</t>
  </si>
  <si>
    <t>Xây dựng khu đấu giá QSD đất thôn Thụy Lôi, xã Thụy Lâm, huyện Đông Anh</t>
  </si>
  <si>
    <t>Căn cứ Quyết định số 11777/QĐ-UBND ngày 06/12/2023 của UBND huyện Đông Anh về việc phê duyệt tư dự án: Xây dựng khu đấu giá QSD đất thôn Thụy Lôi, xã Thụy Lâm, huyện Đông Anh;
Quyết định số 545/QĐ-UBND ngày 27/02/2023 của UBND huyện Đông Anh về việc phê duyệt điều chỉnh CTDT dự án
Quyết định số 17686/QĐ-UBND ngày 31/12/2021 của UBND huyện Đông Anh về việc phê duyeeth CTDT dự án</t>
  </si>
  <si>
    <t>Xây dựng HTKT tại điểm VII.4.2, thôn Đản Dị, xã Uy Nỗ, huyện Đông Anh để đấu giá QSD đất</t>
  </si>
  <si>
    <t>Căn cứ Quyết định số 4314/QĐ-UBND ngày 10/5/2024 của UBND huyện Đông Anh về việc phê duyệt dự án Xây dựng HTKT tại điểm VII.4.2 thôn Đản Dị, xã Uy Nỗ, huyện Đông Anh để đấu giá QSD đất;
Quyết định số 7796/QĐ-UBND ngày 11/9/2023 của UBND huyện Đông Anh về việc điều chỉnh CTDT dự án
Quyết định số 277/QĐ-UBND ngày 13/2/2023 của UBND huyện Đông Anh về việc phê duyệt CTDT dự án</t>
  </si>
  <si>
    <t>Xây dựng khu đấu giá QSD đất thôn Hà Hương, xã Liên Hà, huyện Đông Anh</t>
  </si>
  <si>
    <t>- Quyết định số 5083/QĐ-UBND ngày 14/6/2021 của UBND huyện Đông Anh về việc phê duyệt chủ trương đầu tư dự án</t>
  </si>
  <si>
    <t>Xây dựng khu đấu giá QSD đất thôn Vạn Lộc 2, xã Xuân Canh, huyện Đông Anh</t>
  </si>
  <si>
    <t>Quyết định số 15188/QĐ-UBND ngày 03/12/2021 của UBND huyện Đông Anh về việc phê duyệt chủ trương đầu tư dự án
Quyết định số 3855/QĐ-UBND ngày 31/7/2023 của UBND thành phố Hà Nội về Phê duyệt kết quả thẩm định báo cáo đánh giá tác động môi trường của Dự án 'Xây dựng Khu đấu giá QSD đất thôn Vạn Lộc 2, xã Xuân Canh, huyện Đông Anh'</t>
  </si>
  <si>
    <t>Xây dựng hoàn thiện HTKT tại điểm C-2, xã Xuân Nộn và xã Thụy Lâm, huyện Đông Anh</t>
  </si>
  <si>
    <t>Thụy Lâm và Xuân Nộn</t>
  </si>
  <si>
    <t>- Quyết định số 197/QĐ-UBND ngày 10/01/2024 của UBND huyện Đông Anh về việc phê duyệt dự án đầu tư xây dựng công trình: Xây dựng hoàn thiện HTKT tại điểm C-2, xã Xuân Nộn và xã Thuỵ Lâm, huyện Đông Anh;</t>
  </si>
  <si>
    <t>Xây dựng HTKT khu đấu giá QSD đất Nguyên Khê 1 (khu vực xóm 6, thôn Nguyên Khê)</t>
  </si>
  <si>
    <t>- Nghị Quyết số 21/NQ-HĐND ngày 28/8/2019 của HĐND huyện Đông Anh về việc thống nhất đề xuất chủ trương đầu tư một số dự án cấp TP đầu tư bằng nguồn vốn ngân sách Huyện
- Quyết định số 2015/QĐ-UBND ngày 08/5/2018 về việc phê duyệt Đồ án điều chỉnh cục bộ QHCT 1/500 khu đấu giá QSD đất tại xã Nguyên Khê, huyện Đông Anh;
- Quyết định số 7366/QD-UBND ngày 30/10/2020 của UBND huyện Đông Anh về việc phê duyệt dự án.
Nghị quyết 01/NQ-HĐND ngày 26/4/2022 của HĐND huyện Đông Anh Vv điều chỉnh Kế hoạch đầu tư công trung hạn 5 năm giai đoạn 2021-2025 (lần 2). Tiến độ thực hiện 2022-2025</t>
  </si>
  <si>
    <t>Xây dựng HTKT khu đấu giá quyền sử dụng đất tại xã Thụy Lâm, huyện Đông Anh</t>
  </si>
  <si>
    <t>Quyết định số 8676/QĐ-UBND ngày 09/12/2020 của UBND huyện Đông Anh V/v phê duyệt điều chỉnh thời gian thực hiện dự án</t>
  </si>
  <si>
    <t>Xây dựng HTKT khu đấu giá QSD đất B1, phía Nam thôn Trung Oai, xã Tiên Dương, huyện Đông Anh</t>
  </si>
  <si>
    <t xml:space="preserve">Nghị quyết 01/NQ-HĐND ngày 26/4/2022 của HĐND huyện Đông Anh Vv điều chỉnh Kế hoạch đầu tư công trung hạn 5 năm giai đoạn 2021-2025 (lần 2). Tiến độ thực hiện 2022-2025
- Quyết định số 8219/QĐ-UBND ngày 30/10/2019 của UBND huyện Đông Anh về việc phê duyệt dự án 
- Văn bản số 70/HĐND-TT ngày 20/7/2018 của HĐND huyện Đông Anh V/v phê duyệt chủ trương đầu tư dự án
- Văn bản số 1873/UBND-QLĐT ngày 19/9/2019 của UBND huyện Đông Anh V/v chấp thuận bản vẽ TMB tỷ lệ 1/500 dự án </t>
  </si>
  <si>
    <t>Xây dựng HTKT khu đấu giá QSD đất xã Việt Hùng 2</t>
  </si>
  <si>
    <t>Nghị Quyết số 01/NQ-HĐND ngày 16/01/2019 của HĐND huyện Đông Anh về việc phê duyệt chủ trương đầu tư;
-Văn bản số 2039/UBND-QLĐT ngày 26/8/2020 của UBND huyện Đông Anh về việc chấp thuận TMB tỷ lệ 1/500
- Quyết định số 7959/QĐ-UBND ngày 25/11/2020 của UBND huyện Đông Anh về việc phê duyệt dự án đầu tư xây dựng
Nghị quyết 01/NQ-HĐND ngày 26/4/2022 của HĐND huyện Đông Anh Vv điều chỉnh Kế hoạch đầu tư công trung hạn 5 năm giai đoạn 2021-2025 (lần 2). Tiến độ thực hiện 2022-2025</t>
  </si>
  <si>
    <t>Xây dựng hạ tầng kỹ thuật khu đất đấu giá quyền sử dụng đất phía Tây đường Đản Dị, xã Uy Nỗ, huyện Đông Anh</t>
  </si>
  <si>
    <t>- Quyết định số 96/HĐND-TT ngày 02/11/2017 về việc phê duyệt chủ trương đầu tư Dự án: Xây dựng hạ tầng kỹ thuật khu đấu giá quyền sử dụng đất phía Tây đường Đản Dị, xã Uy Nỗ, huyện Đông Anh.
- Quyết định số 3973/QĐ-UBND ngày 08/8/2023 về việc giao 132.176,1m2 đất tại xã Uy Nỗ, huyện Đông Anh (đã hoàn thành giải phóng mặt bằng đợt 1) cho UBND huyện Đông Anh để thực hiện Dự án xây dựng HTKT khu đấu giá quyền sử dụng đất phía Tây đường Đản Dị, xã Uy Nỗ, huyện Đông Anh
- Quyết định số 3521/QĐ-UBND ngày 25/6/2019 của UBND huyện Đông Anh về việc phê duyệt Quy hoạch chi tiết tỷ lệ 1/500 dự án Xây dựng hạ tầng kỹ thuật Khu đấu giá quyền sử dụng đất phía Tây đường Đản Dị, xã Uy Nỗ 
- Quyết định số 8250/QĐ-UBND ngày 31/10/2019 của UBND huyện Đông Anh V/v Phê duyệt dự án đầu tu xây dựng công trình: Xây dựng hạ tầng kỹ thuật khu đấu giá quyền sử dụng đất phía Tây đường Đản Dị, xã Uy Nỗ, huyện Đông Anh</t>
  </si>
  <si>
    <t>Xây dựng HTKT khu đấu giá QSD đất A8, xã Uy Nỗ, huyện Đông Anh</t>
  </si>
  <si>
    <t>Nghị Quyết số 06/NQ-HĐND ngày 08/05/2019 của HĐND huyện Đông Anh về việc phê duyệt điều chỉnh chủ trương đầu tư một số dự án thuộc kế hoạch đầu tư công trung hạn 5 năm 2016-2020 của huyện Đông Anh;
Quyết định số 6647/QĐ-UBND ngày 12/10/2020 của UbND huyện phê duyệt qh 1/500;
Nghị quyết 01/NQ-HĐND ngày 26/4/2022 của HĐND huyện Đông Anh Vv điều chỉnh Kế hoạch đầu tư công trung hạn 5 năm giai đoạn 2021-2025 (lần 2). Tiến độ thực hiện 2022-2025</t>
  </si>
  <si>
    <t xml:space="preserve">Xây dựng hạ tầng kỹ thuật khu đấu giá quyền sử dụng đất B3, phía Đông Nam thôn Tiên Kha, xã Tiên Dương, huyện Đông Anh. </t>
  </si>
  <si>
    <t>Văn bản số 71/HĐND-TT ngày 20/7/2018 của thường trực HĐND huyện Đông Anh về việc phê duyệt chủ trương đầu tư dự án;
Nghị quyết 01/NQ-HĐND ngày 26/4/2022 của HĐND huyện Đông Anh Vv điều chỉnh Kế hoạch đầu tư công trung hạn 5 năm giai đoạn 2021-2025 (lần 2). Tiến độ thực hiện 2022-2025 
Quyết định số 6045/QĐ-UBND ngày 27/11/2023 của UBND thành phố Hà Nội về việc phê duyệt kết quả thẩm định báo cáo đánh giá tác động môi trường của dự án: Xây dựng hạ tầng kỹ thuật khu đấu giá quyền sử dụng đất B3, phía Đông Nam thôn Tiên Kha, xã Tiên Dương, huyện Đông Anh
Quyết định số 11851/QĐ-UBND ngày 07/12/2023 của UBND huyện Đông Anh Phê duyệt dự án Xây dựng hạ tầng kỹ thuật khu đấu giá quyền sử dụng đất B3, phía Đông Nam thôn Tiên Kha, xã Tiên Dương, huyện Đông Anh</t>
  </si>
  <si>
    <t>Xây dựng hạ tầng kỹ thuật khu đấu giá quyền sử dụng đất xã Việt Hùng 1, huyện Đông Anh</t>
  </si>
  <si>
    <t xml:space="preserve">Quyết định số 9818/QĐ-UBND ngày 27/8/2021 của UBND huyện Đông Anh về việc phê duyệt đồ án quy hoạch chi tiết tỷ lệ 1/500;
Nghị quyết 22/NQ-HĐND ngày 13/7/2021 của UBND huyện Đông Anh Vv phê duyệt điều chỉnh chủ trương đầu tư một số dự án thuộc KHĐTC năm 2021 của huyện Đông Anh (lần 2), trong đó tiến độ thực hiện là 2022-2025
Quyết định số 2467/QĐ-UBND ngày 25/4/2023 của UBND huyện Đông Anh V/v Phê duyệt dự án Xây dựng HTKT khu đấu giá QSD đất xã Việt Hùng 1, huyện Đông Anh 
Nghị quyết 01/NQ-HĐND ngày 16/01/2019 của HĐND huyện Đông Anh V/v Phê duyệt chồ trương đầu tư một số dự án thuộc Kế hoạch đầu tư công trung hạn 5 năm 2016-2020 của huyện Đổng Anh </t>
  </si>
  <si>
    <t>Dự án: Xây dựng hạ tầng kỹ thuật khu đấu giá quyền sử dụng đất phía Đông Nam thôn Trung Oai, xã Tiên Dương, huyện Đông Anh</t>
  </si>
  <si>
    <t xml:space="preserve">Văn bản số 74/HĐND-TT ngày 20/7/2018 của HĐND huyện Đông Anh về việc Phê duyệt chủ trương đầu tư dự án Xây dựng hạ tầng kỹ thuật khu đấu giá quyền sử dụng đất phía Đông Nam thôn Trung Oai, xã Tiên Dương, huyện Đông Anh.
Nghị quyết 01/NQ-HĐND ngày 26/4/2022 của HĐND huyện Đông Anh Vv điều chỉnh Kế hoạch đầu tư công trung hạn 5 năm giai đoạn 2021-2025 (lần 2). Tiến độ thực hiện 2022-2025
Quyết định số 6532/QĐ-UBND ngày 08/10/2020 của UBND huyện Đông Anh về việc Phê duyệt đồ án quy hoạch chi tiết tỷ lệ 1/500 dự án </t>
  </si>
  <si>
    <t>Xây dựng khu đấu giá QSD đất Mai Lâm 1, xã Mai Lâm, huyện Đông Anh</t>
  </si>
  <si>
    <t>- Quyết định số 14780/QĐ-UBND ngày 24/11/2022  của UBND huyện Đông Anh về việc phê duyệt dự án đầu tư xây dựng công trình: Xây dựng khu đấu giá QSD đất Mai Lâm 1, xã Mai Lâm, huyện Đông Anh;
- Quyết định số 2512/QĐ-UBND ngày 28/4/2023 của UBND huyện Đông Anh về việc phê duyệt điều chỉnh dự án đầu tư xây dựng công trình: Xây dựng khu đấu giá QSD đất Mai Lâm 1, xã Mai Lâm, huyện Đông Anh;
Quyết định số 15190/QĐ-UBND ngày 03/12/2021 của UBND huyện Đông Anh về việc phê duyệt CTĐT dự án
Quyết định số 11405/QĐ-UBND ngày 29/9/2021 của UBND huyện Đông Anh về việc phê duyệt QH chi tiết tỷ lệ 1/500</t>
  </si>
  <si>
    <t>Xây dựng khu đấu giá QSD đất Võng La 2, xã Võng La, huyện Đông Anh</t>
  </si>
  <si>
    <t xml:space="preserve">- Quyết định số 15184/QĐ-UBND ngày 03/12/2021 của UBND huyện Đông Anh về việc phê duyệt chủ trương đầu tư dự án: Xây dựng khu đấu giá QSD đất Võng La 2, xã Võng La, huyện Đông Anh. 
- Quyết định số 8136/QĐ-UBND ngày 18/9/2023 của UBND huyện Đông Anh về việc phê duyệt dự án đầu tư xây dựng công trình: Xây dựng khu đấu giá QSD đất Võng La 2, xã Võng La, huyện Đông Anh. </t>
  </si>
  <si>
    <t xml:space="preserve">Xây dựng HTKT khu đất đấu giá QSD đất phía Tây đường Cổ Loa, xã Uy Nỗ, huyện Đông Anh </t>
  </si>
  <si>
    <t>Văn bản số 06/HĐND-TT ngày 18/01/2018 của thường trực HĐND huyện Đông Anh về việc phê duyệt chủ trương đầu tư
Quyết định số 3520/QĐ-UBND ngày 25/6/2019 về phê duyệt Quy hoạch chi tiết 1/500
Quyết định số 8249/QĐ-UBND ngày 31/10/2018 về việc phê duyệt dự án
Quyết định số 234/QĐ-UBND ngày 26/01/2021 về việc phê duyệt thiết kế bản vẽ thi công - dự toán
Nghị quyết 01/NQ-HĐND ngày 26/4/2022 của HĐND huyện Đông Anh Vv điều chỉnh Kế hoạch đầu tư công trung hạn 5 năm giai đoạn 2021-2025 (lần 2). Tiến độ thực hiện 2022-2025
Quyết định số 16198/QĐ-UBND ngày 24/12/2021 của UBND huyện Đông Anh về việc phê duyệt điều chỉnh thời gian thực hiện dự án: Xây dựng hạ tầng kỹ thuật khu đấu giá quyền sử dụng đất phía Tây đường cổ Loa, xã Uy Nỗ, huyện Đông Anh</t>
  </si>
  <si>
    <t>Xây dựng HTKT khu đấu giá QSD đất X5, xã Uy Nỗ, huyện Đông Anh</t>
  </si>
  <si>
    <t xml:space="preserve"> Nghị Quyết số 05/NQ-HĐND ngày 08/5/2019 của HĐND huyện Đông Anh về việc phê duyệt chủ trương đầu tư một số dự án trên địa bàn huyện Đông Anh (Diện tích khu đất X5: 3,80 ha, X7: 2,55 ha);
- Văn bản số 1824/UBND-QLĐT ngày 04/08/2020 của UBND huyện Đông Anh về việc chấp thuận TMB tỷ lệ 1/500 khu đất X5;
- Quyết định số 7980/QĐ-UBND ngày 27/11/2020 của UBND huyện Đông Anh về việc phê duyệt dự án đầu tư xây dựng khu đất X5;
Nghị quyết 01/NQ-HĐND ngày 26/4/2022 của HĐND huyện Đông Anh Vv điều chỉnh Kế hoạch đầu tư công trung hạn 5 năm giai đoạn 2021-2025 (lần 2). Tiến độ thực hiện 2022-2025
Quyết định số 16755/QĐ-UBND ngày 26/12/2022 của UBND huyện Đông Anh về V/v: Phê duyệt điều chỉnh dự án xây dựng hạ tầng kỹ thuật khu đấu giá QSDD X5</t>
  </si>
  <si>
    <t>Xây dựng HTKT khu đấu giá QSD đất X7 xã Uy Nỗ, huyện Đông Anh</t>
  </si>
  <si>
    <t xml:space="preserve"> Nghị Quyết số 05/NQ-HĐND ngày 08/5/2019 của HĐND huyện Đông Anh về việc phê duyệt chủ trương đầu tư một số dự án trên địa bàn huyện Đông Anh (Diện tích khu đất X5: 3,80 ha, X7: 2,55 ha);
- Văn bản số 2085/UBND-QLĐT ngày 31/8/2020 của UBND huyện Đông Anh về việc chấp thuận TMB tỷ lệ 1/500 khu đất X7;
- Quyết định số 7995/QĐ-UBND ngày 27/11/2020 của UBND huyện Đông Anh về việc phê duyệt dự án đầu tư xây dựng khu đất X7.
Nghị quyết 01/NQ-HĐND ngày 26/4/2022 của HĐND huyện Đông Anh Vv điều chỉnh Kế hoạch đầu tư công trung hạn 5 năm giai đoạn 2021-2025 (lần 2). Tiến độ thực hiện 2022-2025
-Văn bản số 1687/UBND-QLĐT ngày 28/7/2022 của UBND huyện Đông Anh về việc chấp thuận TMB tỷ lệ 1/500 khu đất X7;
Nghị Quyết số 21/NQ-HĐND ngày 28/8/2019 của HĐND huyện Đông Anh về việc thống nhất đề xuất chủ trương đầu tư một số dự án cấp TP đầu tư bằng nguồn vốn ngân sách Huyện</t>
  </si>
  <si>
    <t xml:space="preserve">Xây dựng HTKT khu đấu giá QSD đất X2 Kim Chung, huyện Đông Anh </t>
  </si>
  <si>
    <t xml:space="preserve"> Kim Chung, Võng La, Đại Mạch</t>
  </si>
  <si>
    <t>Nghị quyết 01/NQ-HĐND ngày 26/4/2022 của HĐND huyện Đông Anh Vv điều chỉnh Kế hoạch đầu tư công trung hạn 5 năm giai đoạn 2021-2025 (lần 2). Tiến độ thực hiện 2022-2025
- Quyết định số 6038/QĐ-UBND ngày 30/8/2019 về việc phê duyệt dự án đầu tư.
- Quyết định số 4667/QĐ-UBND ngày 04/8/2020 về việc phê duyệt thiết kế bản vẽ thi công
Nghị quyết 10/NQ-HĐND ngày 26/06/2020 của HĐND huyện Đông Anh V/v phê duyệt diều chỉnh CTDT một số dự án</t>
  </si>
  <si>
    <t>Xây dựng hạ tầng kỹ thuật khu đấu giá quyền sử dụng đất A1, xã Tiên Dương, huyện Đông Anh.</t>
  </si>
  <si>
    <t>Văn bản số 63/HĐND-TT ngày 20/7/2018 của Hội đồng nhân dân huyện Đông Anh về phê duyệt chủ trương đầu tư Dự án; 
Nghị quyết số 06/NQ-HĐND ngày 08/05/2019 của Hội đồng nhân dân huyện Đông Anh về việc phê duyệt điều chỉnh chủ trương đầu tư, phụ lục số 1 dự án;
Nghị quyết 01/NQ-HĐND ngày 26/4/2022 của HĐND huyện Đông Anh Vv điều chỉnh Kế hoạch đầu tư công trung hạn 5 năm giai đoạn 2021-2025 (lần 2). Tiến độ thực hiện 2022-2025;</t>
  </si>
  <si>
    <t>Xây dựng HTKT khu đấu giá quyền sử dụng đất phía Tây xóm Ba, xã Vân Nội, huyện Đông Anh</t>
  </si>
  <si>
    <t xml:space="preserve">Quyết định số 5784/QĐ-UBND ngày 08/9/2020 của UBND huyện Đông Anh về việc phê duyệt chủ trương đầu tư dự án. Thời gian thực hiện dự án là 2021-2025; </t>
  </si>
  <si>
    <t>Xây dựng HTKT khu đấu giá quyền sử dụng đất phía Tây thôn Thố Bảo, xã Vân Nội, huyện Đông Anh</t>
  </si>
  <si>
    <t xml:space="preserve">Quyết định số 7575/QĐ-UBND ngày 06/11/2020 của UBND huyện Đông Anh về việc phê duyệt chủ trương đầu tư dự án. Thời gian thực hiện dự án là 2020-2024; </t>
  </si>
  <si>
    <t>Xây dựng HTKT khu đất T3 tại xã Dục Tú và xã Mai Lâm, huyện Đông Anh để đấu giá QSD đất</t>
  </si>
  <si>
    <t>Dục Tú, Mai Lâm</t>
  </si>
  <si>
    <t>Quyết định số 2324/QĐ-UBND ngày 14/4/2021 của UBND huyện Đông Anh về việc phê duyệt chủ trương đầu tư dự án</t>
  </si>
  <si>
    <t>Xây dựng HTKT thôn Lỗ Giao 2, xã Việt Hùng, huyện Đông Anh để đấu giá QSD đất</t>
  </si>
  <si>
    <t>Các Quyết Định của UBND huyện Đông Anh số Số 515/QĐ-UBND ngày 22/02/2023 về việc phê duyệt chủ trương đầu tư dự án: Xây dựng hoàn thiện HTKT thôn Lỗ Giao 2, xã Việt Hùng, huyện Đông Anh; số 8853/QĐ-UBND ngày 14/8/2024 về việc phê duyệt dự án: Xây dựng HTKT thôn Lỗ Giao 2, xã Việt Hùng, huyện Đông Anh để đấu giá QSD đất</t>
  </si>
  <si>
    <t>Xây dựng khu đấu giá QSD đất thôn Thiết Bình, xã Vân Hà, huyện Đông Anh</t>
  </si>
  <si>
    <t>Quyết định số 15187/QĐ-UBND ngày 03/12/2021 của UBND huyện Đông Anh về việc phê duyệt chủ trương đầu tư dự án</t>
  </si>
  <si>
    <t>Xây dựng HTKT thôn Lỗ Giao 1, xã Việt Hùng, huyện Đông Anh để đấu giá QSD đất</t>
  </si>
  <si>
    <t xml:space="preserve"> Việt Hùng</t>
  </si>
  <si>
    <t xml:space="preserve"> Quyết Định Số 514/QĐ-UBND của UBND huyện Đông Anh ngày 22/02/2023 về việc phê duyệt chủ trương đầu tư dự án: Xây dựng hoàn thiện HTKT thôn Lỗ Giao 1, xã Việt Hùng, huyện Đông Anh</t>
  </si>
  <si>
    <t>Xây dựng HTKT thôn Lỗ Giao 5, xã Việt Hùng, huyện Đông Anh để đấu giá QSD đất</t>
  </si>
  <si>
    <t>Quyết định số 801/QĐ-UBND ngày 16/3/2023  của UBND huyện Đông Anh về việc phê duyệt chủ trương đầu tư dự án: Xây dựng hoàn thiện HTKT thôn Lỗ Giao 5, xã Việt Hùng, huyện Đông Anh</t>
  </si>
  <si>
    <t>Xây dựng HTKT khu đất X1 tại thôn Cổ Điển, xã Hải Bối, huyện Đông Anh để tổ chức đấu giá quyền sử dụng đất</t>
  </si>
  <si>
    <t>- Quyết định số 2674b/QĐ-UBND ngày 24/9/2014 cho phép chuẩn bị đầu tư; 3806/QĐ-UBND ngày 30/10/2015 phê duyệt Báo cáo KTKT
- Quyết định số 3806/QĐ-UBND ngày 30/10/2015 về việc Phê duyệt Báo cáo kinh tế kỹ thuật công trình
- Quyết định số 3075/QĐ-UBND ngày 11/6/2020 của UBND huyện Đông Anh về việc điêu chỉnh thời gian thực hiện dự án.</t>
  </si>
  <si>
    <t>Xây dựng hoàn thiện HTKT theo quy hoạch  kết hợp đấu giá QSD đất Xuân Canh 4, xã Xuân Canh, huyện Đông Anh</t>
  </si>
  <si>
    <t>Quyết định số 9930/QĐ-UBND ngày 01/10/2024 phê duyệt chủ trương đầu tư dự án</t>
  </si>
  <si>
    <t>Xây dựng hoàn thiện HTKT thôn Cán Khê 2, xã Nguyên Khê, huyện Đông Anh</t>
  </si>
  <si>
    <t xml:space="preserve">QĐ số 10897/QĐ-UBND của UBND huyện Đông Anh ngày 30/10/2024 về việc phê duyệt chủ trương đầu tư dự án: Xây dựng hoàn thiện HTKT thôn Cán Khê 2, xã Nguyên Khê, huyện Đông Anh </t>
  </si>
  <si>
    <t>Xây dựng hoàn thiện HTKT thôn Cán Khê 1, xã Nguyên Khê, huyện Đông Anh</t>
  </si>
  <si>
    <t xml:space="preserve">QĐ số 10961/QĐ-UBND của UBND huyện Đông Anh ngày 31/10/2024 về việc phê duyệt chủ trưong đầu tư dự án: Xây dựng hoàn thiện HTKT thôn Cán Khê 1, xã Nguyên Khê, huyện Đông Anh </t>
  </si>
  <si>
    <t>Xây dựng hoàn thiện HTKT theo quy hoạch XN4 xã Xuân Nộn, huyện Đông Anh</t>
  </si>
  <si>
    <t>Quyết định số 10744/QĐ-UBND ngày 23/10/2024 của UBND huyện Đông Anh về việc phê duyệt chủ trương đầu tư</t>
  </si>
  <si>
    <t>Xây dựng hoàn thiện HTKT theo quy hoạch Xuân Nộn 4, xã Xuân Nộn, huyện Đông Anh</t>
  </si>
  <si>
    <t>Quyết định số 11109/QĐ-UBND ngày 01/11/2024 của UBND huyện Đông Anh về việc phê duyệt chủ trương đầu tư dự án</t>
  </si>
  <si>
    <t>Xây dựng hoàn thiện HTKT theo quy hoạch kết hợp đấu giá QSD đất XN1 xã Xuân Nộn, huyện Đông Anh</t>
  </si>
  <si>
    <t>Quyết định số 10745/QĐ-UBND ngày 23/10/2024 của UBND huyện ĐÔng Anh về việc phê duyệt chủ trương đầu tư</t>
  </si>
  <si>
    <t>Xây dựng hoàn thiện HTKT theo quy hoạch XN5 xã Xuân Nộn, huyện Đông Anh</t>
  </si>
  <si>
    <t>Quyết định số 10743/QĐ-UBND ngày 23/10/2024 của UBND huyện ĐÔng Anh về việc phê duyệt chủ trương đầu tư</t>
  </si>
  <si>
    <t>Xây dựng hoàn thiện HTKT theo quy hoạch kết hợp đấu giá QSD đất Lương Quy 3, xã Xuân Nộn, huyện Đông Anh</t>
  </si>
  <si>
    <t>Quyết định số 10742/QĐ-UBND ngày 23/10/2024 của UBND huyện ĐÔng Anh về việc phê duyệt chủ trương đầu tư</t>
  </si>
  <si>
    <t>Xây dựng hoàn thiện HTKT theo quy hoạch kết hợp đấu giá QSD đất Lương Quy 5, xã Xuân Nộn, huyện Đông Anh</t>
  </si>
  <si>
    <t>Quyết định số 10746/QĐ-UBND ngày 23/10/2024 của UBND huyện ĐÔng Anh về việc phê duyệt chủ trương đầu tư</t>
  </si>
  <si>
    <t>Xây dựng hoàn thiện HTKT theo quy hoạch  kết hợp đấu giá QSD đất Dục Tú 4, xã Dục Tú, huyện Đông Anh</t>
  </si>
  <si>
    <t>QĐ số 10358/QĐ-UBND huyện Đông Anh ngày 11/10/2024  về việc phê duyệt chủ trương đầu tư dự án Xây dựng hoàn thiện HTKT theo quy hoạch kết hợp đấu giá QSD đất Dục Tú 4, xã Dục Tú, Đông Anh</t>
  </si>
  <si>
    <t>Giải phóng mặt bằng phục vụ đấu giá quyền sử dụng đất để xây dựng, chỉnh trang đô thị tại khu đất ký hiệu TQ, thị trấn Trâu Quỳ và xã Dương Xá, huyện Gia Lâm.</t>
  </si>
  <si>
    <t>ODT
 +DKV +...</t>
  </si>
  <si>
    <t>thị trấn Trâu Quỳ và xã Dương Xá</t>
  </si>
  <si>
    <t>- Thời gian thực hiện: 2021-2026;
- QĐ số 10965/QĐ-UBND ngày 26/5/2018 của UBND huyện Gia Lâm về việc phê duyệt CTĐT dự án GPMB theo quy hoạch khu đất TQ, thị trấn Trâu Quỳ, huyện Gia Lâm;
- NQ số 09/NQ-HĐND ngày 26/6/2024 của HĐND về việc điều chỉnh CTĐT dự án.
- QĐ số 5080/Đ-UBND ngày 18/9/2024 của UBND Huyện phê duyệt QHCT tỷ lệ 1/500 dự án</t>
  </si>
  <si>
    <t>GPMB, XD HT khung theo quy hoạch khu đất KS3, xã Kim Sơn</t>
  </si>
  <si>
    <t>- Thời gian thực hiện (đang trình): 2021-2025;
- NQ số: 18/NQ-HĐND ngày 17/12/2019 HĐND huyện Gia Lâm V/v phê duyệt CTĐT;
- NQ số: 14/NQ-HĐND ngày 24/9/2020 HĐND huyện Gia Lâm V/v phê duyệt điều chỉnh CTĐT;
- QĐ số: 3754/QĐ-UBND ngày 30/6/2021 của UBND huyện Gia Lâm về việc phê duyệt BC KTKT;
- CV số: 3361/UBND-VP ngày 16/10/2023 của UBND huyện Gia Lâm v/v chấp thuận DCQH tổng MB và điều chỉnh báo cáo KTKT dự án "GPMB, XD HT khung theo quy hoạch khu đất KS3, xã Kim Sơn,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</si>
  <si>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tạo quỹ đất theo quy hoạch khu chức năng CCKO1 thuộc quy hoạch chi tiết hai bên tuyến đường 179</t>
  </si>
  <si>
    <t>- Thời gian thực hiện (đang trình): 2020-2025;
- QĐ số: 3245/QĐ-UBND ngày 19/04/2022 của UBND huyện Gia Lâm V/v phê duyệt dự án đầu tư;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</si>
  <si>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khu dân cư đô thị mới và chỉnh trang đô thị tại khu đất KK1, xã Kiêu Kỵ, huyện Gia Lâm</t>
  </si>
  <si>
    <t>- Thời gian thực hiện (đang trình): 2020-2025;
- VB số: 4399/QĐ-UBND ngày 22/12/2023 của UBND huyện Gia Lâm V/v cấp thuận gia hạn thời gian thực hiện dự án đối với một số dự án đầu tư trên địa bàn huyện Gia Lâm;
- QĐ số: 8021/QĐ-UBND ngày 15/10/2020 V/v phê duyệt dự án đầu tư: GPMB phục vụ đấu giá QSDĐ để xây dựng khu dân cư đô thị mới và chỉnh trang đô thị tại khu đất KK1, xã Kiêu Kỵ, huyện Gia Lâm;
- CV số: 4461/UBND-QLDA ĐTXD ngày 20/12/2021 chấp thuận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</si>
  <si>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GPMB khu đấu giá quyền sử dụng đất X5 thôn Quy Mông và thôn Trùng Quán, xã Yên Thường, huyện Gia Lâm</t>
  </si>
  <si>
    <t>- Thời gian thực hiện (đang trình): 2020-2025;
- QĐ số: 4494/QĐ-UBND ngày 07/06/2018 của UBND huyện Gia Lâm phê duyệt dự án đầu tư;
- QĐ số: 3282/QĐ-UBND ngày 16/08/2023 của UBND huyện Gia Lâm điều chỉnh dự án;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</si>
  <si>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chỉnh trang khu dân cư đô thị tại khu đất PD4, xã Phù Đổng, huyện Gia Lâm</t>
  </si>
  <si>
    <t>- Thời gian thực hiện: 2020-2024; Đang thực hiện GPMB;
- QĐ số: 5749/QĐ-UBND ngày 31/07/2020 của UBND huyện Gia Lâm V/v phê duyệt dự án đầu tư dự án: GPMB tạo quỹ đất theo quy hoạch khu đất PD4, xã Phù Đổng, huyện Gia Lâm;
- QĐ số: 8682/QĐ-UBND ngày 30/10/2020 V/v điều chỉnh dự án đầu tư;
- QĐ số: 7983/QĐ-UBND ngày 08/12/2022 về điều chỉnh thời gian thực hiện dự án;
- VB số: 111/UBND ngày 19/3/2024 của UBND xã Phù Đổng v/v xác nhận diện tích, ranh giới đất nông nghiệp trồng lúa trong phạm vi dự án;</t>
  </si>
  <si>
    <t>Giải phóng mặt bằng, xây dựng hạ tầng kỹ thuật phục vụ đấu giá quyền sử dụng đất để xây dựng, chỉnh trang khu dân cư đô thị tại khu đất YVTT, xã Yên Viên, huyện Gia Lâm</t>
  </si>
  <si>
    <t>- Thời gian thực hiện (đang trình): 2020-2025;
- QĐ số: 4017/QĐ-UBND ngày 25/05/2022 của UBND huyện Gia Lâm V/v phê duyệt dự án;
- QĐ số: 5803/QĐ-UBND ngày 28/12/2023 phê duyệt điều chỉnh DA;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</si>
  <si>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HTKT phục vụ đấu giá QSD đất nhỏ, kẹt xã Dương Quang, huyện Gia Lâm</t>
  </si>
  <si>
    <t>xã Dương Quang</t>
  </si>
  <si>
    <t>- Thời gian thực hiện: 2020-2024;
- QĐ số: 14406/QĐ-UBND ngày 04/10/2019 của UBND huyện Gia Lâm V/v phê duyệt CTĐT;
- QĐ số: 11002/QĐ-UBND ngày 31/12/2019 của UBND huyện Gia Lâm V/v phê duyệt điều chỉnh CTĐT;
- QĐ số 3753/QĐ-UBND ngày 30/6/2021 của UBND Huyện Gia Lâm về việc phê duyệt BC KTKT;
- VB số 4475/UBND-TTPTQĐ ngày 30/12/2022 của UBND Huyện Gia Lâm về việc chấp thuận điều chỉnh thời gian thực hiện dự án;
- QĐ số 5068/QĐ-UBND ngày 01/12/20223 của UBND Huyện Gia Lâm về việc phê duyệt điều chỉnh BC KTKT;
- Đã nộp hồ sơ xin thu hồi đất;</t>
  </si>
  <si>
    <t>Dự án: GPMB, xây dựng HTKT phục vụ đấu giá QSD đất tại vị trí N-PT4 và PT9 xã Phú Thị, huyện Gia Lâm</t>
  </si>
  <si>
    <t>- Thời gian thực hiện: 2021-2025;
- NQ số: 14/NQ-HĐND ngày 24/09/2020 của HĐND huyện Gia Lâm về phê duyệt CTĐT;
- QĐ số: 7506/QĐ-UBND ngày 25/11/2022 của UBND huyện Gia Lâm V/v phê duyệt BC NCKT;
- VB số 54/UBND-ĐCXD ngày 22/02/2024 của UBND xã Phú Thị về việc xác nhận diện tích, ranh giới đất nông nghiệp trồng lúa trong phạm vi dự án;
- VB số 1433/UBND-QLĐT ngày 10/5/2024 của UBND Huyện Gia Lâm v/v chấp thuận phương án bóc tách, tái sử dụng lớp đất canh tác thuộc dự án: Giải phóng mặt bằng, xây dựng hạ tầng kỹ thuật phục vụ đấu giá quyền sử dụng đất tại vị trí N-PT4 (thôn Hàn Lạc) và PT9 (thôn Phú Thụy), xã Phú Thị, huyện Gia Lâm;</t>
  </si>
  <si>
    <t>Giải phóng mặt bằng, xây dựng hạ tầng kỹ thuật phục vụ đấu giá quyền sử dụng đất nhỏ, kẹt tại vị trí A33, xã Cổ Bi, huyện Gia Lâm</t>
  </si>
  <si>
    <t>- Thời gian thực hiện: 2021-2024;
- NQ số: 07/NQ-HĐND ngày 23/06/2021 của HĐND huyện Gia Lâm phê duyệt điều chỉnh CTĐT;
- QĐ số: 3749/QĐ-UBND ngày 30/06/2021 của UBND huyện Gia Lâm V/v phê duyệt BC KTKT;
- QĐ số: 6912/QĐ-UBND ngày 07/11/2022 của UBND huyện Gia Lâm V/v Phê duyệt điều chỉnh BC KTKT;
- Văn bản số 4119/UBND-VP ngày 30/11/2023 của UBND Huyện Gia Lâm về việc chấp thuận điều chỉnh thời gian thực hiện một số dự án trên địa bàn huyện Gia Lâm;
- Giấy xác nhận đăng ký kế hoạch bảo vệ môi trường số 1699/GXN-UBND ngày 24/6/2021
- CV số: 165/KT ngày 13/6/2024 của Phòng kinh tế huyện Gia Lâm v/v xác định độ giày tầng canh tác dự án: GPMB, xây dựng HTKT phục vụ đấu giá QSDĐ nhỏ, kẹt tại vị trí A33 xã Cổ Bi (Trong đó: Độ dày tầng canh tác bằng 0);</t>
  </si>
  <si>
    <t>Giải phóng mặt bằng phục vụ đấu giá quyền sử dụng đất để xây dựng công trình phục vụ cộng đồng dân cư và chỉnh trang đô thị tại khu đất A1, xã Dương Xá, huyện Gia Lâm</t>
  </si>
  <si>
    <t>xã Dương Xá</t>
  </si>
  <si>
    <t>- Thời gian thực hiện: 2024-2026;
- NQ số: 21/NQ-HĐND ngày 24/9/2021 của HĐND huyện Gia Lâm về phê duyệt điều chỉnh CTĐT;
- VB số: 4448/UBND-TTPTQĐ ngày 27/12/2023 của UBND huyện Gia Lâm v/v gia hạn thời gian thực hiện dự án;</t>
  </si>
  <si>
    <t>Giải phóng mặt bằng phục vụ đấu giá quyền sử dụng đất để xây dựng công trình phục vụ cộng đồng dân cư và chỉnh trang đô thị tại khu đất C2, xã Yên Viên, huyện Gia Lâm</t>
  </si>
  <si>
    <t>- Thời gian thực hiện (đang trình): 2020-2025;
- QĐ số: 8019/QĐ-UBND ngày 15/10/2020 V/v phê duyệt dự án đầu tư: GPMB phục vụ đấu giá QSDĐ để xây dựng công trình phục vụ cộng đồng dân cư và chỉnh trang đô thị tại khu đất C2, xã Yên Viên, huyện Gia Lâm;
- QĐ số: 1705/QĐ-UBND ngày 28/04/2023 của UBND huyện Gia Lâm V/v phê duyệt điều chỉnh dự án;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</si>
  <si>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khu đất CCKO2, BĐX4 theo quy hoạch chi tiết hai bên tuyến đường 179 và chỉnh trang đô thị tại xã Kiêu Kỵ, huyện Gia Lâm</t>
  </si>
  <si>
    <t>- Thời gian thực hiện (đang trình): 2020-2025;
- QĐ số: 8068/QĐ-UBND ngày 29/10/2019 của UBND huyện Gia Lâm V/v phê duyệt dự án đầu tư;
- QĐ số: 8097/QĐ-UBND ngày 21/10/2020 V/v điều chỉnh dự án đầu tư (điều chỉnh tên);
- QĐ số: 2875/QĐ-UBND ngày 28/02/2022 V/v điều chỉnh dự án đầu tư;
- QĐ số: 2699/QĐ-UBND ngày 24/4/2024 V/v điều chỉnh dự án đầu tư (điều chỉnh thời gian);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</si>
  <si>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công trình phục vụ cộng đồng dân cư và chỉnh trang đô thị khu đất C6, xã Yên Viên, huyện Gia Lâm</t>
  </si>
  <si>
    <t>- Thời gian thực hiện: 2022-2024;
- QĐ số: 2113/QĐ-UBND ngày 15/3/2019 của UBND huyện Gia Lâm V/v phê duyệt CTĐT dự án;
- NQ số: 21/NQ-HĐND ngày 24/9/2021 của HĐND huyện Gia Lâm về phê duyệt điều chỉnh CTĐT;
- QĐ số 18/QĐ-UBND ngày 03/01/2023 của UBND Huyện Gia Lâm về việc phê duyệt BC NCKT;</t>
  </si>
  <si>
    <t>Giải phóng mặt bằng phục vụ đấu giá quyền sử dụng đất để xây dựng khu dân cư đô thị mới và chỉnh trang đô thị tại khu đất KK, xã Kiêu Kỵ, huyện Gia Lâm</t>
  </si>
  <si>
    <t>- Thời gian thực hiện: 2020-2025;
- QĐ số: 8792/QĐ-UBND ngày 04/12/2020 của UBND huyện Gia Lâm V/v phê duyệt dự án;
- QĐ số: 2135/QĐ-UBND ngày19/3/2024 của UBND huyện Gia Lâm V/v phê duyệt điều chỉnh thời gian thực hiện Dự án;
- VB số: 4399/QĐ-UBND ngày 22/12/2023 của UBND huyện Gia Lâm V/v cấp thuận gia hạn thời gian thực hiện dự án đối với một số dự án đầu tư trên địa bàn huyện Gia Lâm;</t>
  </si>
  <si>
    <t>Giải phóng mặt bằng phục vụ đấu giá quyền sử dụng đất để xây dựng công trình phục vụ cộng đồng dân cư và chỉnh trang đô thị tại khu đất C19, xã Đa Tốn, huyện Gia Lâm</t>
  </si>
  <si>
    <t>- Thời gian thực hiện (đang trình): 2020-2025;
- QĐ số: 8056/QĐ-UBND ngày 16/10/2020 của UBND huyện Gia Lâm V/v phê duyệt Dự án đầu tư;
- QĐ số: 837/QĐ-UBND ngày 08/03/2023 V/v điều chỉnh BCNCKT dự án (điều chỉnh ranh giới quy mô, thời gian thực hiện);
- QĐ số: 6413/QĐ-UBND ngày 29/12/2023 V/v phê duyệt điều chỉnh dự án đầu tư (điều chỉnh thời gian thực hiện);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</si>
  <si>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công trình phục vụ cộng đồng dân cư và chỉnh trang đô thị tại khu đất C8-C9, xã Yên Viên, huyện Gia Lâm</t>
  </si>
  <si>
    <t>- Thời gian thực hiện: 2020-2025;
- QĐ số: 8020/QĐ-UBND ngày 15/10/2020 của UBND huyện Gia Lâm V/v phê duyệt dự án;
- QĐ số: 2186/QĐ-UBND ngày 21/3/2024 của UBND huyện Gia Lâm V/v phê duyệt điều chỉnh dự án;</t>
  </si>
  <si>
    <t>Giải phóng mặt bằng phục vụ đấu giá quyền sử dụng đất khu đất CCKO1-8 thuộc quy hoạch chi tiết hai bên tuyến đường Dốc Hội - Đại học nông nghiệp I và chỉnh trang đô thị tại xã Cổ Bi, huyện Gia Lâm</t>
  </si>
  <si>
    <t>- Thời gian thực hiện: 2020-2025;
- QĐ số: 8069/QĐ-UBND ngày 29/10/2019 của UBND huyện Gia Lâm V/v phê duyệt dự án đầu tư;
- QĐ số: 8098/QĐ-UBND ngày 21/10/2020 V/v điều chỉnh dự án đầu tư (điều chỉnh tên);
- CV số: 4461/UBND-QLDAĐTXD ngày 20/12/2021 của UBND huyện Gia Lâm V/v chấp thuận điều chỉnh thời gian thực hiện dự án với các dự án đầu tư trên địa bàn huyện Gia Lâm;
- UBND Huyện đã chấp thuận điều chỉnh ranh giới DA ngày 23/05/2023;
- QĐ số: 3970/QĐ-UBND ngày 16/7/2024 của UBND Huyện điều chỉnh Dự án (Thời gian thực hiện, Ranh giới);
- VB số: 4399/QĐ-UBND ngày 22/12/2023 của UBND huyện Gia Lâm V/v cấp thuận gia hạn thời gian thực hiện dự án đối với một số dự án đầu tư trên địa bàn huyện Gia Lâm;</t>
  </si>
  <si>
    <t>GPMB phục vụ đấu giá quyền sử dụng các khu đất thuộc quy hoạch chi tiết hai bên tuyến đường Dốc Hội - Đại học nông nghiệp I và quy hoạch chi tiết hai bên tuyến đường 179 và chỉnh trang đô thị tại xã Kiêu Kỵ, Cổ Bi và thị trấn Trâu Quỳ, huyện Gia Lâm</t>
  </si>
  <si>
    <t>xã Cổ Bi, TT Trâu Quỳ, xã Kiêu Kỵ</t>
  </si>
  <si>
    <t>- Thời gian thực hiện (đang trình): 2020-2025;
- QĐ số: 3936/QĐ-UBND ngày 19/05/2022 của UBND huyện Gia Lâm V/v phê duyệt điều chỉnh dự án đầu tư;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</si>
  <si>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GPMB khu đấu giá quyền sử dụng đất X2 xã Đình Xuyên - Yên Thường, huyện Gia Lâm</t>
  </si>
  <si>
    <t>xã Đình Xuyên, Yên Thường</t>
  </si>
  <si>
    <t>- Thời gian thực hiện (đang trình): Đến 2025;
- QĐ số: 4491/QĐ-UBND ngày 7/6/2018 của UBND huyện Gia Lâm v/v phê duyệt dự án;
- QĐ số: 1949/QĐ-UBND ngày 7/3/2019 của UBND huyện Gia Lâm v/v phê duyệt điều chỉnh dự án: GPMB khu đấu giá QSDĐ X2 xã Đình Xuyên - Yên Thường, huyện Gia Lâm;
- Biên bản định vị mốc tại hiện trường ngày 01/10/2019 thực hiện theo Văn bản số 8637/STNMT-CCQLĐĐ v/v hướng dẫn xác định ranh giới khu đất phục vụ công tác hỗ trợ và TĐC khi nhà nước thu hồi đất để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</si>
  <si>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GPMB khu đấu giá quyền sử dụng đất X1 thôn Trùng Quán, xã Yên Thường, huyện Gia Lâm</t>
  </si>
  <si>
    <t>- Thời gian thực hiện (đang trình): Đến 2025;
- QĐ số: 8910/QĐ-UBND ngày 26/10/2018 của UBND huyện Gia Lâm v/v phê duyệt quy hoạch chi tiết TL:1/500;
- QĐ số: 9001/QĐ-UBND ngày 31/10/2018 của UBND huyện Gia Lâm v/v phê duyệt BCNCKT dự án;
- Biên bản định vị mốc tại hiện trường ngày 28/5/2019 thực hiện theo Văn bản số 4188/STNMT-CCQLĐĐ v/v hướng dẫn xác định ranh giới khu đất phục vụ công tác hỗ trợ và tái định cư khi nhà nước thu hồi đất để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</si>
  <si>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hạ tầng kỹ thuật phục vụ đấu giá quyền sử dụng đất tại ô đất ký hiệu DO2.15, xã Cổ Bi, huyện Gia Lâm.</t>
  </si>
  <si>
    <t xml:space="preserve"> xã Cổ Bi</t>
  </si>
  <si>
    <t>- Thời gian thực hiện: 2020-2025;
- Ngày 10/12/2021, UBND Huyện có VB số 4358/UBND-QLĐT về việc chấp thuận bản vẽ tổng mặt bằng tỷ lệ 1/500 ô đất ký hiệu DO2.15;
- NQ số: 09/NQ-HDND ngày 20/6/2024 phê duyệt điều chỉnh CTĐT dự án tại ô DO2.15 (Phụ lục II.6);
-  VB số: 4358/UBND-QLĐT ngày 10/12/2021 của UBND huyện Gia Lâm V/v chấp thuận bản vẽ Tổng mặt bằng tỷ lệ 1/500 ô đất ký hiệu DO2.15 thuộc dự án "Xây dựng hạ tầng kỹ thuật tạo quỹ đất theo quy hoạch các ô đất dọc đường Cổ Bi, xã Cổ Bi, huyện Gia Lâm";</t>
  </si>
  <si>
    <t>Bồi thường hỗ trợ và tái định cư để GPMB, xây dựng hạ tầng kỹ thuật khu đất xây dựng nhà ở để đấu giá quyền sử dụng đất tại phường Yên Sở, quận Hoàng Mai</t>
  </si>
  <si>
    <t>- Quyết định số 5411/QĐ-UBND ngày 20/10/2009 của UBNBD Thành phố về việc thu hồi đất, giao cho Trung tâm Phát triển quỹ đất và quản lý duy tu hạ tầng đô thị quận Hoàng Mai (nay là Trung tâm Phát triển quỹ đất quận Hoàng Mai) để bổi thường, hỗ trợ GPMB tạo quỹ đất sạch thực hiện dự án.
- Quyết định số 140/QĐ-UBND ngày 13/1/2010 và quyết định số 1100/QĐ-UBND ngày 18/3/2020 của UBND Thành phố về việc phê duyệt điều chỉnh một số nội dung chủ trương đầu tư dự án.
- Quyết định số 2868/QĐ-UBND ngày 17/3/2011 của UBND quận Hoàng Mai về việc phê duyệt Quy hoạch chi tiết khu đất xây dựng nhà ở để đấu giá quyền sử dụng đất tại phường Yên Sở, quận Hoàng Mai, tỷ lệ 1/500.
- Quyết định số 1100/QĐ-UBND ngày 18/3/2020 của UBNBD Thành phố Về việc điều chỉnh một số nội dung chủ trương đầu tư dự án.
- Quyết định số 2555/QĐ-UBND ngày 06/10/2024 của UBND quận Hoàng Mai về việc phê duyệt dự án đầu tư xây dựng.
- Biên bản bàn giao mốc giới do Sở Tài nguyên và Môi trường bàn giao mốc ngày 28/7/2016.
- Thời gian thực hiện dự án 2020-2025.</t>
  </si>
  <si>
    <t>GPMB và xây dựng hạ tầng ô đất đấu giá G1/ODK2, phường Thanh Trì</t>
  </si>
  <si>
    <t>- Kế hoạch số 73/KH-UBND ngày 18/02/2022 về việc thực hiện các dự án đấu giá quyền sử dụng đất năm 2022 trên địa bàn quận Hoàng Mai.
- Quyết định số 1535/QĐ-UBND ngày 02/04/2024 của UBND quận Hoàng Mai về việc phê duyệt Tổng mặt bằng, tỷ lệ 1/500 tại ô đất G1/ODK2 thực hiện dự án.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18)
- Thời gian thực hiện dự án 2025-2027.</t>
  </si>
  <si>
    <t>Ô đất ký hiệu F4/ODK1 thuộc quy hoạch phân khu đô thị H2-4, tỷ lệ 1/2000 được duyệt tại phường Lĩnh Nam</t>
  </si>
  <si>
    <t xml:space="preserve"> Lĩnh Nam</t>
  </si>
  <si>
    <t>- Kế hoạch số 73/KH-UBND ngày 18/02/2022 về việc thực hiện các dự án đấu giá quyền sử dụng đất năm 2022 trên địa bàn quận Hoàng Mai.
- Nghị quyết số 19/NQ-HĐND ngày 22/12/2023 của HĐND quận Hoàng Mai về việc phê duyệt chủ trương đầu tư công, điều chỉnh, bổ sung kế hoạch đầu tư công trung hạn giai đoạn 2021-2025.( phụ lục 09)
- Thời gian thực hiện dự án năm 2024-2027.</t>
  </si>
  <si>
    <t>Ô đất ký hiệu H1/P2 thuộc quy hoạch phân khu đô thị H2-4, tỷ lệ 1/2000 được duyệt tại phường Yên Sở</t>
  </si>
  <si>
    <t>- Kế hoạch số 73/KH-UBND ngày 18/02/2022 về việc thực hiện các dự án đấu giá quyền sử dụng đất năm 2022 trên địa bàn quận Hoàng Mai.
- Nghị quyết số 19/NQ-HĐND ngày 22/12/2023 của HĐND quận Hoàng Mai về việc phê duyệt chủ trương đầu tư công, điều chỉnh, bổ sung kế hoạch đầu tư công trung hạn giai đoạn 2021-2025.( phụ lục 08)
- Thời gian thực hiện dự án năm 2024-2027.</t>
  </si>
  <si>
    <t>Ô đất ký hiệu G1/ODK1  thuộc quy hoạch phân khu đô thị H2-4, tỷ lệ 1/2000 được duyệt tại phường Thanh Trì</t>
  </si>
  <si>
    <t>- Kế hoạch số 73/KH-UBND ngày 18/02/2022 về việc thực hiện các dự án đấu giá quyền sử dụng đất năm 2022 trên địa bàn quận Hoàng Mai.
- Nghị quyết số 19/NQ-HĐND ngày 22/12/2023 của HĐND quận Hoàng Mai về việc phê duyệt chủ trương đầu tư công, điều chỉnh, bổ sung kế hoạch đầu tư công trung hạn giai đoạn 2021-2025.( phụ lục 17)
- Thời gian thực hiện dự án năm 2024-2027.</t>
  </si>
  <si>
    <t xml:space="preserve">Giải phóng mặt bằng và xây dựng hạ tầng các ô đất đấu giá ký hiệu từ TT1 đến TT7 thuộc khu chức năng đô thị Vĩnh Hưng - Thanh Trì </t>
  </si>
  <si>
    <t>Vĩnh Hưng, Thanh Trì</t>
  </si>
  <si>
    <t>- Kế hoạch số 85/KH-UBND ngày 30/3/2021 của UBND Thành phố Đấu giá quyền sử dụng đất năm 2021 và giai đoạn 2021-2023 trên địa bàn Thành phố Hà Nội.
- Kế hoạch số 73/KH-UBND ngày 18/02/2022 về việc thực hiện các dự án đấu giá quyền sử dụng đất năm 2022 trên địa bàn quận Hoàng Mai.
- Nghị quyết 19/NQ-HDND ngày 22/12/2023 của HDND quận Hoàng Mai về việc phê duyệt chủ trương đầu tư một số dự án đầu tư công, điều chỉnh, bổ sung kế đầu tư công trung hạn giai đoạn 2021-2025
- Thời gian thực hiện dự án năm 2024-2028.</t>
  </si>
  <si>
    <t>Giải phóng mặt bằng và xây dựng hạ tầng các ô đất đấu giá  G1/ODK3, G1/QDK4, phường Thanh Trì</t>
  </si>
  <si>
    <t>Giải phóng mặt bằng và xây dựng hạ tầng kỹ thuật ô đất đấu giá F3/ODK3, phường Thanh Trì</t>
  </si>
  <si>
    <t>- Quyết định số 3033/QĐ-UBND ngày 26/10/2023 của UBND quận Hoàng Mai về việc giao nhiệm vụ lập báo cáo đề xuất chủ trương đầu tư một số dự án bổ sung kế hoạch đầu tư công ngân sách quận tại kỳ họp HĐND quận cuối năm 2023.
- Nghị quyết số 19/NQ-HĐND ngày 22/12/2023 của HĐND quận Hoàng Mai về việc phê duyệt chủ trương đầu tư công, điều chỉnh, bổ sung kế hoạch đầu tư công trung hạn giai đoạn 2021-2025.( phụ lục 07)
- Thời gian thực hiện dự án năm 2024-2027.</t>
  </si>
  <si>
    <t>Dự án GPMB và xây dựng HTKT các ô đất để đấu giá QSD đất trong khu đô thị Nam hồ Linh Đàm giai đoạn II</t>
  </si>
  <si>
    <t>Chợ dân sinh tại ô đất D2/CCDV1 phường Vĩnh Hưng</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</si>
  <si>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(phụ luc 07).
- Tờ trình số 174/TTr-UBND ngày 26/8/2024 của UBND quận Hoàng Mai về việc chấp thuận bổ sung danh mục các dự án Đấu giá quyền sử dụng đất trên địa bàn quận Hoàng Mai giai đoạn năm 2024-2025.
 -Thời gian thực hiện 2024-2026.</t>
  </si>
  <si>
    <t>Chợ dân sinh tại ô đất F4/CCDV4 phường Vĩnh Hưng</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</si>
  <si>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(phụ luc 08).
- Tờ trình số 174/TTr-UBND ngày 26/8/2024 của UBND quận Hoàng Mai về việc chấp thuận bổ sung danh mục các dự án Đấu giá quyền sử dụng đất trên địa bàn quận Hoàng Mai giai đoạn năm 2024-2025.
 -Thời gian thực hiện 2024-2026.</t>
  </si>
  <si>
    <t>Chợ dân sinh tại ô đất G2/CCKV2 phường Lĩnh Nam</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</si>
  <si>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 Tờ trình số 174/TTr-UBND ngày 26/8/2024 của UBND quận Hoàng Mai về việc chấp thuận bổ sung danh mục các dự án Đấu giá quyền sử dụng đất trên địa bàn quận Hoàng Mai giai đoạn năm 2024-2025.
- Thời gian thực hiện 2024-2027.</t>
  </si>
  <si>
    <t xml:space="preserve">Chợ dân sinh tại ô đất B4/CCDV3 phường Thịnh Liệt </t>
  </si>
  <si>
    <t xml:space="preserve">DCH </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</si>
  <si>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quận.(phụ lục 09).
- Tờ trình số 174/TTr-UBND ngày 26/8/2024 của UBND quận Hoàng Mai về việc chấp thuận bổ sung danh mục các dự án Đấu giá quyền sử dụng đất trên địa bàn quận Hoàng Mai giai đoạn năm 2024-2025.
- Thời gian thực hiện 2024-2026.</t>
  </si>
  <si>
    <t>GPMB, san nền ô đất D1/QP2, phường Định Công</t>
  </si>
  <si>
    <t>- Nghị quyết số 12/NQ-HĐND ngày 04/10/2024 của HĐND quận Hoàng Mai Về việc điều chỉnh, bổ sung Kế hoạch đầu tư công năm 2024, Kế hoạch đầu tư công trung hạn giai đoạn 2021-2025 và phê duyệt chủ trương đầu tư một số dự án đầu tư công ngân sách Quận
 - Thời gian thực hiện : 2024-2026</t>
  </si>
  <si>
    <t>Chỉnh trang hạ tầng kỹ thuật ô đất thuộc ô quy hoạch D.5/CC3, phụ cận tuyến đường quy hoạch 30m, phường Sài Đồng</t>
  </si>
  <si>
    <t>Quyết định số 5384/QĐ-UBND ngày 20/09/2021 của UBND quận Long Biên về việc phê duyệt điều chỉnh báo cáo KTKT; Quyết định số 6416/QĐ-UBND ngày 24/8/2022 của UBND quận Long Biên về việc phê duyệt điều chỉnh báo cáo KTKT;</t>
  </si>
  <si>
    <t>Chỉnh trang hạ tầng kỹ thuật ô quy hoạch B.2/HH5 và số 374, 376, 378 ô đất thuộc ô quy hoạch C.2/HH4, C.2/LX4, ô đất thuộc ô quy hoạch B.1/CQ3, phường Đức Giang</t>
  </si>
  <si>
    <t>Quyết định số 4552/QĐ-UBND ngày 31/12/2019 v/v phê duyệt điều chỉnh chủ trương đầu tư dự án; Quyết định số 5487/QĐ-UBND ngày 20/09/2021 v/v phê duyệt điều chỉnh báo cáo kinh tế kỹ thuật công trình;</t>
  </si>
  <si>
    <t>Chỉnh trang và hoàn chỉnh hạ tầng đô thị các ô đất thuộc ô quy hoạch B.2/CCKO, B.2/NO4 , B.2/LX9 phụ cận đoạn đường quy hoạch 25m, 30m phường Thượng Thanh, quận Long Biên</t>
  </si>
  <si>
    <t xml:space="preserve">Nghị quyết số 62/NQ-HĐND ngày 12/12/2018 của HĐND quận Long Biên về việc phê duyệt chủ trương đầu tư dự án; Nghị quyết số 79/NQ-HĐND ngày 12/4/2019 của HĐND quận Long Biên về việc phê duyệt điều chỉnh, bổ sung chủ trương đầu tư; Quyết định số 9505/QĐ-UBND ngày 31/12/2021 về việc điều chỉnh báo cáo NCKT. Tiến độ dự án: 2019-2024 </t>
  </si>
  <si>
    <t>Hoàn chỉnh hạ tầng kỹ thuật ô đất ký hiệu E.6/HT theo Quy hoạch chi tiết cải tạo và xây dựng mới khu nhà ở tỷ lệ 1/500 tại phường Long Biên</t>
  </si>
  <si>
    <t xml:space="preserve">Nghị quyết số 88/NQ-HĐND ngày 04/7/2019 của Hội đồng nhân dân quận Long Biên về việc phê duyệt dự án
Quyết định số 133/QĐ-UBND ngày 11/01/2023 về việc điều chỉnh báo cáo NCKT. Tiến độ dự án: 2019-2026 </t>
  </si>
  <si>
    <t>Hoàn chỉnh hạ tầng kỹ thuật ô đất A.8/CC phường Ngọc Thụy. quận Long Biên</t>
  </si>
  <si>
    <t>Quyết định số 768/QĐ-UBND ngày 04/03/2021 của UBND quận Long Biên về việc phê duyệt báo cáo nghiện cứu khả thi dự án; Tiến độ dự án: 2020-2022</t>
  </si>
  <si>
    <t>Giải phóng mặt bằng. chỉnh trang hạ tầng kỹ thuật ô đất thuộc ô quy hoạch G.2/CCK0. G.2/P1 phụ cận tuyến đường Cổ Linh. đường dẫn cầu Vĩnh Tuy phục vụ đấu giá QSD đất. phường Long Biên</t>
  </si>
  <si>
    <t>DHT ODT</t>
  </si>
  <si>
    <t xml:space="preserve">Quyết định số 8329/QĐ-UBND ngày 12/10/2022 của UBND quận Long Biên về việc điều chỉnh  dự án. Tiến độ dự án: 2016-2025 </t>
  </si>
  <si>
    <t>Xây dựng hạ tầng kỹ thuật các ô đất thuộc khu quy hoạch C14 (gồm C14/NO1, C14/NO2, C14/NO3, C14/CX1, C14/CX2, C14/NT1, C14/NT2) và các tuyến đường phụ cận phục vụ công tác đấu giá quyền sử dụng đất tại phường Phúc Đồng</t>
  </si>
  <si>
    <t xml:space="preserve"> Quyết định số 4795/QĐ-UBND ngày 31/12/2019 của UBND quận Long Biên về việc phê duyệt điều chỉnh dự án đầu tư
Quyết định số 597/QĐ-UBND ngày 05/02/2020 của UBND quận Long Biên về việc phê duyệt điều chỉnh dự án; Văn bản số 2550/UBND-QLDA ngày 24/12/2021 điều chỉnh thời gian
Quyết định số 9540/QĐ-UBND ngày 31/12/2021 của UBND quận. Thời gian thực hiện dự án: 2017-2024</t>
  </si>
  <si>
    <t>Xây dựng HTKT các ô quy hoạch A4-NO5, A4/HH1, A4/HH5 quận Long Biên (bao gồm các tuyến đường liền kề) phục vụ đấu giá quyền sử dụng đất</t>
  </si>
  <si>
    <t xml:space="preserve"> Quyết định 7649/QĐ-UBND ngày 31/10/2016 của UBND quận Long Biên dự án đầu tư xây dựng công trình; Quyết định số 1614/QĐ-UBND ngày 16/5/2018 của UBND quận về việc phê duyệt HSTKBVTC-DT công trình. Quyết định số 445/QĐ-UBND ngày 14/02/2023 về việc điều chỉnh Dự án; Thời gian thực hiện dự án: 2016-2025</t>
  </si>
  <si>
    <t>Xây dựng HTKT khu đấu giá QSDĐ phường Long Biên</t>
  </si>
  <si>
    <t>Quyết định số 4210/QĐ-UBND ngày 24/4/2014 UBND quận Long Biên phê duyệt dự án đầu tư; Quyết định số 4534/QĐ-UBND ngày 1/11/2018; Quyết định số 9544/QĐ-UBND ngày 31/12/2021 của UBND quận điều chỉnh thời gian. Thời gian thực hiện dự án: 2014-2024</t>
  </si>
  <si>
    <t>Xây dựng hạ tầng kỹ thuật các ô đất thuộc khu quy hoạch C14 (gồm C14/NO4. C14/NO5. C14/NO6. C14/CC1. C14/CC2. C14/CX3. C14/TH1. C14/THCS1. C14/NT3) và các tuyến đường phụ cận phục vụ công tác đấu giá quyền sử dụng đất tại phường Phúc Đồng. quận Long Biên</t>
  </si>
  <si>
    <t>ODT DGD DKV</t>
  </si>
  <si>
    <t xml:space="preserve">Quyết định số 7653/QĐ-UNBD ngày 31/10/2016 của UBND quận Long Biên phê duyệt BCNCKT; Quyết định số 834/QĐ-UBND ngày 26/3/2018 của UBND quận Long Biên phê duyệt HSTKBVTC-DT;  Quyết định số 4795/QĐ-UBND ngày 31/12/2019 về việc phê duyệt điều chỉnh thời gian; Quyết định số 130/QĐ-UBND ngày 18/01/2024 về việc phê duyệt điều chỉnh thời gian thực hiện dự án. Thời gian thực hiện dự án: 2017-2026 </t>
  </si>
  <si>
    <t>Giải phóng mặt bằng, chỉnh trang hạ tầng kỹ thuật ô quy hoạch E.1/CC4, E.1/P2 phường Gia Thụy, quận Long Biên</t>
  </si>
  <si>
    <t>Quyết định số 2307/QĐ-UBND ngày 20/6/2024 của UBND quận Long Biên về việc phê duyệt dự án. Tiến độ thực hiện: 2024-2026</t>
  </si>
  <si>
    <t>Hoàn chỉnh hạ tầng kỹ thuật, giải phóng mặt bằng ô quy hoạch G.5/NO4, G.5/NO5, G.5/CC1 và các tuyến đường phụ cận tại phường Thạch Bàn, quận Long Biên</t>
  </si>
  <si>
    <t>ODT, DGT</t>
  </si>
  <si>
    <t>Chỉnh trang hạ tầng kỹ thuật ô đất thuộc ô quy hoạch C.15/CX1, C.15/LX1 tại phường Phúc Đồng, quận Long Biên</t>
  </si>
  <si>
    <t>Quyết định số 2418/QĐ-UBND ngày 28/6/2018 về việc phê duyệt CTĐT; Quyết định số 3639/QĐ-UBND ngày 13/9/2018 về việc phê duyệt điều chỉnh CTĐT</t>
  </si>
  <si>
    <t>Hoàn chỉnh hạ tầng kỹ thuật ô quy hoạch C.6/NO10 phường Giang Biên, quận Long Biên</t>
  </si>
  <si>
    <t xml:space="preserve">Giang Biên </t>
  </si>
  <si>
    <t>Dự kiến phê duyệt CTĐT trong kỳ họp HĐND tháng 10/2024</t>
  </si>
  <si>
    <t>Hoàn chỉnh HTKT ô đất thuộc ô quy hoạch G.7/LX11 phục vụ đấu giá quyền sử dụng đất tại phường Cự Khối, quận Long Biên</t>
  </si>
  <si>
    <t>Xây dựng HTKT khu đất đấu giá quyền sử dụng đất ở tại khu ao thôn Đặng, khu đồng Ải thôn Đặng, khu trụ sở UBND xã cũ thôn Trung, khu nhà trẻ thôn Vĩnh An, xã Hồng Sơn, huyện Mỹ Đức</t>
  </si>
  <si>
    <t>UBND Huyện Mỹ Đức</t>
  </si>
  <si>
    <t>Quyết định số 3802/QĐ-UBND ngày 23/7/2024 phê duyệt kết quả thẩm định báo cáo đánh giá tác động môi trường của dự án; Quyết định số 1658/QĐ-UBND ngày 19/06/2023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</si>
  <si>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đồng Hồi thôn Đặng, xã Hồng Sơn, huyện Mỹ Đức</t>
  </si>
  <si>
    <t>Quyết định số 3800/QĐ-UBND ngày 23/7/2024 phê duyệt kết quả thẩm định báo cáo đánh giá tác động môi trường của dự án; Quyết định số 1659/QĐ-UBND ngày 19/06/2023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</si>
  <si>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Đồng Gia, thôn Hà Xá, xã Đại Hưng, huyện Mỹ Đức</t>
  </si>
  <si>
    <t>Quyết định số 3787/QĐ-UBND ngày 22/7/2024 phê duyệt kết quả thẩm định báo cáo đánh giá tác động môi trường của dự án; Quyết định số 1594/QĐ-UBND ngày 14/06/2023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</si>
  <si>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Cửa Làng, thôn Vài Mới, khu ao Vụng Bà Xanh, thôn Ải,  xã Hợp Thanh, huyện Mỹ Đức</t>
  </si>
  <si>
    <t>Quyết định số 3801/QĐ-UBND ngày 23/7/2024 phê duyệt kết quả thẩm định báo cáo đánh giá tác động môi trường của dự án; Quyết định số 1595/QĐ-UBND ngày 14/06/2023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</si>
  <si>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2, khu ao đội 4, thôn Vĩnh Lạc, xã Mỹ Thành, huyện Mỹ Đức</t>
  </si>
  <si>
    <t>Mỹ Thành</t>
  </si>
  <si>
    <t>Quyết định số 1662/QĐ-UBND ngày 19/06/2023 của UBND huyện Mỹ Đức, phê duyệt chủ trương đầu tư, nguồn vốn và khả năng cân đối vốn, kinh phí chuẩn bị đầu tư dự án. Thời gian thực hiện 2023-2025</t>
  </si>
  <si>
    <t>Xây dựng hạ tầng kỹ thuật khu đất đấu giá QSD đất ở tại khu vườn táo bộ đội thông tin, thôn Vài, xã Hợp Thanh</t>
  </si>
  <si>
    <t>Quyết định số 2841/QĐ-UBND ngày 04/6/2024 của UBND huyện Mỹ Đức vv phê duyệt chủ trương đầu tư, nguồn vốn và khả năng cân đối vốn, kinh phí chuẩn bị đầu tư công trình. Thời gian thực hiện: 2024-2026.</t>
  </si>
  <si>
    <t>Đấu giá cho thuê QSD đất để thực hiện dự án "Sản xuất nông nghiệp kết hợp giáo dục trải nghiệm và du lịch sinh thái nghỉ dưỡng Tuy Lai"</t>
  </si>
  <si>
    <t>SNN; TMD</t>
  </si>
  <si>
    <t>Quyết định số 2963/QĐ-UBND ngày 26/11/2021 của UBND huyện Mỹ Đức về việc Phê duyệt chủ trương giải phóng mặt bằng, tạo quỹ đất sạch để đấu giá cho thuê quyền sử dụng đất thực hiện dự án "Sản xuất nông nghiệp kết hợp giáo dục trải nghiệm và du lịch sinh thái nghỉ dưỡng Tuy Lai; Thời gian thực hiện 2021-2024</t>
  </si>
  <si>
    <t>Dự án đấu giá QSD đất ở tại xã Đốc Tín (Lò Ngói, thôn Đốc Tín: 0,10 ha; Ba Bụi, thôn Đốc Kính 0,08 ha; Văn Mai, thôn Đốc Kính: 0,3 ha; xóm 3, thôn Đốc Tín gần trường tiểu học 0,06 ha)</t>
  </si>
  <si>
    <t>Đốc Tín</t>
  </si>
  <si>
    <t>Quyết định số 3382/QĐ-UBND ngày 13/9/2022 quyết định phê duyệt chủ trương đầu tư, nguồn vốn và khả năng cân đối vốn, kinh phí chuẩn bị đầu tư công trình. Thời gian thực hiện 2022-2024 
- Phương án bóc tách, thu gom và sử dụng tầng đất mặt của Trung tâm phát triển quỹ đất huyện Mỹ Đức lập năm 2024;</t>
  </si>
  <si>
    <t>Đấu giá quyền sử dụng đất ở tại khu Rộc Láng thôn Thượng, xã Phùng Xá, huyện Mỹ Đức</t>
  </si>
  <si>
    <t>Quyết định số: 1999/QĐ-UBND ngày 15/4/2022 của UBND huyện phê duyệt chủ trương đầu tư dự án. Thời gian thực hiện: 2022-2024 .
- Quyết định số 2308/QĐ-UBND ngày 03/5/2024 của UBND thành phố Hà Nội về việc phê duyệt kết quả thẩm định báo cáo đánh giá tác động môi trường dự án;
- Phương án bóc tách, thu gom và sử dụng tầng đất mặt của  Ban QLDA ĐTXD huyện Mỹ Đức lập năm 2024</t>
  </si>
  <si>
    <t>Xây dựng HTKT để đấu giá quyền sử dụng đất tại khu đất ĐM2 phường Đại Mỗ</t>
  </si>
  <si>
    <t>Nghị quyết số 14/NQ-HĐND ngày 25/6/2024 của HĐND quận Nam Từ Liêm phê duyệt chủ trương đầu tư dự án.</t>
  </si>
  <si>
    <t>Xây dựng HTKT để đấu giá QSDĐ tại khu đất ĐG1, phường Phương Canh, quận Nam Từ Liêm, Hà nội (Tên cũ: Xây dựng HTKT khu đấu giá QSD xen kẹt ĐG1 tại phường Phương Canh)</t>
  </si>
  <si>
    <t>Quyết định 2488/QĐ-UBND ngày 02/6/2015 của UBND thành phố Hà Nội về việc chuẩn bị cho phép đầu tư dự án; QĐ số 6573/QĐ-UBND ngày 10/10/2016 của UBND quận Nam Từ Liêm về việc phê duyệt dự án; QĐ số 3047/QĐ-UBND ngày 04/8/2020 của UBND quận - Điều chỉnh thời gian thực hiện dự án; Quyết định số 2221/QĐ-UBND ngày 11/9/2024 về việc phê duyệt điều chỉnh thời gian thực hiện dự án</t>
  </si>
  <si>
    <t>Xây dựng HTKT khu đấu giá QSD đất ở Khu Sau Làng (GD2), thôn Giẽ Thượng, xã PhúYên</t>
  </si>
  <si>
    <t xml:space="preserve">Được phê duyệt chủ trương đầu tư tạiNghị quyết số 22/NQ-HĐND ngày15/12/2023 của Hội đồng nhân dân huyệnPhú Xuyên (Pl 51) . Thời gian thực hiện: 2024-2026 </t>
  </si>
  <si>
    <t>Xây dựng HTKT khu đấu giá QSD đất ở Khu giáp trường tiểu học, thôn Thao Ngoại, xã Sơn Hà</t>
  </si>
  <si>
    <t xml:space="preserve">Được phê duyệt chủ trương đầu tư tạiNghị quyết số 22/NQ-HĐND ngày15/12/2023 của Hội đồng nhân dân huyệnPhú Xuyên (PL46). Thời gian thực hiện: 2024-2026 </t>
  </si>
  <si>
    <t xml:space="preserve">Xây dựng HTKT khu đấu giá QSD đất ở Khu Đồng Cửa, thôn Thao Nội, xã Sơn Hà </t>
  </si>
  <si>
    <t xml:space="preserve">Được phê duyệt chủ trương đầu tư tạiNghị quyết số 22/NQ-HĐND ngày15/12/2023 của Hội đồng nhân dân huyệnPhú Xuyên (PL 50). Thời gian thực hiện: 2024-2026 </t>
  </si>
  <si>
    <t>Xây dựng HTKT khu đấu giá QSD đất ở KhuGiáp trục phía Đông (GDD1), thôn DuyênYết, xã Hồng Thái</t>
  </si>
  <si>
    <t xml:space="preserve">Được phê duyệt chủ trương đầu tư tạiNghị quyết số 22/NQ-HĐND ngày15/12/2023 của Hội đồng nhân dân huyệnPhú Xuyên (PL 41). Thời gian thực hiện: 2024-2026 </t>
  </si>
  <si>
    <t>Xây dựng HTKT khu đấu giá QSD đất ở Khu giáp trường tiểu học thôn Đồng Phố, xã Tân Dân</t>
  </si>
  <si>
    <t>Xã Tân Dân</t>
  </si>
  <si>
    <t xml:space="preserve">Được phê duyệt chủ trương đầu tư tạiNghị quyết số 22/NQ-HĐND ngày15/12/2023 của Hội đồng nhân dân huyệnPhú Xuyên (pl 43). Thời gian thực hiện: 2024-2026 </t>
  </si>
  <si>
    <t>Xây dựng HTKT khu đấu giá QSD đất ở Khu Bờ Nùng (Giai đoạn 2), thôn Tri Chỉ, xã TriTrung</t>
  </si>
  <si>
    <t>Xã Tri Trung</t>
  </si>
  <si>
    <t xml:space="preserve">Được phê duyệt chủ trương đầu tư tạiNghị quyết số 22/NQ-HĐND ngày15/12/2023 của Hội đồng nhân dân huyệnPhú Xuyên (PL 48). Thời gian thực hiện: 2024-2026 </t>
  </si>
  <si>
    <t xml:space="preserve">Xây dựng HTKT khu đấu giá QSD đất ở Khu Sau Làng, thôn Nội, xã Văn Hoàng </t>
  </si>
  <si>
    <t xml:space="preserve">Được phê duyệt chủ trương đầu tư tạiNghị quyết số 22/NQ-HĐND ngày15/12/2023 của Hội đồng nhân dân huyệnPhú Xuyên (PL 45). Thời gian thực hiện: 2024-2026 </t>
  </si>
  <si>
    <t xml:space="preserve">Xây dựng HTKT khu đấu giá QSD đất ở Khu Vòng Thượng, thôn Bài Lễ, xã Châu Can </t>
  </si>
  <si>
    <t xml:space="preserve">Được phê duyệt chủ trương đầu tư tạiNghị quyết số 22/NQ-HĐND ngày15/12/2023 của Hội đồng nhân dân huyệnPhú Xuyên (PL 38). Thời gian thực hiện: 2024-2026 </t>
  </si>
  <si>
    <t xml:space="preserve">Xây dựng HTKT khu đấu giá QSD đất ở Khu ao ông Bảng, thôn Nhân Sơn, xã Tri Thủy </t>
  </si>
  <si>
    <t xml:space="preserve">Được phê duyệt chủ trương đầu tư tạiNghị quyết số 22/NQ-HĐND ngày15/12/2023 của Hội đồng nhân dân huyệnPhú Xuyên( PL 42) Thời gian thực hiện: 2024-2026 </t>
  </si>
  <si>
    <t xml:space="preserve">Xây dựng HTKT khu đấu giá QSD đất ở Khuông Lừng, thôn Nghĩa Lập, xã Châu Can </t>
  </si>
  <si>
    <t xml:space="preserve">Được phê duyệt chủ trương đầu tư tại Nghị quyết số 22/NQ-HĐND ngày 15/12/2023 của Hội đồng nhân dân huyện Phú Xuyên (PL 47). Thời gian thực hiện: 2024-2026 </t>
  </si>
  <si>
    <t xml:space="preserve">Xây dựng HTKT khu đấu giá QSD đất ở Khu Đình Đụn, thôn Quán, xã Châu Can </t>
  </si>
  <si>
    <t xml:space="preserve">Được phê duyệt chủ trương đầu tư tại Nghị quyết số 22/NQ-HĐND ngày15/12/2023 của Hội đồng nhân dân huyệnPhú Xuyên. ( PL 42) Thời gian thực hiện: 2024-2026 </t>
  </si>
  <si>
    <t xml:space="preserve">Xây dựng HTKT khu đấu giá QSD đất ở Khu Lăng 1, thôn Trung, xã Châu Can </t>
  </si>
  <si>
    <t>Được phê duyệt chủ trương đầu tư tạiNghị quyết số 22/NQ-HĐND ngày15/12/2023 của Hội đồng nhân dân huyệnPhú Xuyên (PL 49). Thời gian thực hiện: 2024-2026</t>
  </si>
  <si>
    <t xml:space="preserve">Xây dựng HTKT khu đấu giá QSD đất ở Khu Đồng Khay 2, thôn Nội, xã Văn Hoàng </t>
  </si>
  <si>
    <t>Được phê duyệt chủ trương đầu tư tạiNghị quyết số 22/NQ-HĐND ngày15/12/2023 của Hội đồng nhân dân huyệnPhú Xuyên(PL 39). Thời gian thực hiện: 2024-2026</t>
  </si>
  <si>
    <t xml:space="preserve">Xây dựng HTKT khu đấu giá QSD đất ở Khu Đằng Tây, thôn Thượng, xã Văn Hoàng </t>
  </si>
  <si>
    <t>Được phê duyệt chủ trương đầu tư tạiNghị quyết số 22/NQ-HĐND ngày15/12/2023 của Hội đồng nhân dân huyệnPhú Xuyên (PL 44). Thời gian thực hiện: 2024-2026</t>
  </si>
  <si>
    <t>Xây dựng HTKT khu đấu giá QSD đất ờ Khu cánh cùa bà Tài, thôn cổ Che, xã Phúc Tiến</t>
  </si>
  <si>
    <t>Chủ trương đầu tư tại Nghị quyết số 02/NQ-HĐND ngày 08/4/2024 của Hội đồng nhàn dân huyện Phú Xuyên (Phụ lục sỗ 01). Thời gian thực hiện: 2024-2026</t>
  </si>
  <si>
    <t>Xây dựng HTKT khu đấu giá QSD đất ở Khu sau đồng, thôn An Khoái, xã Phúc Tiên</t>
  </si>
  <si>
    <t>Chủ trương đẩu tư tại Nghị quyết số 02/NQ-HĐND ngày 08/4/2024 cùa Hội đồng nhân dán huyện Phú Xuyên (Phụ lục sổ 01). Thời gian thực hiện: 2024-2026</t>
  </si>
  <si>
    <t>Xây dụng HTKT khu đầu giá QSD đất ở Khu giáp Trường tiều học (giai đoạn 2), thôn Đồng Tiến, xã Phượng Dực</t>
  </si>
  <si>
    <t>Chủ trương đầu tư tại Nghị quyết số 02/NQ-HĐND ngày 08/4/2024 cũa Hội đồng nhân dân huyện Phủ Xuyèn (Phụ lục số 01). Thời gian thực hiện: 2024-2026</t>
  </si>
  <si>
    <t>Xảy dựng HTKT khu đấu giá QSD đất ở Khu Ruộng Đồng ao Cá. thôn Xuân La, xã Phượng Dực</t>
  </si>
  <si>
    <t>Chú trương đầu tư tại Nghị quyết sô 02/NQ-HĐND ngày 08/4/2024 cùa Hội đồng nhân dân huyện Phũ Xuyên. (PL 04). Thời gian thực hiện : 2024-2026</t>
  </si>
  <si>
    <t>Xảy dụng HTKT khu đấu giá QSD đất ở Khu đồng cứa. thôn Hoàng Đông, xã Hoàng Long</t>
  </si>
  <si>
    <t>Chú trương đầu tư tại Nghị quyết số 02/NQ-HĐND ngày 08/4/2024 của Hội đồng nhân dân huyện Phú Xuyên (Phụ lục sổ 01). Thời gian thực hiện: 2024-2026</t>
  </si>
  <si>
    <t>Xây dựng HTKT đấu giá QSD đất khu Nam Chính, tiểu khu Thao Chính, thị trấn Phú Xuyên</t>
  </si>
  <si>
    <t>Thị trấn Phú Xuyên</t>
  </si>
  <si>
    <t>Nghị quyết số 19/NQ-HĐND ngày 11/11/2020 của Hội đồng nhân dân huyện Phú Xuyên (pl49); Thời gian thực hiện dự án 2021-2024;</t>
  </si>
  <si>
    <t>Xảy dựng HTKT khu đấu giá QSD đất ờ Khu Đồng Dọc Dưới (đợt 2), thôn Giẽ Hạ, xã Phú Yèn</t>
  </si>
  <si>
    <t>Xây dựng HTKT đấu giá QSD đất khu  Đầm 3, thôn Ứng Hòa, xã Phúc Tiến</t>
  </si>
  <si>
    <t xml:space="preserve">Nghị quyết số 19/NQ-HĐND ngày 11/11/2020 của Hội đồng nhân dân huyện Phú Xuyên; Thời gian thực hiện dự án 2021-2024; </t>
  </si>
  <si>
    <t>Xây dựng HTKT khu đấu giá QSDĐ tại Khu Cụ Nguyễn, thôn Phong Triều</t>
  </si>
  <si>
    <t>Nghị quyết số 22/NQ-HĐND ngày 15/12/2023 của Hội đồng nhân dân huyện Phú Xuyên(pl77); Thời gian thực hiện: 2022-2025</t>
  </si>
  <si>
    <t>Xây dựng HTKT đấu giá QSD đất khu ao Hội Trường, thôn Kim Long Thượng, xã Hoàng Long</t>
  </si>
  <si>
    <t xml:space="preserve"> Nghị quyết số 10/NQ-NĐND ngày 07/7/2023 của HĐND huyện Phú Xuyên
Thời gian thực hiện: 2023-2025</t>
  </si>
  <si>
    <t>Xây dựng HTKT đấu giá QSD đất khu Sau Làng, thôn Cổ Châu</t>
  </si>
  <si>
    <t>Xây dựng HTKT khu đấu giá QSD đất ở tại khu Trục đường Chợ, thôn Sơn Thanh</t>
  </si>
  <si>
    <t>Nghị quyết số 10/NĐ-HĐND ngày 14/7/2022 của HĐND huyện Phú Xuyên
Thời gian thực hiện: 2023-2025.
QĐ 4260/QĐ-UBND ngày 27/9/2024 của UBND huyện Phú Xuyên về việc phê duyệt phương án sử dụng tầng đất mặt</t>
  </si>
  <si>
    <t>Xây dựng HTKT khu đấu giá đất tại Đường Cà, thôn Tri Chỉ</t>
  </si>
  <si>
    <t xml:space="preserve">Nghị quyết số 10/NĐ-HĐND ngày 14/7/2022 của HĐND huyện Phú Xuyên (pl 13)
Thời gian thực hiện: 2023-2025
</t>
  </si>
  <si>
    <t>Xây dựng HTKT khu đấu giá QSD đất ở tại khu Đồng Vườn, thôn Nam Quất</t>
  </si>
  <si>
    <t>Nghị quyết số 10/NĐ-HĐND ngày 14/7/2022 của HĐND huyện Phú Xuyên (pl 16)
Thời gian thực hiện: 2023-2025</t>
  </si>
  <si>
    <t>Xây dựng HTKT đấu giá quyền sử dụng đất Khu bãi trại Nam thôn Cầu</t>
  </si>
  <si>
    <t xml:space="preserve">Nghị quyết số 10/NĐ-HĐND ngày 14/7/2022 của HĐND huyện Phú Xuyên (pl 20)
Thời gian thực hiện: 2022-2024
</t>
  </si>
  <si>
    <t>Xây dựng HTKT đấu giá QSD đất khu  Đồng Xép, thôn Thao Nội, xã Sơn Hà</t>
  </si>
  <si>
    <t>Nghị quyết số 27/NQ-HĐND ngày 18/12/2020 của Hội đồng nhân dân huyện Phú Xuyên (pl37); Thời gian thực hiện: 2021-2024</t>
  </si>
  <si>
    <t>Xây dựng HTKT đấu giá QSD đất khu Đồng Thọ, thôn Bái Xuyên, xã Minh Tân</t>
  </si>
  <si>
    <t>Nghị quyết số 27/NQ-HĐND ngày 18/12/2020 của Hội đồng nhân dân huyện Phú Xuyên; QĐ phê duyệt dự án số 2445 ngày 29/06/23; Thời gian thực hiện: 2023-2024.
QĐ 4249/QĐ-UBND ngày 27/9/2024 của UBND huyện Phú Xuyên về việc phê duyệt phương án sử dụng tầng đất mặt</t>
  </si>
  <si>
    <t>Xây dựng HTKT đấu giá QSD đất khu Ách trong, thôn Sảo Hạ</t>
  </si>
  <si>
    <t>Nghị quyết số 49/NQ-HĐND ngày 15/9/2021 của Hội đồng nhân dân huyện Phú Xuyên (pl42); Thời gian thực hiện: 2022-2024</t>
  </si>
  <si>
    <t>Xây dựng HTKT đấu giá QSD đất khu ao xóm Đông Hà, thôn Phượng Vũ</t>
  </si>
  <si>
    <t>Nghị quyết số 49/NQ-HĐND ngày 15/9/2021 của Hội đồng nhân dân huyện Phú Xuyên (pl40); Thời gian thực hiện: 2022-2024</t>
  </si>
  <si>
    <t>Xây dựng HTKT khu đấu giá QSD đất ở khu lò cửa đình thôn Xuân La</t>
  </si>
  <si>
    <t>1. Nghị quyết số 49/NQ-HĐND ngày 15/9/2021 của Hội đồng nhân dân huyện Phú Xuyên; Thời gian thực hiện: 2021-2024
2. Nghị quyết số 02/NQ-HĐND ngày 08/4/2024 của Hội đồng nhân dân huyện Phú Xuyên; Thời gian thực hiện: 2024-2026.
QĐ 4256/QĐ-UBND ngày 27/9/2024 của UBND huyện Phú Xuyên về việc phê duyệt phương án sử dụng tầng đất mặt</t>
  </si>
  <si>
    <t>Xây dựng HTKT đấu giá QSD đất khu Làn Trại, thôn Thủy Trú</t>
  </si>
  <si>
    <t>Xã Bạch Hạ</t>
  </si>
  <si>
    <t>Nghị quyết số 49/NQ-HĐND ngày 15/9/2021 của Hội đồng nhân dân huyện Phú Xuyên (pl41). Thời gian thực hiện: 2022-2024</t>
  </si>
  <si>
    <t>Xây dựng HTKT đấu giá QSD đất khu Cổng Sơn - Thùng Lò, thôn Hoàng Đông</t>
  </si>
  <si>
    <t>Nghị quyết số 57/NQ-HĐND ngày 15/10/2021 của Hội đồng nhân dân huyện Phú Xuyên (pl80); Thời gian thực hiện: 2022-2024</t>
  </si>
  <si>
    <t>Hoàn thiện HTKT khu Âu thuyền theo quy hoạch để đấu giá QSD đất phục vụ đầu tư xây dựng chợ Đồng Quan</t>
  </si>
  <si>
    <t>Nghị quyết số 19/NQ-HĐND ngày 16/12/2022 của Hội đồng nhân dân huyện Phú Xuyên (pl67)
Thời gian thực hiện: 2023-2025</t>
  </si>
  <si>
    <t>Xây dựng HTKT Khu đấu giá QSD đất ở tại khu Ông Chắp, thôn Vĩnh Trung</t>
  </si>
  <si>
    <t xml:space="preserve">Nghị quyết số 19/NQ-HĐND ngày 16/12/2022 của Hội đồng nhân dân huyện Phú Xuyên (pl68)
Thời gian thực hiện: 2023-2025.
QĐ 4255/QĐ-UBND  ngày 27/09/2024 của UBND huyện Phú Xuyên phê duyệt phương án sử dụng tầng đất mặt
</t>
  </si>
  <si>
    <t>Xây dựng HTKT Khu đấu giá QSD đất ở tại khu Đồng hàng xóm I, khu Trung hộ xóm III (GĐ2), thôn Đồng Phố</t>
  </si>
  <si>
    <t>Nghị quyết số 19/NQ-HĐND ngày 16/12/2022 của Hội đồng nhân dân huyện Phú Xuyên (pl71)
Thời gian thực hiện: 2023-2025.
QĐ 4259/QĐ-UBND  ngày 27/09/2024 của UBND huyện Phú Xuyên phê duyệt phương án sử dụng tầng đất mặt</t>
  </si>
  <si>
    <t>Xây dựng HTKT Khu đấu giá QSD đất ở tại khu Đồng Dộc, thôn Chính Vân</t>
  </si>
  <si>
    <t>1. Nghị quyết số 19/NQ-HĐND ngày 16/12/2022 của Hội đồng nhân dân huyện Phú Xuyên (pl69)
2. QĐ số 4094/QĐ-UBND ngày 11/9/2024
Thời gian thực hiện: 2023-2025.
QĐ 4259/QĐ-UBND  ngày 27/09/2024 của UBND huyện Phú Xuyên phê duyệt phương án sử dụng tầng đất mặt</t>
  </si>
  <si>
    <t>Xây dựng HTKT Khu đấu giá QSD đất ở tại khu ông Khương, thôn Nghĩa Lập</t>
  </si>
  <si>
    <t>1. Nghị quyết số 19/NQ-HĐND ngày 16/12/2022 của Hội đồng nhân dân huyện Phú Xuyên (pl70)
2. Nghị quyết số 11/NQ-HĐND ngày 04/7/2024 của Hội đồng nhân dân huyện Phú Xuyên (pl73)
Thời gian thực hiện: 2023-2025</t>
  </si>
  <si>
    <t>Xây dựng HTKT Khu đấu giá QSD đất ở tại khu giáp Trường tiểu học, thôn Đồng Tiến</t>
  </si>
  <si>
    <t>1. Nghị quyết số 19/NQ-HĐND ngày 16/12/2022 của Hội đồng nhân dân huyện Phú Xuyên (pl72)
2. Nghị quyết số 11/NQ-HĐND ngày 04/7/2024 của Hội đồng nhân dân huyện Phú Xuyên (pl72)
Thời gian thực hiện: 2023-2026
QĐ 4254/QĐ-UBND ngày 27/9/2024 phê duyệt phương án sử dụng tầng đất mặt</t>
  </si>
  <si>
    <t>Xây dựng HTKT Khu đấu giá QSD đất ở tại khu Vườn Ươm, thôn Hạ</t>
  </si>
  <si>
    <t>Xã Chuyên Mỹ</t>
  </si>
  <si>
    <t>Nghị quyết số 19/NQ-HĐND ngày 16/12/2022 của Hội đồng nhân dân huyện Phú Xuyên (pl73)
Thời gian thực hiện: 2023-2025</t>
  </si>
  <si>
    <t xml:space="preserve">Chình trang, xây dựng HTKT để đấu giá QSD đất tại các ô đất xen kẹt tại thôn Thượng, thôn Trung, thôn Hạ </t>
  </si>
  <si>
    <t xml:space="preserve">Nghị quyết số 19/NQ-HĐND ngày 16/12/2022 của Hội đồng nhân dân huyện Phú Xuyên (pl74)
Thời gian thực hiện: 2023-2025
</t>
  </si>
  <si>
    <t>Xây dựng HTKT khu đấu giá QSD đất ở tại khu giáp Nhà văn hoá thôn An Bình</t>
  </si>
  <si>
    <t xml:space="preserve"> Nghị quyết số 10/NQ-NĐND ngày 07/7/2023 của HĐND huyện Phú Xuyên (pl23)
Thời gian thực hiện: 2024-2026</t>
  </si>
  <si>
    <t>Xây dựng HTKT Khu đấu giá QSD đất ở tại khu Trung tâm xã, thôn Tầm Thượng</t>
  </si>
  <si>
    <t>Nghị quyết số 02/NQ-HĐND ngày 20/3/2023 của Hội đồng nhân dân huyện Phú Xuyên (pl15)
Thời gian thực hiện: 2023-2025</t>
  </si>
  <si>
    <t>Xây dựng HTKT Khu đấu giá QSD đất ở tại khu Đường Sen, thôn Cổ Hoàng, thôn Trung</t>
  </si>
  <si>
    <t>Nghị quyết số 02/NQ-HĐND ngày 20/3/2023 của Hội đồng nhân dân huyện Phú Xuyên (pl16)
Thời gian thực hiện: 2023-2025.
QĐ 4250/QĐ-UBND ngày 27/9/2024 của UBND huyện Phú Xuyên về việc phê duyệt phương án sử dụng tầng đất mặt</t>
  </si>
  <si>
    <t>Xây dựng HTKT Khu đấu giá QSD đất ở tại khu Đồng Mấy, thôn Chính Vân, xã Vân Từ</t>
  </si>
  <si>
    <t xml:space="preserve">Nghị quyết số 02/NQ-HĐND ngày 20/3/2023 của Hội đồng nhân dân huyện Phú Xuyên (pl17)
Thời gian thực hiện: 2023-2025.
QĐ 4257/QĐ-UBND ngày 27/9/2024 của UBND huyện Phú Xuyên về phê duyệt phương án sử dụng tầng đất mặt
</t>
  </si>
  <si>
    <t>Xây dựng HTKT Khu đấu giá QSD đất ở tại các thửa đất xen kẹt thị trấn Phú Xuyên</t>
  </si>
  <si>
    <t>Nghị quyết số 02/NQ-HĐND ngày 20/3/2023 của Hội đồng nhân dân huyện Phú Xuyên (pl18)
Thời gian thực hiện: 2023-2025</t>
  </si>
  <si>
    <t>Xây dựng HTKT Khu đấu giá QSD đất ở tại khu giáp Trường tiểu học Mỹ Lâm, tiểu khu Mỹ Lâm</t>
  </si>
  <si>
    <t>Nghị quyết số 02/NQ-HĐND ngày 20/3/2023 của Hội đồng nhân dân huyện Phú Xuyên (pl19)
Thời gian thực hiện: 2023-2025.
QĐ 4254/QĐ-UBND ngày 27/9/2024 của UBND huyện Phú Xuyên về việc phê duyệt phương án sử dụng tầng đất mặt</t>
  </si>
  <si>
    <t>Xây dựng HTKT Khu đấu giá QSD đất ở tại khu Mầu Cửa hàng (giai đoạn 2), thôn Thuỵ Phú</t>
  </si>
  <si>
    <t>Nghị quyết số 02/NQ-HĐND ngày 20/3/2023 của Hội đồng nhân dân huyện Phú Xuyên (pl20)
Thời gian thực hiện: 2023-2025.
QĐ 4251/QĐ-UBND ngày 27/9/2024 của UBND huyện Phú Xuyên về việc phê duyệt phương án sử dụng tầng đất mặt</t>
  </si>
  <si>
    <t>Xây dựng HTKT Khu đấu giá QSD đất ở tại khu Chân mạ cửa hàng, thôn Thuỵ Phú</t>
  </si>
  <si>
    <t>Nghị quyết số 02/NQ-HĐND ngày 20/3/2023 của Hội đồng nhân dân huyện Phú Xuyên (pl21)
Thời gian thực hiện: 2023-2025.
QĐ 4253/QĐ-UBND  ngày 27/09/2024 của UBND huyện Phú Xuyên phê duyệt phương án sử dụng tầng đất mặt</t>
  </si>
  <si>
    <t>Xây dựng HTKT khu đấu giá QSD đất ở khu Ruộng Cửa đình, thôn Phú Đôi</t>
  </si>
  <si>
    <t>Xã Đại Thắng</t>
  </si>
  <si>
    <t>Nghị quyết số 02/NQ-HĐND ngày 20/3/2023 của Hội đồng nhân dân huyện Phú Xuyên (pl24)
Thời gian thực hiện: 2023-2025.
QĐ 5164/QĐ-UBND ngày 15/11/2024 của UBND huyện Phú Xuyên về việc phê duyệt phương án sử dụng tầng đất mặt</t>
  </si>
  <si>
    <t>Xây dựng HTKT Khu đấu giá QSD đất ở tại khu Tế Nông - Đồng Gừng, tiểu khu Mỹ Lâm</t>
  </si>
  <si>
    <t>Nghị quyết số 65/NQ-HĐND ngày 21/12/2021 của HĐND huyện Phú Xuyên (Phụ lục 96); Nghị quyết 02/NQ-HĐND ngày 20/3/2023 của HĐND huyện Phú Xuyên (Phụ lục 25)
Thời gian thực hiện: 2023-2026</t>
  </si>
  <si>
    <t>Xây dựng HTKT khu đấu giá QSD đất ở tại khu dân cư Phú Túc (khu tuyến 1 - tuyến 2), thôn Lưu Đông</t>
  </si>
  <si>
    <t>Nghị quyết số 02/NQ-HĐND ngày 20/3/2023 của Hội đồng nhân dân huyện Phú Xuyên (PL 27)
Thời gian thực hiện: 2023-2026</t>
  </si>
  <si>
    <t>Xây dựng HTKT đấu giá QSD đất khu Sau Gia, thôn Phú Túc</t>
  </si>
  <si>
    <t xml:space="preserve">Trung tâm PTQĐ </t>
  </si>
  <si>
    <t>Nghị quyết số 11/NQ-HĐND ngày 04/7/2024 của Hội đồng nhân dân huyện Phú Xuyên (Phụ lục 57); Thời gian thực hiện dự án 2024-2026</t>
  </si>
  <si>
    <t>Xây dựng HTKT đấu giá QSD đất khu bà Hiệu, thôn Thường Xuyên</t>
  </si>
  <si>
    <t>Nghị quyết số 11/NQ-HĐND ngày 04/7/2024 của Hội đồng nhân dân huyện Phú Xuyên (Phụ lục 58); Thời gian thực hiện dự án 2024-2026</t>
  </si>
  <si>
    <t>Xây dựng HTKT đấu giá QSD đất khu Đồng Bi, thôn Cát Bi, thôn Thường Xuyên</t>
  </si>
  <si>
    <t>Nghị quyết số 11/NQ-HĐND ngày 04/7/2024 của Hội đồng nhân dân huyện Phú Xuyên (Phụ lục 59); Thời gian thực hiện dự án 2024-2026</t>
  </si>
  <si>
    <t>Xây dựng HTKT đấu giá QSD đất khu đầu làng, thôn Chung Chản</t>
  </si>
  <si>
    <t>Nghị quyết số 11/NQ-HĐND ngày 04/7/2024 của Hội đồng nhân dân huyện Phú Xuyên (Phụ lục 60); Thời gian thực hiện dự án 2024-2026</t>
  </si>
  <si>
    <t>Xây dựng HTKT đấu giá QSD đất khu Sốc, thôn Trình Viên</t>
  </si>
  <si>
    <t>Nghị quyết số 11/NQ-HĐND ngày 04/7/2024 của Hội đồng nhân dân huyện Phú Xuyên (Phụ lục 61); Thời gian thực hiện dự án 2024-2026</t>
  </si>
  <si>
    <t>Xây dựng hạ tầng kỹ thuật khu đất đấu giá QSD đất ở xen kẹt xã Cấn Hữu (Khu XK2-CH và khu XK3-CH)</t>
  </si>
  <si>
    <t>Quyết định số 4706/QĐ-UBND ngày 13/10/2023 v/v phê duyệt điều chỉnh dự án (Tiến độ: 2023-2025)</t>
  </si>
  <si>
    <t>Xây dựng HTKT khu đất đấu giá QSD đất ở ĐG24 thôn Yên Nội, xã Đồng Quang</t>
  </si>
  <si>
    <t>Quyết định 2373/QĐ-UBND ngày 24/5/2023 của UBND huyện Quốc Oai về phê duyệt điều chỉnh thời gian thực hiện, nguồn vốn đầu tư xây dựng dự án (hết 2024)</t>
  </si>
  <si>
    <t>Xây dựng HTKT khu đất đấu giá QSD đất ở ĐG25 thôn Yên Nội, xã Đồng Quang</t>
  </si>
  <si>
    <t>Quyết định 2374/QĐ-UBND ngày 24/5/2023 của UBND huyện Quốc Oai về phê duyệt điều chỉnh thời gian thực hiện, nguồn vốn đầu tư xây dựng dự án (hết 2024)</t>
  </si>
  <si>
    <t>Đầu tư xây dựng hạ tầng kỹ thuật khu tái định cư tại xã Cộng Hoà, huyện Quốc Oai</t>
  </si>
  <si>
    <t>Xã Cộng Hòa</t>
  </si>
  <si>
    <t>Nghị Quyết số 41/ND-HĐND ngày 08/12/2023 của Hội đồng nhân dân thành phố Hà Nội về phê duyệt chủ trương đầu tư, phê duyệt điều chỉnh chủ trương đầu tư một số dự án sử dụng vốn đầu tư công của thành phố Hà Nội - PL12 (tiến độ 2024-2026)</t>
  </si>
  <si>
    <t>Đầu tư xây dựng hạ tầng kỹ thuật khu tái định cư tại thị trấn Quốc Oai, huyện Quốc Oai</t>
  </si>
  <si>
    <t xml:space="preserve"> Thị trấn</t>
  </si>
  <si>
    <t>Nghị Quyết số 41/ND-HĐNDTP ngày 08/12/2023 của Hội đồng nhân dân thành phố Hà Nội về phê duyệt chủ trương đầu tư, phê duyệt điều chỉnh chủ trương đầu tư một số dự án sử dụng vốn đầu tư công của thành phố Hà Nội - PL13 (tiến độ 2024-2026)</t>
  </si>
  <si>
    <t>Xây dựng hạ tầng kỹ thuật khu đất đấu giá quyền sử dụng đất ở xã Thạch Thán, huyện Quốc Oai (vị trí tiếp giáp với trục đường Bắc Nam, thị trấn Quốc Oai)</t>
  </si>
  <si>
    <t>Nghị Quyết số 26/NQ-HĐND ngày 15/12/2023 của HĐND huyện Quốc Oai về việc phê duyệt chủ trương đầu tư, điều chỉnh chủ trương đầu tư các dự án đầu tư công năm 2023 trên địa bàn huyện Quốc Oai; 
Văn bản số 3248/UBND-QLĐT ngày 26/8/2024 v/v chấp thuận điều chỉnh QHTMB (Tiến độ: 2024-2026</t>
  </si>
  <si>
    <t>Xây dựng hạ tầng kỹ thuật khu tái định cư và đấu giá quyền sử dụng đất ở xã Hòa Thạch, huyện Quốc Oai</t>
  </si>
  <si>
    <t>Nghị Quyết số 04/NQ-HĐND 30/3/2023 của HĐND huyện Quốc Oai về việc phê duyệt chủ trương đầu tư các dự án đầu tư công năm 2023 trên địa bàn huyện Quốc Oai - PL13 (tiến độ: 2023-2025)</t>
  </si>
  <si>
    <t>Xây dựng HTKT khu đất đấu giá QSD đất ở ĐG21.1/2019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</si>
  <si>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PL12 (Tiến độ: 2024-2027) </t>
  </si>
  <si>
    <t>Xây dựng HTKT khu đất đấu giá QSD đất ở ĐG21.2/2019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</si>
  <si>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PL13 (Tiến độ: 2024-2027) </t>
  </si>
  <si>
    <t>Xây dựng HTKT khu đất đấu giá QSD đất ở ĐG21.3/2019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</si>
  <si>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PL14 (Tiến độ: 2024-2027) </t>
  </si>
  <si>
    <t>Xây dựng HTKT khu đất đấu giá QSD đất ở ĐG20/2019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</si>
  <si>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PL17 (Tiến độ: 2024-2027) </t>
  </si>
  <si>
    <t>Xây dựng HTKT khu đất đấu giá QSD đất ở ĐG22/2019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</si>
  <si>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PL15 (Tiến độ: 2024-2027) </t>
  </si>
  <si>
    <t>Xây dựng HTKT khu đất đấu giá QSD đất ở ĐG23/2019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</si>
  <si>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PL16 (Tiến độ: 2024-2027) </t>
  </si>
  <si>
    <t>Xây dựng HTKT khu đất đấu giá QSD đất ở ĐG28 thôn Phúc Đức, xã Sài Sơn</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</si>
  <si>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PL19 (Tiến độ: 2024-2027) </t>
  </si>
  <si>
    <t>Xây dựng HTKT khu đất đấu giá QSD đất ở ĐG29 thôn Phúc Đức, xã Sài Sơn</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</si>
  <si>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PL18 (Tiến độ: 2024-2027) </t>
  </si>
  <si>
    <t>Xây dựng hạ tầng kỹ thuật khu đất đấu giá QSD đất ở xen kẹt xã Nghĩa Hương (XK1-NH, XK2-NH, XK3-NH, XK4-NH, XK5-NH, XK6-NH, XK7-NH, XK8-NH)</t>
  </si>
  <si>
    <t>Quyết định số 7697/QĐ-UBND ngày 29/11/2022 của UBND huyện Quốc Oai về việc phê duyệt Báo cáo kinh tế - kỹ thuật (2022-2024)</t>
  </si>
  <si>
    <t>Xây dựng hạ tầng kỹ thuật khu đất đấu giá QSD đất ở xen kẹt xã Tân Phú (XK1-TP, XK2-TP)</t>
  </si>
  <si>
    <t xml:space="preserve">Quyết định số 7699/QĐ-UBND ngày 29/11/2022 của UBND huyện Quốc Oai về việc phê duyệt Báo cáo kinh tế - kỹ thuật (2022-2024) </t>
  </si>
  <si>
    <t>Xây dựng HTKT khu đất đấu giá QD đất ở ĐG TT01 thông Ngọc Than, xã Ngọc Mỹ</t>
  </si>
  <si>
    <t>Quyết định số 412/QĐ-UBND ngày 29/02/2024 v/v phê duyệt điều chỉnh thời gian thực hiện dự án (Tiến độ: 2018-2024)</t>
  </si>
  <si>
    <t>Xây dựng hạ tầng kỹ thuật phục vụ đấu giá quyền sử dụng đất điểm đấu giá số 03 - thôn Thụy Khuê - xã Sài Sơn</t>
  </si>
  <si>
    <t>Quyết định số 562/QĐ-UBND ngày 01/3/2024 v/v phê duyệt điều chỉnh thời gian thực hiện dự án (Tiến độ: 2018-2024)</t>
  </si>
  <si>
    <t>Xây dựng hạ tầng kỹ thuật khu Đất đấu giá quyền sử dụng đất ở ĐG06/2019 thôn Phú Mỹ, xã Ngọc Mỹ</t>
  </si>
  <si>
    <t>Quyết định số 413/QĐ-UBND ngày 29/02/2024 v/v phê duyệt điều chỉnh thời gian thực hiện dự án (Tiến độ: đến hết năm 2024)</t>
  </si>
  <si>
    <t>Xây dựng hạ tầng kỹ thuật khu đất đấu giá quyền sử dụng đất ở ĐG26 thôn Đồng Lư, xã Đồng Quang</t>
  </si>
  <si>
    <t>Xã Đồng Quang</t>
  </si>
  <si>
    <t>số 272/QĐ-UBND ngày 05/02/2024 v/v phê duyệt điều chỉnh thời gian thực hiện dự án (Tiến độ: 2021-2025)</t>
  </si>
  <si>
    <t xml:space="preserve"> Xây dựng HTKT khu đất đấu giá QSD đất ở ĐG04/2019 thôn Phú Mỹ, xã Ngọc Mỹ (Khu Trại Cá - thôn Phú Mỹ)</t>
  </si>
  <si>
    <t xml:space="preserve"> Quyết định số 411/QĐ-UBND ngày 29/02/2024 v/v phê duyệt điều chỉnh thời gian thực hiện dự án (Tiến độ: 2028-2024)</t>
  </si>
  <si>
    <t>Xây dựng hạ tầng kỹ thuật phục vụ đấu giá quyền sử dụng đất điểm đấu giá số 01 - thôn Khánh Tân - xã Sài Sơn</t>
  </si>
  <si>
    <t xml:space="preserve"> Quyết định số 410/QĐ-UBND ngày 29/02/2024 v/v phê duyệt điều chỉnh thời gian thực hiện dự án (Tiến độ: 2018-2024)</t>
  </si>
  <si>
    <t>Xây dựng hạ tầng kỹ thuật khu Đất đấu giá quyền sử dụng đất ở ĐG12/2019 xã Ngọc Liệp</t>
  </si>
  <si>
    <t>Quyết định số 3667/QĐ-UBND ngày 20/8/2020 của UBND Thành phố về việc giao đất đợt 1 diện tích 8.794,7m2 đất tại xã Ngọc Liệp cho UBND huyện Quốc Oai để thực hiện dự án;
Quyết định số 4107/QĐ-UBND ngày 12/9/2018 của UBND huyện Quốc Oai v/v phê duyệt chủ trương đầu tư; Quyết định số 73/QĐ-UBND ngày 11/01/2019 phê duyệt dự án.</t>
  </si>
  <si>
    <t>Xây dựng hạ tầng kỹ thuật khu đất đấu giá quyền sử dụng đất ở ĐG01.2024 thị trấn Quốc Oai</t>
  </si>
  <si>
    <t>Nghị quyết số 18/NQ-HĐND ngày 10/9/2024 của HĐND huyện Quốc Oai v/v phê duyệt chủ trương đầu tư (Tiến độ: 2024-2026)</t>
  </si>
  <si>
    <t>Xây dựng hạ tầng kỹ thuật khu đất đấu giá quyền sử dụng đất ở ĐG02.2024 xã Sài Sơn</t>
  </si>
  <si>
    <t>Nghị quyết số 18/NQ-HĐND ngày 10/9/2024 của HĐND huyện Quốc Oai v/v phê duyệt chủ trương đầu tư: Phục lục số 19, (Tiến độ: 2024-2027)</t>
  </si>
  <si>
    <t>Xây dựng hạ tầng kỹ thuật khu đất đấu giá quyền sử dụng đất ở ĐG04.2024 xã Đại Thành</t>
  </si>
  <si>
    <t>Nghị quyết số 18/NQ-HĐND ngày 10/9/2024 của HĐND huyện Quốc Oai v/v phê duyệt chủ trương đầu tư: Phụ luc 18, (Tiến độ: 2024-2027)</t>
  </si>
  <si>
    <t>Xây dựng HTKT điểm đất đấu giá quyền sử dụng đất đối diện vườn hoa (gốc Đa ao Sãi), TDP Phú Nhi 1 và ngách 161, đường Phú Nhi, phường Phú Thịnh, thị xã Sơn Tây</t>
  </si>
  <si>
    <t>Quyết định số 478/QĐ-UBND ngày 06/5/2019 của UBND Thị xã v/v phê duyệt chủ trương đầu tư dự án. (Tiến độ thực hiện 2019 - 2020)  QĐ số 1664/QĐ-UBND ngày 30/9/2024 của UBND thị xã Sơn Tây điều chỉnh chủ dầu tư các dự án từ Trung tâm phát triển quỹ đất sang Ban QLDA đầu tư xây dựng thị xã Sơn Tây .</t>
  </si>
  <si>
    <t>GPMB và san nền tạo quỹ đất đấu giá QSD đất khu Gò Gợi, phường Viên Sơn</t>
  </si>
  <si>
    <t>Phụ lục 04: Nghị quyết số 09/NQ-HĐND ngày 14/6/2023 v/v phê duyệt CTĐT 05 dự án, điều chỉnh CTĐT 03 dự án sử dụng vốn đầu tư công thuộc thị xã Sơn Tây. QĐ số 1664/QĐ-UBND ngày 30/9/2024 của UBND thị xã Sơn Tây điều chỉnh chủ dầu tư các dự án từ Trung tâm phát triển quỹ đất sang Ban QLDA đầu tư xây dựng thị xã Sơn Tây (Tiến độ thực hiện 2024 - 2027)</t>
  </si>
  <si>
    <t>Xây dựng HTKT các khu đất để đấu giá quyền sử dụng đất thuộc phường Trung Hưng, phường Phú Thịnh</t>
  </si>
  <si>
    <t>Phường Trung Hưng, Phú Thịnh</t>
  </si>
  <si>
    <t xml:space="preserve">Phục lục 01: Nghị quyết số 05/NQ-HĐND ngày 09/4/2024 của HĐND thị xã Sơn Tây về việc phê duyệt chủ trương đầu tư 07 dự án, điều chỉnh chủ trương đầu tư 05 dự án sử dụng vốn đầu tư công thuộc thị xã Sơn Tây. Quyết định 1664/QĐ-UBND ngày 30/9/2024 của UBND thị xã Sơn Tây điều chỉnh chủ đầu tư các dự án từ Trung tâm phát triển quỹ đất sang Ban QLDA đầu tư xây dựng thị xã Sơn Tây
</t>
  </si>
  <si>
    <t>Xây dựng hạ tầng kỹ thuật khu đất đấu giá quyền sử đụng đất tại phường Viên Sơn</t>
  </si>
  <si>
    <t>QĐ số 1366/QĐ - UBND ngày 31/10/2018 của UBNDTX V/v Phê duyệt Báo cáo nghiên cứu khả thi. Quyết định 1610/QĐ-UBND ngày 24/12/2020 của UBND thị xã phê duyệt điểu chỉnh Báo cáo nghiên cứu khả thi (tiến độ từ Năm 2019 - 2022). Quyết định 248/QĐ-UBND ngày 13/3/2024 của UBND thị xã Sơn Tây về việc phê duyệt điều chỉnh báo cáo nghiên cứu khả thi (tiến độ thực hiện hết năm 2024)</t>
  </si>
  <si>
    <t>Xây dựng HTKT khu đất ĐGQSDĐ khu Dộc Vang, xã Đường Lâm</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</si>
  <si>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39); Quyết định số 1381/QĐ - UBND ngày 18/10/2019 của UBND TX V/v Phê duyệt dự án đầu tư xây dựng công trình; Quyết định số 1486/QĐ - UBND ngày 13/11/2018 của UBND TX V/v Phê duyệt chủ trương đầu tư. (tiến độ từ Năm 2023 - 2026). QĐ số 1664/QĐ-UBND ngày 30/9/2024 của UBND thị xã Sơn Tây điều chỉnh chủ dầu tư các dự án từ Trung tâm phát triển quỹ đất sang Ban QLDA đầu tư xây dựng thị xã Sơn Tây.</t>
  </si>
  <si>
    <t>Xây dựng  hạ tầng kỹ thuật khu đất đấu giá quyền sử dụng đất khu Đồng Củ, xã Sơn Đông</t>
  </si>
  <si>
    <t>Quyết định số 1687/QĐ-UBND ngày 22/11/2023  của UBND TX Sơn Tây Phê duyệt điểu chỉnh thời gian thực hiện dự án (lần 4) Thời gian thực hiện dự án điều chỉnh đến hét 31/12/2024; Quyết định số 438/QĐ-UBND ngày 25/4/2019 của UBND thị xã Sơn TâyV/v Phê duyệt dự án đầu tư xây dựng công trình; QĐ số 1485/QĐ - UBND ngày 13/11/2018 của UBND TX V/v phê duyệt chủ trương đầu tư; QĐ số 1962/QĐ-UBND ngày 30/12/2021 của UBND TX Sơn Tây V/v Phê duyệt Điều chỉnh thời gian thực hiện dự án (Lần 2) (tiến độ từ Năm 2018 - 2022); Quyết định số 1480/QD-UBND ngày 16/12/2022 của UBND thị xã Sơn Tây v/v phê duyệt điều chỉnh thời gian thực hiện dự án (lần 3) thời gian điều chỉnh 2018-2023; QĐ số 1664/QĐ-UBND ngày 30/9/2024 của UBND thị xã Sơn Tây điều chỉnh chủ dầu tư các dự án từ Trung tâm phát triển quỹ đất sang Ban QLDA đầu tư xây dựng thị xã Sơn Tây</t>
  </si>
  <si>
    <t>Xây dựng HTKT để đấu giá quyền sử dụng đất khu nhà ở Đầm Hương</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</si>
  <si>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36) (tiến độ từ  Năm 2023 - 2025)</t>
  </si>
  <si>
    <t>Xây dựng HTKT để đấu giá quyền sử dụng đất Khu nhà ở Đồng Mô LakeSide</t>
  </si>
  <si>
    <t>QĐ số 368/QĐ-UBND ngày 27/4/2023 của UBNDTX Sơn Tây Phê duyệt nhiệm vụ Quy hoạch chi tiết 1/500 dự ánNghị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37) (tiến độ từ Năm 2023 - 2026). QĐ số 1664/QĐ-UBND ngày 30/9/2024 của UBND thị xã Sơn Tây điều chỉnh chủ dầu tư các dự án từ Trung tâm phát triển quỹ đất sang Ban QLDA đầu tư xây dựng thị xã Sơn Tây</t>
  </si>
  <si>
    <t>Xây dựng HTKT khu đất ĐGQSDĐ khu đất xen kẹt TDP 2, phường Ngô Quyền.</t>
  </si>
  <si>
    <t>P.Ngô Quyền</t>
  </si>
  <si>
    <t>Quyết định số 1688/QĐ-UBND ngày 22/11/2023 của UBND thị xã Sơn Tây V/v Phê duyệt điều chỉnh thời gian thực hiện dự án (lần 2) Đến hết 31/12/2024; Quyết định số 1237/QĐ-UBND ngày 8/11/2022 của UBND thị xã Sơn Tây, phê duyệt điều chỉnh thời gian thực hiện dự án (thời gian điều chỉnh từ năm 2018 đến hết Quý IV/2023); QĐ số 1328/QĐ - UBND ngày 30/10/2018 của UBND TX V/v Phê duyệt Báo cáo KTKT; QĐ số 283/QĐ - UBND ngày 05/4/2018 của UBNDTX V/v Phê duyệt chủ trương đầu tư, KH số 59/KH-UBND ngày 17/1/2020 của UBND TX về đấu giá quyền sử dụng đất trên địa bàn thị xã Sơn Tây năm 2020. (tiến độ từ Năm 2018 - 2019; Điều chỉnh thời gian thực hiện dự án đến hết 31/12/2023) . QĐ số 1664/QĐ-UBND ngày 30/9/2024 của UBND thị xã Sơn Tây điều chỉnh chủ dầu tư các dự án từ Trung tâm phát triển quỹ đất sang Ban QLDA đầu tư xây dựng thị xã Sơn Tây</t>
  </si>
  <si>
    <t>Dự án: Xây dựng HTKT khu đất đấu giá quyền sử dụng đất Khoang Nội - Gò Miếu, phường Trung Hưng</t>
  </si>
  <si>
    <t>Công văn số 105/HĐND ngày 13/10/2017 của HĐND thị xã Sơn Tây v/v phê duyệt chủ trương đầu tư dự án; QĐ 618/QĐ-UBND ngày 05/6/2019 của UBND thị xã Sơn Tây v/v phê duyệt đồ án quy hoạch chi tiết tỷ lệ 1/500; QĐ số 217/QĐ-UBND ngày 06/4/2023 của UBND thị xã Sơn Tây v/v điều chỉnh Chủ đầu tư dự án; QĐ số 428/QĐ-UBND ngày 15/5/2023 của UBND thị xã Sơn Tây v/v phê duyệt điều chỉnh Báo cáo nghiên cứu khả thi dự án. ( Tiến độ thực hiện dự án 2019-2021; Điều chỉnh gia hạn thực hiện dự án đến hết 2025). QĐ số 1664/QĐ-UBND ngày 30/9/2024 của UBND thị xã Sơn Tây điều chỉnh chủ dầu tư các dự án từ Trung tâm phát triển quỹ đất sang Ban QLDA đầu tư xây dựng thị xã Sơn Tây</t>
  </si>
  <si>
    <t>Xây dựng hạ tầng kỹ thuật khu tái định cư phục vụ thu hồi đất một số dự án trên địa bàn thị xã Sơn Tây</t>
  </si>
  <si>
    <t>Quyết định số 2105/QĐ-UBND ngày 05/4/2017 của UBND thành phố Hà Nội phê duyệt Báo cáo nghiên cứu khả thi dự án. Quyết định số 459/QĐ-UBND ngày 28/1/2022 của UBND thành phố Hà Nội phê duyệt điều chỉnh thời gian thưc hiện dự án (Tiến độ hết năm 2023). QĐ 45/QĐ - SXD ngày 17/01/2024 của Sở Xây dựng (Tiến độ hết năm 2024).</t>
  </si>
  <si>
    <t>Xây dựng HTKT, chỉnh trang đô thị và đấu giá quyền sử dụng đất tại phố Phú Gia</t>
  </si>
  <si>
    <t>KH số 85/KH-UBND của UBND TP Hà Hội ngày 30/3/2021 về việc Đấu giá quyền sử dụng đất năm 2021 và giai doạn 2021-2030 trên địa bàn TP; Nghị quyết số 07/NQ-HĐND ngày 19/6/2020 của HĐND quận Tây Hồ về thông qua Báo cáo kết quả thực hiện Kế hoạch đầu tư công trung hạn giai đoạn 2016-2020 và dự kiến đầu tư công 5 năm giai đoạn 2021-2025 quận Tây Hồ (Số thứ tự A.IV.2);  QĐ số 815/QĐ-UBND ngày 29/03/2016 của UBND quận Tây Hồ về việc phê duyệt chủ trương đầu tư. (Tiến độ 2023-2025)</t>
  </si>
  <si>
    <t>Dự án Xây dựng HTKT đấu giá khu đất giáp ngõ 123 Võ Chí Công, phường Xuân La.</t>
  </si>
  <si>
    <t>Nghị Quyết số 02/NQ-HĐND ngày 20/12/2023 về việc phê duyệt điều chỉnh chủ trương đầu tư và phê duyệt chủ trương đầu tư một số dự án đầu tư công của quận Tây Hồ; Quyết định số 1437/QĐ-UBND ngày 14/6/2023 của UBND quận Tây Hồ về việc bổ sung Kế hoạch đầu tư công năm 2023, giao nhiệm vụ chủ đầu tư, thực hiện nhiệm vụ chủ đầu tư giao một số dự án đầu tư công của quận Tây Hồ ( Tiến độ 2022-2024)</t>
  </si>
  <si>
    <t>Xây dựng HTKT, chỉnh trang đô thị và đấu giá đất tại điểm đất đường Võ Chí Công</t>
  </si>
  <si>
    <t>Nghị quyết số 02/NQ-HĐND ngày 20/12/2023 của HĐND quận Tây Hồ về phê duyệt điều chỉnh chủ trương đầu tư và phê duyệt chủ trương đầu tư một số dự án đầu tư công quận Tây Hồ; Quyết định số 1437/QĐ-UBND ngày 14/6/2023 của UBND quận Tây Hồ về việc bổ sung Kế hoạch đầu tư công năm 2023, giao nhiệm vụ chủ đầu tư, thực hiện nhiệm vụ chủ đầu tư giao một số dự án đầu tư công của quận Tây Hồ (tiến độ 2023 – 2024)</t>
  </si>
  <si>
    <t>Dự án Xây dựng HTKT khu đấu giá đất tại ô quy hoạch R3-S1 vị trí ngõ 264 Âu Cơ (giáp đường 50m theo quy hoạch), phường Nhật Tân, Quảng An.</t>
  </si>
  <si>
    <t>Phường Nhật Tân, Quảng An</t>
  </si>
  <si>
    <t xml:space="preserve">PL.13 -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2024-2027) </t>
  </si>
  <si>
    <t>Xây dựng HTKT đấu giá QSD tại khu Phần Trăm, thôn Xuyên Dương, xã Xuân Dương, huyện Thanh Oai</t>
  </si>
  <si>
    <t>- Nghị quyết số 07/NQ-HĐND ngày 27/6/2023 của HĐND huyện Thanh Oai phê duyệt điều chỉnh chủ trương đầu tư (Phụ biểu số 27). Tiến độ 2023-2025</t>
  </si>
  <si>
    <t>Xây dựng HTKT đấu giá QSD tại khu Cây Xanh, thôn Vân Đồng, xã Xuân Dương, huyện Thanh Oai</t>
  </si>
  <si>
    <t>- Nghị quyết số 07/NQ-HĐND ngày 27/6/2023 của HĐND huyện Thanh Oai phê duyệt điều chỉnh chủ trương đầu tư (Phụ biểu số 28) Tiến độ 2023-2025</t>
  </si>
  <si>
    <t>Xây dựng HTKT đấu giá QSD đất ô đất ký hiệu 02.1 và 02.2 thuộc xứ đồng Đìa Đạm, thôn Cát Động, thị trấn Kim Bài, huyện Thanh Oai</t>
  </si>
  <si>
    <t>- Nghị quyết số 07/NQ-HĐND ngày 27/6/2023 của HĐND huyện Thanh Oai phê duyệt điều chỉnh chủ trương đầu tư (Phụ biểu số 29) Tiến độ 2023-2025</t>
  </si>
  <si>
    <t>Xây dựng HTKT đấu giá QSD tại khu Đường Chợ Dưới thôn My Hạ, xã Thanh Mai, huyện Thanh Oai</t>
  </si>
  <si>
    <t>Thanh Mai</t>
  </si>
  <si>
    <t>Xây dựng HTKT đấu giá QSD đất Xim Dưới, xã Tam Hưng, huyện Thanh Oai</t>
  </si>
  <si>
    <t>Tam Hưng</t>
  </si>
  <si>
    <t>- Nghị Quyết số 10/NQ-HĐND ngày 24/4/2024 của HĐND huyện Thanh Oai về việc phê duyệt chủ trương và điều chỉnh chủ trương đầu tư một số dự án sử dụng vốn đầu tư công của huyện Thanh Oai. Tiến độ 2024-2027</t>
  </si>
  <si>
    <t>Xây dựng HTKT đấu giá QSD đất khu Cưng Trong, thôn Đại Định, xã Tam Hưng, huyện Thanh Oai</t>
  </si>
  <si>
    <t>- Văn bản số 889/UBND-QLĐT ngày 18/5/2022 của UBND huyện Thanh Oai chấp thuận điều chỉnh TMB và phương án kiến trúc sơ bộ;
- Quyết định số 3974/QĐ-UBND ngày 23/6/2022 của UBND huyện Thanh Oai phê duyệt dự án đầu tư.
- Quyết định số 6721/QĐ-UBND ngày 18/9/2024 của UBND huyện Thanh Oai phê duyệt điều chỉnh thời gian thực hiện dự án (Phụ lục 2). Tiến độ 2024-2026</t>
  </si>
  <si>
    <t>Đấu giá QSD đất để thực hiện dự án đầu tư nhà ở thấp tầng tại khu Trằm Sen, thôn Mã Kiều và thôn Tân Tiến xã Phương Trung giai đoạn II, huyện Thanh Oai</t>
  </si>
  <si>
    <t>- Văn bản số 860/UBND-QLĐT ngày 17/5/2021 của UBND huyện Thanh Oai chấp thuận Quy hoạch TMB dự án; 
- Nghị quyết số 18/NQ-HĐND ngày 12/10/2021 của HĐND huyện Thanh Oai về việc điều chỉnh chủ trương đầu tư (Phụ biểu 35); 
- Quyết định số 5264/QĐ-UBND ngày 09/9/2022 của UBND huyện Thanh Oai về việc điều chỉnh thời gian thực hiện dự án (Phụ lục 10) Tiến độ 2023-2025</t>
  </si>
  <si>
    <t>Xây dựng HTKT đấu giá QSD đất khu Đìa Trạm Xá, xã Dân Hòa, huyện Thanh Oai.</t>
  </si>
  <si>
    <t>Dân Hòa</t>
  </si>
  <si>
    <t>- Nghị quyết số 29/NQ-HĐND ngày 15/12/2020 của HĐND huyện phê duyệt chủ trương đầu tư (Phụ biểu 15);  
- Quyết định số 4113/QĐ-UBND ngày 20/7/2021 của UBND huyện Thanh Oai phê duyệt báo cáo KTKT; 
- Quyết định số 6721/QĐ-UBND ngày 18/9/2024 của UBND huyện Thanh Oai phê duyệt điều chỉnh thời gian thực hiện dự án (Phụ lục 3) Tiến độ 2024-2026</t>
  </si>
  <si>
    <t>Xây dựng HTKT đấu giá QSD đất khu Đồng Dầu, thôn Thế Hiển, xã Dân Hòa</t>
  </si>
  <si>
    <t>- Nghị quyết số 29/NQ-HĐND ngày 15/12/2020 của HĐND huyện Thanh Oai về việc phê duyệt chủ trương đầu tư (Phụ lục 14); 
- Quyết định số 6721/QĐ-UBND ngày 18/9/2024 của UBND huyện Thanh Oai phê duyệt điều chỉnh thời gian thực hiện dự án (Phụ lục 4) Tiến độ 2024-2026</t>
  </si>
  <si>
    <t>Xây dựng HTKT đấu giá QSD đất khu vực Đầm, thôn Mục Xá, xã Cao Dương, huyện Thanh Oai</t>
  </si>
  <si>
    <t>- Văn bản số 565/UBND-QLĐT ngày 07/4/2022 của UBND huyện Thanh Oai chấp thuận bản vẽ tổng mặt bằng; 
- Quyết định số 4774/QĐ-UBND ngày 12/8/2022 của UBND huyện Thanh Oai phê duyệt dự án.
- Quyết định số 6721/QĐ-UBND ngày 18/9/2024 của UBND huyện Thanh Oai phê duyệt điều chỉnh thời gian thực hiện dự án (Phụ lục 5). Tiến độ 2024-2026</t>
  </si>
  <si>
    <t>Xây dựng HTKT đấu giá QSD đất khu Man Cá, Man Cổng, Mạ Man Trong thôn Văn Quán, xã Đỗ Động, huyện Thanh Oai</t>
  </si>
  <si>
    <t>Đỗ Động</t>
  </si>
  <si>
    <t>- Nghị quyết số 03/NQ-HĐND ngày 10/5/2021 của HĐND huyện Thanh Oai phê duyệt chủ trương đầu tư (Phụ biểu 24); 
- Quyết định số 6721/QĐ-UBND ngày 18/9/2024 của UBND huyện Thanh Oai phê duyệt điều chỉnh thời gian thực hiện dự án (Phụ lục 6). Tiến độ 2024-2026</t>
  </si>
  <si>
    <t>Xây dựng HTKT đấu giá QSD đất khu Điền Thanh, thôn Cự Thần, xã Đỗ Động, huyện Thanh Oai</t>
  </si>
  <si>
    <t>- Nghị quyết số 03/NQ-HĐND ngày 10/5/2021 của HĐND huyện Thanh Oai về việc phê duyệt chủ trương đầu tư (Phụ biểu 23);
- Văn bản số 41/UBND-QLĐT ngày 12/01/2022 của UBND huyện Thanh Oai chấp thuận bản vẽ tổng mặt bằng; 
- Quyết định số 6721/QĐ-UBND ngày 18/9/2024 của UBND huyện Thanh Oai phê duyệt điều chỉnh thời gian thực hiện dự án (Phụ lục 7) Tiến độ 2024-2026</t>
  </si>
  <si>
    <t>Xây dựng HTKT đấu giá QSD đất khu Ao Ươm, thôn Tân Tiến và thôn Tân Dân 1 xã Phương Trung, huyện Thanh Oai</t>
  </si>
  <si>
    <t>Xây dựng HTKT đấu giá QSD tại khu Bãi Láng và khu Cửa Chùa, thôn Dư Dụ, xã Thanh Thùy, huyện Thanh Oai</t>
  </si>
  <si>
    <t>Xây dựng HTKT đấu giá QSD tại khu Đồng Láng, thôn Gia Vĩnh, xã Thanh Thùy</t>
  </si>
  <si>
    <t>Đấu giá QSD đất để thực hiện dự án đầu tư nhà ở thấp tầng tại xã Kim Thư, huyện Thanh Oai</t>
  </si>
  <si>
    <t>Kim Thư</t>
  </si>
  <si>
    <t>- Văn bản số 563/UBND-QLĐT ngày 06/4/2022 của UBND huyện Thanh Oai chấp thuận Quy hoạch TMB dự án; 
- Quyết định số 3973/QĐ-UBND ngày 23/6/2022 của UBND huyện Thanh Oai về việc phê duyệt dự án đầu tư.
- Quyết định số 6721/QĐ-UBND ngày 18/9/2024 của UBND huyện Thanh Oai phê duyệt điều chỉnh thời gian thực hiện dự án (Phụ lục 9). Tiến độ 2024-2026</t>
  </si>
  <si>
    <t>Xây dựng HTKT đấu giá QSD đất khu Ngõ Lý, thôn Sinh Liên, xã Bình Minh, huyện Thanh Oai</t>
  </si>
  <si>
    <t>- Nghị quyết số 03/NQ-HĐND ngày 10/5/2021 của HĐND huyện Thanh Oai phê duyệt chủ trương đầu tư (Phụ biểu 25); 
- Quyết định số 6721/QĐ-UBND ngày 18/9/2024 của UBND huyện Thanh Oai phê duyệt điều chỉnh thời gian thực hiện dự án (Phụ lục 10). Tiến độ 2024-2026</t>
  </si>
  <si>
    <t>Xây dựng HTKT đấu giá QSD khu vực Đồng Sau, thôn Thanh Lương, xã Bích Hòa, huyện Thanh Oai</t>
  </si>
  <si>
    <t>Bích Hòa</t>
  </si>
  <si>
    <t>- Nghị quyết số 27/NQ-HĐND ngày 14/12/2021 của HĐND huyện Thanh Oai phê duyệt chủ trương đầu tư (phụ biểu 17);
- Quyết định số 6721/QĐ-UBND ngày 18/9/2024 của UBND huyện Thanh Oai phê duyệt điều chỉnh thời gian thực hiện dự án (Phụ lục 11). Tiến độ 2024-2026</t>
  </si>
  <si>
    <t>Đấu giá QSD đất để thực hiện dự án đầu tư xây dựng nhà ở thấp tầng tại xứ đồng Ao Sen, thôn Rùa Hạ, xã Thanh Thùy</t>
  </si>
  <si>
    <t>- Nghị quyết số 13/NQ-HĐND ngày 02/7/2020 của HĐND huyện phê duyệt chủ trương đầu tư, điều chỉnh chủ trương đầu tư một số dự án sử dụng vốn đầu tư công (Phụ lục 3); 
- Quyết định số 6721/QĐ-UBND ngày 18/9/2024 của UBND huyện Thanh Oai phê duyệt điều chỉnh thời gian thực hiện dự án (Phụ lục 12). Tiến độ 2024-2026</t>
  </si>
  <si>
    <t>Xây dựng HTKT đấu giá QSD đất khu Ngõ Ba, thôn Thanh Thần, xã Thanh Cao, huyện Thanh Oai</t>
  </si>
  <si>
    <t>Thanh Cao</t>
  </si>
  <si>
    <t>Xây dựng HTKT đấu giá QSD đất khu Cầu Thầy, thôn Ba Dư, xã Hồng Dương, huyện Thanh Oai</t>
  </si>
  <si>
    <t>Hồng Dương</t>
  </si>
  <si>
    <t>Xây dựng HTKT đấu giá QSD tại khu Đồng Đang, thôn Quan Nhân, xã Thanh Văn, huyện Thanh Oai</t>
  </si>
  <si>
    <t>Thanh Văn</t>
  </si>
  <si>
    <t>Xây dựng HTKT đấu giá QSD tại khu Cống Hào, thôn Tam Đa, xã Thanh Văn, huyện Thanh Oai</t>
  </si>
  <si>
    <t>- Nghị quyết số 04/NQ-HĐND ngày 20/3/2023 của HĐND huyện Thanh Oai phê duyệt chủ trương đầu tư (Phụ biểu 18). Tiến độ 2023-2025</t>
  </si>
  <si>
    <t>HTKT khu đất dịch vụ trên địa bàn xã Bích Hòa, huyện Thanh Oai</t>
  </si>
  <si>
    <t>- Quyết định số 1371/QĐ-UBND ngày 02/6/2017 của UBND huyện Thanh Oai về việc phê duyệt dự án đầu tư; 
- Quyết định số 3294/- QĐ-UBND ngày 12/11/2018 của UBND huyện Thanh Oai phê duyệt điều chỉnh quy hoạch TMB tỷ lệ 1/500; 
- Quyết định số 6721/QĐ-UBND ngày 18/9/2024 của UBND huyện Thanh Oai phê duyệt điều chỉnh thời gian thực hiện dự án (Phụ lục 1) Tiến độ 2024-2026</t>
  </si>
  <si>
    <t>Khu đấu giá quyền sử dụng đất số 2 xã Hữu Hòa</t>
  </si>
  <si>
    <t>Khu đấu giá quyền sử dụng đất số 1 xã Liên Ninh (thôn Yên Phú)</t>
  </si>
  <si>
    <t>Khu đấu giá quyền sử dụng đất số 3 xã Hữu Hòa</t>
  </si>
  <si>
    <t>Xây dựng HTKT khu đấu giá quyền sử dụng đất tại thôn Đông Trạch, xã Ngũ Hiệp</t>
  </si>
  <si>
    <t>Khu đấu giá quyền sử dụng đất số 1 xã Hữu Hòa</t>
  </si>
  <si>
    <t>Khu đấu giá quyền sử dụng đất dọc đường liên xã Tả Thanh Oai - Đại Áng - Liên Ninh tại thôn Siêu Quần, xã Tả Thanh Oai</t>
  </si>
  <si>
    <t>Khu đấu giá QSD đất tại thôn Tựu Liệt, xã Tam Hiệp, huyện Thanh Trì</t>
  </si>
  <si>
    <t>Khu đấu giá QSD đất tại thôn Yên Ngưu, xã Tam Hiệp</t>
  </si>
  <si>
    <t>Khu đấu giá QSD đất thôn 1 xã Đông Mỹ</t>
  </si>
  <si>
    <t>Khu đấu giá QSD đất tại ô quy hoạch E5 thuộc quy hoạch phân khu H2-3 xã Tân Triều - xã Thanh Liệt, huyện Thanh Trì</t>
  </si>
  <si>
    <t>Khu đấu giá QSD đất thôn Vĩnh Ninh, xã Vĩnh Quỳnh, huyện Thanh Trì</t>
  </si>
  <si>
    <t>Khu đấu giá QSD đất thôn Tự Khoát, xã Ngũ Hiệp, huyện Thanh Trì</t>
  </si>
  <si>
    <t>Khu đấu giá quyền sử dụng đất tại khu đất CC13 xã Thanh Liệt, huyện Thanh Trì</t>
  </si>
  <si>
    <t>Khu đấu giá quyền sử dụng đất số 2 xã Tả Thanh Oai (thôn Tả Thanh Oai)</t>
  </si>
  <si>
    <t>Khu đấu giá QSD đất một phần ô quy hoạch C1-2 xã Đại Áng, huyện Thanh Trì</t>
  </si>
  <si>
    <t>Khu đấu giá quyền sử dụng đất tại một phần ô quy hoạch B3-1 xã Ngũ Hiệp, huyện Thanh Trì</t>
  </si>
  <si>
    <t>Khu đấu giá quyền sử dụng đất tại một phần ô quy hoạch D1-1 xã Ngũ Hiệp, huyện Thanh Trì</t>
  </si>
  <si>
    <t>Xây dựng HTKT khu đấu giá QSD đất ở tại khu Thuỵ Hoà 2, xã Hà Hồi, huyện Thường Tín, thành phố Hà Nội</t>
  </si>
  <si>
    <t>Nghị quyết 12/NQ-HĐND ngày 14/07/2022 của HĐND huyện về phê duyệt CTĐT và điều chỉnh CTĐT một số Dự án (Phụ lục 19)
Quyết  đinh số 1044b/QĐ-UBND ngày 21/3/2023 của UBND huyện Thường Tín phê duyệt báo cáo nghiên cứu khả thi dự án
Phương án sử dụng tầng đất mặt được CĐT phê duyệt tháng 11/2024.
Tiến độ dự án 2023-2025</t>
  </si>
  <si>
    <t>Xây dựng HTKT khu đấu giá QSD đất ở tại khu Thuỵ Hoà 3, xã Hà Hồi, huyện Thường Tín, thành phố Hà Nội</t>
  </si>
  <si>
    <t>Nghị quyết 12/NQ-HĐND ngày 14/07/2022 của HĐND huyện về phê duyệt CTĐT và điều chỉnh CTĐT một số Dự án (Phụ lục 17);
Quyết  đinh số 1053b/QĐ-UBND ngày 22/3/2023 của UBND huyện Thường Tín phê duyệt báo cáo nghiên cứu khả thi dự án;
Phương án sử dụng tầng đất mặt được CĐT phê duyệt tháng 11/2024.
Tiến độ dự án 2023-2025</t>
  </si>
  <si>
    <t>Xây dựng HTKT khu đấu giá QSD đất khu Ao Cổng Thượng, xóm Thượng Hiền, xã Hà Hồi,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</si>
  <si>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49);
Phương án sử dụng tầng đất mặt được CĐT phê duyệt tháng 11/2024.
Tiến độ dự án 2023-2025</t>
  </si>
  <si>
    <t>Xây dựng HTKT khu đấu giá QSD đất ở  tại thôn Khánh Vân, xã Khánh Hà,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</si>
  <si>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50)
Tiến độ dự án 2023-2025</t>
  </si>
  <si>
    <t>Xây dựng HTKT khu đấu giá QSD đất ở tại thôn An Duyên, xã Tô Hiệu,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</si>
  <si>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51)
Nghị quyết số 05/NQ-HĐND của HĐND huyện Thường Tín ngày 09/4/2024 phê duyệt chủ trương đầu tư, điều chỉnh chủ trương đầu tư một số dự án trên địa bàn huyện Thường Tín (Phụ lục số 83);
Phương án sử dụng tầng đất mặt được CĐT phê duyệt tháng 11/2024.
Tiến độ dự án 2023-2026</t>
  </si>
  <si>
    <t>Xây dựng HTKT khu đấu giá QSD đất ở khu cửa Ông Phùng và khu cửa Chùa thôn Hà Vỹ, xã Lê Lợi,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</si>
  <si>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52)
Nghị quyết số 19/NQ-HĐND ngày 24/10/2023 của HĐND huyện  Thường Tín về việc phê duyệt chủ trương đầu tư , điều chỉnh chủ trương đầu tư một số dự án trên địa bàn huyện (phụ lục số 18);
Phương án sử dụng tầng đất mặt được CĐT phê duyệt tháng 11/2024.
Tiến độ dự án 2023-2025</t>
  </si>
  <si>
    <t>Xây dựng HTKT khu đấu giá QSD đất ở thôn Vĩnh Lộc, xã Thư Phú,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</si>
  <si>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53);
Phương án sử dụng tầng đất mặt được CĐT phê duyệt tháng 11/2024.
Tiến độ dự án 2023-2025</t>
  </si>
  <si>
    <t>Xây dựng HTKT khu đấu giá QSD đất ở khu phía Bắc thôn Lam Sơn, xã Minh Cường, huyện Thường Tín, tp Hà Nội</t>
  </si>
  <si>
    <t>Minh Cường</t>
  </si>
  <si>
    <t>Nghị quyết số 01/NQ-HĐND ngày 12/4/2023 của HĐND huyện Thường Tín về việc phê duyệt chủ trương đầu tư, điều chinh chủ trương đầu tư một số dự án trên địa bàn huyện Thường Tín ( phụ lục 54)
Tiến độ dự án 2023-2026</t>
  </si>
  <si>
    <t>Xây dựng HTKT khu đấu giá QSD đất ở tại thôn Đống Chanh, xã Minh Cường,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</si>
  <si>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55)
Tiến độ dự án 2023-2026</t>
  </si>
  <si>
    <t>Xây dựng HTKT khu đấu giá QSD đất ở tại thôn Khê Hồi, xã Hà Hồi,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</si>
  <si>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56);
Phương án sử dụng tầng đất mặt được CĐT phê duyệt tháng 11/2024.
Tiến độ dự án 2023-2025</t>
  </si>
  <si>
    <t>Xây dựng HTKT để đấu giá QSD đất khu  Khánh Hà 1, xã Khánh Hà, huyện Thường tín, thành phố Hà Nội</t>
  </si>
  <si>
    <t>Nghị quyết số 10/NQ-HĐND ngày 11/7/2023 của HĐND huyện  Thường Tín về việc phê duyệt chủ trương đầu tư , điều chỉnh chủ trương đầu tư một số dự án trên địa bàn huyện (phụ lục số 33)
Tiến độ dự án 2023-2026</t>
  </si>
  <si>
    <t>Xây dựng HTKT khu đất đấu giá QSD đất ở Cao Xá, xã Dũng Tiến, huyện Thường Tín</t>
  </si>
  <si>
    <t>Nghị quyết số 10/NQ-HĐND ngày 11/7/2023 của HĐND huyện  Thường Tín về việc phê duyệt chủ trương đầu tư , điều chỉnh chủ trương đầu tư một số dự án trên địa bàn huyện (phụ lục số 34)
Nghị quyết số 19/NQ-HĐND ngày 24/10/2023 của HĐND huyện  Thường Tín về việc phê duyệt chủ trương đầu tư , điều chỉnh chủ trương đầu tư một số dự án trên địa bàn huyện (phụ lục số 19);
Phương án sử dụng tầng đất mặt được CĐT phê duyệt tháng 11/2024.
Tiến độ dự án 2023-2025</t>
  </si>
  <si>
    <t xml:space="preserve">Xây dựng HTKT để đấu giá QSD đất khu Nhị Khê 1 xã Nhị Khê, huyện Thường Tín, TP Hà Nội </t>
  </si>
  <si>
    <t>Nghị quyết số 10/NQ-HĐND ngày 11/7/2023 của HĐND huyện  Thường Tín về việc phê duyệt chủ trương đầu tư , điều chỉnh chủ trương đầu tư một số dự án trên địa bàn huyện (phụ lục số 30)
Tiến độ dự án 2023-2026</t>
  </si>
  <si>
    <t xml:space="preserve">Xây dựng HTKT để đấu giá QSD đất khu Nhị Khê 5, xã Nhị Khê, huyện Thường Tín, TP Hà Nội </t>
  </si>
  <si>
    <t>Nghị quyết số 10/NQ-HĐND ngày 11/7/2023 của HĐND huyện  Thường Tín về việc phê duyệt chủ trương đầu tư , điều chỉnh chủ trương đầu tư một số dự án trên địa bàn huyện (phụ lục số 29)
Tiến độ dự án 2023-2026</t>
  </si>
  <si>
    <t xml:space="preserve">Xây dựng HTKT để đấu giá QSD đất khu Nhị Khê 6, xã Nhị Khê, huyện Thường Tín, TP Hà Nội </t>
  </si>
  <si>
    <t xml:space="preserve"> Nghị quyết số 10/NQ-HĐND ngày 11/7/2023 của HĐND huyện  Thường Tín về việc phê duyệt chủ trương đầu tư , điều chỉnh chủ trương đầu tư một số dự án trên địa bàn huyện (phụ lục số 32)
Tiến độ dự án 2023-2026</t>
  </si>
  <si>
    <t>Xây dựng HTKT đấu giá QSD đất ở tại vị trí 1 xã Hà Hồi, huyện Thường Tín, thành phố Hà Nội</t>
  </si>
  <si>
    <t>Nghị quyết số 10/NQ-HĐND ngày 11/7/2023 của HĐND huyện  Thường Tín về việc phê duyệt chủ trương đầu tư , điều chỉnh chủ trương đầu tư một số dự án trên địa bàn huyện (phụ lục số 31); 
Phương án sử dụng tầng đất mặt được CĐT phê duyệt tháng 11/2024.
Tiến độ dự án 2023-2026</t>
  </si>
  <si>
    <t>Xây dựng HTKT khu đấu giá QSD đất ở tại thôn Đan Nhiễm, xã Khánh Hà, huyện Thường Tín, thành phố Hà Nội</t>
  </si>
  <si>
    <t>Nghị quyết số 10/NQ-HĐND ngày 11/7/2023 của HĐND huyện  Thường Tín về việc phê duyệt chủ trương đầu tư , điều chỉnh chủ trương đầu tư một số dự án trên địa bàn huyện (phụ lục số 35); 
Phương án sử dụng tầng đất mặt được CĐT phê duyệt tháng 11/2024.
Tiến độ dự án 2023-2025</t>
  </si>
  <si>
    <t>Xây dựng HTKT để đấu giá QSD đất khu Nam Bình, Thị trấn Thường Tín, huyện Thường Tín, thành phố Hà Nội</t>
  </si>
  <si>
    <t>TT. Thường Tín; Văn Bình</t>
  </si>
  <si>
    <t>Nghị quyết số 05/NQ-HĐND của HĐND huyện Thường Tín ngày 09/4/2024 phê duyệt chủ trương đầu tư, điều chỉnh chủ trương đầu tư một số dự án trên địa bàn huyện Thường Tín (Phụ lục số 69) 
Nghị quyết số 12/NQ-HĐND của HĐND huyện Thường Tín ngày 10/7/2024 phê duyệt chủ trương đầu tư, điều chỉnh chủ trương đầu tư một số dự án trên địa bàn huyện Thường Tín (Phụ lục số 27); 
Phương án sử dụng tầng đất mặt được CĐT phê duyệt tháng 11/2024.
Tiến độ dự án 2024-2026</t>
  </si>
  <si>
    <t>Xây dựng HTKT để đấu giá QSD đất ở khu cửa chùa thôn Văn Trai, xã Văn Phú,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</si>
  <si>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63); 
Phương án sử dụng tầng đất mặt được CĐT phê duyệt tháng 11/2024.
Tiến độ dự án 2024-2027</t>
  </si>
  <si>
    <t>Xây dựng HTKT để đấu giá QSD đất ở tại vị trí 2 tại xã Văn Phú,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</si>
  <si>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64);
Phương án sử dụng tầng đất mặt được CĐT phê duyệt tháng 11/2024.
Tiến độ dự án 2024-2026</t>
  </si>
  <si>
    <t>Xây dựng HTKT khu đấu giá QSD đất ở Văn Phú 8, xã Văn Phú, huyện Thường Tín</t>
  </si>
  <si>
    <t>Nghị quyết số 05/NQ-HĐND của HĐND huyện Thường Tín ngày 09/4/2024 phê duyệt chủ trương đầu tư, điều chỉnh chủ trương đầu tư một số dự án trên địa bàn huyện Thường Tín (Phụ lục số 65); 
Tiến độ dự án 2024-2027</t>
  </si>
  <si>
    <t>Xây dựng HTKT khu đấu giá QSD đất ở Văn Phú 9 tại thị trấn Thường Tín, huyện Thường Tín</t>
  </si>
  <si>
    <t>Nghị quyết số 05/NQ-HĐND của HĐND huyện Thường Tín ngày 09/4/2024 phê duyệt chủ trương đầu tư, điều chỉnh chủ trương đầu tư một số dự án trên địa bàn huyện Thường Tín (Phụ lục số 66); 
Tiến độ dự án 2024-2027</t>
  </si>
  <si>
    <t>Xây dựng HTKT khu đấu giá QSD đất ở Văn Phú 10, xã Văn Phú,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</si>
  <si>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67);
Phương án sử dụng tầng đất mặt được CĐT phê duyệt tháng 11/2024.
Tiến độ dự án 2024-2027</t>
  </si>
  <si>
    <t>Xây dựng HTKT để đấu giá QSD đất ở vị trí ô đất ký hiệu OM.30 tại Thị trấn Thường Tín,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</si>
  <si>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68);
Phương án sử dụng tầng đất mặt được CĐT phê duyệt tháng 11/2024.
Tiến độ dự án 2024-2026</t>
  </si>
  <si>
    <t>Xây dựng hạ tầng kỹ thuật để đấu giá QSD đất khu Nhị Khê 3,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</si>
  <si>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70); Tiến độ dự án 2024-2027</t>
  </si>
  <si>
    <t>Xây dựng hạ tầng kỹ thuật để đấu giá QSD đất khu Nhị Khê 4,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</si>
  <si>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71); 
Phương án sử dụng tầng đất mặt được CĐT phê duyệt tháng 11/2024.
Tiến độ dự án 2024-2027</t>
  </si>
  <si>
    <t>Xây dựng HTKT khu đấu giá QSD đất ở tại khu Ngân hàng, thôn Bình Vọng, xã Văn Bình, huyện Thường Tín, TP Hà Nội.</t>
  </si>
  <si>
    <t>Nghị quyết số 05/NQ-HĐND của HĐND huyện Thường Tín ngày 09/4/2024 phê duyệt chủ trương đầu tư, điều chỉnh chủ trương đầu tư một số dự án trên địa bàn huyện Thường Tín (Phụ lục số 85);
Phương án sử dụng tầng đất mặt được CĐT phê duyệt tháng 11/2024.
Tiến độ dự án 2024-2026</t>
  </si>
  <si>
    <t>Xây dựng HTKT khu đấu giá QSD đất ở tại vị trí X3, thôn Nỏ Bạn, xã Vân Tảo, huyện Thường Tín</t>
  </si>
  <si>
    <t>Nghị quyết số 27/NQ-HĐND ngày 15/12/2023 của HĐND huyện Thường Tín về việc phê duyệt chủ trương đầu tư, điều chỉnh chủ trương đầu tư một số dự án trên địa bàn huyện Thường Tín (phụ lục 18); 
Phương án sử dụng tầng đất mặt được CĐT phê duyệt tháng 11/2024.
Tiến độ dự án 2024-2027</t>
  </si>
  <si>
    <t>Xây dựng HTKT khu đấu giá QSD đất ở thôn Phương Cù, xã Thắng Lợi, huyện Thường Tín</t>
  </si>
  <si>
    <t>Nghị quyết số 27/NQ-HĐND ngày 15/12/2023 của HĐND huyện Thường Tín về việc phê duyệt chủ trương đầu tư, điều chỉnh chủ trương đầu tư một số dự án trên địa bàn huyện Thường Tín (phụ lục 19); 
Phương án sử dụng tầng đất mặt được CĐT phê duyệt tháng 11/2024.
Tiến độ dự án 2024-2026</t>
  </si>
  <si>
    <t>Xây dựng HTHT để đấu giá QSD vị trí khu vực Đồng Mễ, thôn Hà Vỹ, xã Lê Lợi, huyện Thường Tín</t>
  </si>
  <si>
    <t>Nghị quyết số 27/NQ-HĐND ngày 15/12/2023 của HĐND huyện Thường Tín về việc phê duyệt chủ trương đầu tư, điều chỉnh chủ trương đầu tư một số dự án trên địa bàn huyện Thường Tín (phụ lục 20); 
Phương án sử dụng tầng đất mặt được CĐT phê duyệt tháng 11/2024.
Tiến độ dự án 2024-2026</t>
  </si>
  <si>
    <t>Xây dựng HTKT khu TĐC phục vụ các dự án tại khu Nam Bình thị trấn Thường Tín, huyện Thường Tín, thành phố Hà Nội</t>
  </si>
  <si>
    <t>Nghị quyết số 12/NQ-HĐND của HĐND huyện Thường Tín ngày 10/7/2024 phê duyệt chủ trương đầu tư, điều chỉnh chủ trương đầu tư một số dự án trên địa bàn huyện Thường Tín (Phụ lục số 19);
Phương án sử dụng tầng đất mặt được CĐT phê duyệt tháng 11/2024.
Tiến độ dự án 2024-2026</t>
  </si>
  <si>
    <t>Giải phóng mặt bằng tạo quỹ đất sạch để đấu giá QSD đất khu đô thị số 4 tại thị trấn Thường Tín, huyện Thường Tín, thành phố Hà Nội</t>
  </si>
  <si>
    <t>Văn Phú, TT. Thường Tín</t>
  </si>
  <si>
    <t>Nghị quyết 41/NQ-HĐND ngày 17/11/2020 của HĐND huyện Thường Tín về việc phê duyệt chủ trương đầu tư, điều chỉnh chủ trương đầu tư một số dự án và bổ sung danh mục các dự án đầu tư công trung hạn 5 năm giai đoạn 2016 - 2020 của huyện Thường Tín
Nghị quyết 01/NQ-HĐND ngày 18/05/2020 của HĐND huyện Thường Tín về việc phê duyệt chủ trương đầu tư, điều chỉnh chủ trương đầu tư một số dự án và bổ sung danh mục các dự án đầu tư công trung hạn 5 năm giai đoạn 2016 - 2020 của huyện Thường Tín;
Phương án sử dụng tầng đất mặt được CĐT phê duyệt tháng 11/2024.
Tiến độ dự án 2022-2024</t>
  </si>
  <si>
    <t>Xây dựng hạ tầng kỹ thuật khu đấu giá quyền sử dụng đất tại xã Vân Tảo, huyện Thường Tín (GĐ 1)</t>
  </si>
  <si>
    <t>Nghị quyết số 09/NQ-HĐND ngày 02/7/2020 của HĐND huyện Thường Tín về việc phê duyệt chủ trương đầu tư dự án trên địa bàn huyện Thường Tín;
Quyết định số 6459/QĐ-UBND ngày 9/12/2022 của UBND huyện Thường Tín phê duyệt điều chỉnh thời gian thực hiện dự án;
Tiến độ dự án 2021-2024</t>
  </si>
  <si>
    <t>Xây dựng HTKT để Đấu giá quyền sử dụng đất Khu biệt thự, liền kề Hồng Vân I, khu trung tâm xã Hồng Vân, huyện Thường Tín, thành phố Hà Nội</t>
  </si>
  <si>
    <t>Nghị quyết 25/NQ-HĐND ngày 29/9/2021 về việc phê duyệt chủ trương đầu tư, điều chỉnh chủ trương đầu tư một số dự án sử dụng vốn đầu tư công trên địa bàn huyện Thường Tín (Phụ lục 118); 
Tiến độ dự án 2023-2025</t>
  </si>
  <si>
    <t>Xây dựng HTKT để Đấu giá quyền sử dụng đất Khu liền kề Duyên Thái I, xã Duyên Thái, huyện Thường Tín, thành phố Hà Nội</t>
  </si>
  <si>
    <t>Nghị quyết số 34/NQ-HĐND ngày 22/12/2021 của HĐND huyện Thường Tín v/v phê duyệt chủ trương đầu tư, điều chỉnh chủ trương đầu tư một số dự án trên địa bàn huyện Thường Tín (Phụ lục 35)
Nghị quyết 25/NQ-HĐND ngày 29/9/2021 về việc phê duyệt chủ trương đầu tư, điều chỉnh chủ trương đầu tư một số dự án sử dụng vốn đầu tư công trên địa bàn huyện Thường Tín;
Quyết định số 7812/QĐ-UBND của UBND huyện Thường Tín về phê duyệt báo cáo nghiên cứu khả thi dự án
Phương án sử dụng tầng đất mặt được CĐT phê duyệt tháng 11/2024.
Tiến độ dự án 2023-2025</t>
  </si>
  <si>
    <t>Xây dựng HTKT đấu giá QSD đất ở tại thôn Từ Vân, xã Lê Lợi</t>
  </si>
  <si>
    <t>Nghị quyết 25/NQ-HĐND ngày 29/9/2021 của HĐND huyện về việc phê duyệt chủ trương đầu tư, điều chỉnh chủ trương đầu tư một số dự án sử dụng vốn đầu tư công trên địa bàn huyện thường tín phụ lục 145;  Nghị quyết số 01/NQ-HĐND ngày 12/4/2023 của HĐND huyện Thường Tín về việc phê duyệt chủ trương đầu tư, điều chinh chủ trương đầu tư một số dự án trên địa bàn huyện Thường Tín ( phụ lục 75)
Quyết định số 5466/QĐ-UBND  ngày 26/9/2023 phê duyệt điều chỉnh thời gian thực hiện dự án;Quyết định số 1872/QĐ-UBND ngày 06/4/2022 của UBND huyện Thường Tín phê duyệt báo cáo NCKT dự án;
Phương án sử dụng tầng đất mặt được CĐT phê duyệt tháng 11/2024.
Tiến độ dự án 2022-2024</t>
  </si>
  <si>
    <t>Xây dựng HTKT khu đấu giá QSD đất ở  tại thôn Đỗ Hà, xã Khánh Hà, huyện Thường Tín, TP. Hà Nội</t>
  </si>
  <si>
    <t>Nghị quyết 12/NQ-HĐND ngày 14/07/2022 của HĐND huyện Thường Tín về phê duyệt CTĐT và điều chỉnh CTĐT một số Dự án (Phụ lục 13);
Phương án sử dụng tầng đất mặt được CĐT phê duyệt tháng 11/2024.
Tiến độ dự án 2023-2025</t>
  </si>
  <si>
    <t>Xây dựng HTKT khu đấu giá QSD đất ởtại  Khu Ma Tràng, thôn Duyên Trường, xã Duyên Thái, huyện Thường Tín, TP.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</si>
  <si>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134;
Phương án sử dụng tầng đất mặt được CĐT phê duyệt tháng 11/2024.
Tiến độ dự án 2022-2024</t>
  </si>
  <si>
    <t>Xây dựng HTKT khu đấu giá quyền sử dụng đất ở  khu Màu Miễu, thôn Hướng Xá, xã Quất Động, huyện Thường Tín</t>
  </si>
  <si>
    <t>Nghị quyết 12/NQ-HĐND ngày 14/07/2022 của HĐND huyện về phê duyệt CTĐT và điều chỉnh CTĐT một số Dự án (Phụ lục 14);
Nghị quyết 01/NQ-HĐND ngày 12/04/2023 của HĐND huyện Thường Tín về việc phê duyệt chủ trương đầu tư và điều chỉnh chủ trương đầu tư một số dự án
Phương án sử dụng tầng đất mặt được CĐT phê duyệt tháng 11/2024.
Tiến độ dự án 2023-2025</t>
  </si>
  <si>
    <t>Xây dựng HTKT đấu giá quyền sử dụng đất ở khu Sau Đình, thôn Ba Lăng, Dũng Tiến,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</si>
  <si>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(PL130);
Phương án sử dụng tầng đất mặt được CĐT phê duyệt tháng 11/2024.
Tiến độ dự án 2021-2023</t>
  </si>
  <si>
    <t>Xây dựng HTKT khu đất đấu giá QSD đất ở vị trí 01 thôn Nghiêm Xá, xã Nghiêm xuyên, huyện Thường Tín, thành phố Hà Nội</t>
  </si>
  <si>
    <t>ONT </t>
  </si>
  <si>
    <t>Nghị quyết số 35/NQ-HĐND ngày 14/12/2022 của HĐND huyện Thường Tín Về việc phê duyệt chủ trương đầu tư, điều chỉnh chủ trương đầu tư một số dự án trên địa bàn huyện Thường Tín (phụ lục số 28);
Phương án sử dụng tầng đất mặt được CĐT phê duyệt tháng 11/2024.
Tiến độ dự án 2023-2025</t>
  </si>
  <si>
    <t>Xây dựng HTKT khu đất đấu giá QSD đất ở vị trí 03 thôn Cống Xuyên, xã Nghiêm xuyên,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</si>
  <si>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Tín(phụ lục số 29);
Phương án sử dụng tầng đất mặt được CĐT phê duyệt tháng 11/2024.
Tiến độ dự án 2023-2025</t>
  </si>
  <si>
    <t>Xây dựng HTKT khu đất đấu giá QSD đất ở thôn Đại Lộ xã Ninh Sở,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</si>
  <si>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 (phụ lục số 27 );
Phương án sử dụng tầng đất mặt được CĐT phê duyệt tháng 11/2024.
Tiến độ dự án 2023-2025</t>
  </si>
  <si>
    <t>Xây dựng HTKT khu đấu giá QSD đất Bờ Vàng thôn Hà Vỹ, xã Lê Lợi, huyện Thường Tín, Thành phố Hà Nội</t>
  </si>
  <si>
    <t>Nghị quyết số 35/NQ-HĐND ngày 14/12/2022 của HĐND huyện về việc phê duyệt chủ trương đầu tư, điều chỉnh chủ trương đầu tư một số dự án trên địa bàn huyện Thường Tín (phụ lục số 30);
Phương án sử dụng tầng đất mặt được CĐT phê duyệt tháng 11/2024.
Tiến độ dự án 2023-2025</t>
  </si>
  <si>
    <t>Xây dựng HTKT Khu đấu giá QSD đất ở xã Tiền Phong,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</si>
  <si>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 (phụ lục số 32)
Phương án sử dụng tầng đất mặt được CĐT phê duyệt tháng 11/2024.
Tiến độ dự án 2023-2025</t>
  </si>
  <si>
    <t>Xây dựng HTKT khu đấu giá QSD đất vị trí 2 thôn Từ vân, xã Lê Lợi,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</si>
  <si>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Tín(phụ lục số 31)
Nghị quyết số 01/NQ-HĐND ngày 12/4/2023 của HĐND huyện Thường Tín về việc phê duyệt chủ trương đầu tư, điều chinh chủ trương đầu tư một số dự án trên địa bàn huyện Thường Tín ( phụ lục 75);
Phương án sử dụng tầng đất mặt được CĐT phê duyệt tháng 11/2024.
Tiến độ dự án 2023-2025</t>
  </si>
  <si>
    <t>Xây dựng HTKT để đấu giá QSD đất khu Trung tâm thương mại, dịch vụ Đa Tán xã Hà Hồi huyện Thường Tín, thành phố Hà Nội</t>
  </si>
  <si>
    <t>Nghị quyết 12/NQ-HĐND ngày 14/07/2022 của HĐND huyện (Phụ lục 16);
Phương án sử dụng tầng đất mặt được CĐT phê duyệt tháng 11/2024.
Tiến độ dự án 2023-2025</t>
  </si>
  <si>
    <t>Xây dựng HTKT để đấu giá QSD đất khu Trung tâm thương mại, dịch vụ Chiến Thắng Kỷ Dậu năm 1789, xã Hà Hồi, huyện Thường Tín, thành phố Hà Nội</t>
  </si>
  <si>
    <t>Nghị quyết 12/NQ-HĐND ngày 14/07/2022 của HĐND huyện (Phụ lục 15);
Phương án sử dụng tầng đất mặt được CĐT phê duyệt tháng 11/2024.
Tiến độ dự án 2023-2025</t>
  </si>
  <si>
    <t xml:space="preserve">Xây dựng HTKT điểm dân cư nông thôn tại thôn Quần Hiền, xã Hòa Bình, huyện Thường Tín, TP Hà Nội </t>
  </si>
  <si>
    <t>Nghị quyết số 23/NQ-HĐND của HĐND huyện Thường Tín ngày 18/10/2024 phê duyệt chủ trương đầu tư, điều chỉnh chủ trương đầu tư một số dự án trên địa bàn huyện Thường Tín (Phụ lục số 02);
Phương án sử dụng tầng đất mặt do CĐT phê duyệt tháng 11/2024
Tiến độ dự án 2025-2028</t>
  </si>
  <si>
    <t xml:space="preserve">Xây dựng HTKT điểm dân cư nông thôn tại thôn An Lãng, xã Văn Tự, huyện Thường Tín, TP Hà Nội </t>
  </si>
  <si>
    <t>Văn Tự</t>
  </si>
  <si>
    <t>Nghị quyết số 23/NQ-HĐND của HĐND huyện Thường Tín ngày 18/10/2024 phê duyệt chủ trương đầu tư, điều chỉnh chủ trương đầu tư một số dự án trên địa bàn huyện Thường Tín (Phụ lục số 03);
Phương án sử dụng tầng đất mặt do CĐT phê duyệt tháng 11/2024
Tiến độ dự án 2025-2027</t>
  </si>
  <si>
    <t>Xây dựng HTKT khu đất ở mới khu C thôn Trạch Xá, xã Hòa Lâm, huyện Ứng Hòa, TP Hà Nội</t>
  </si>
  <si>
    <t>1. Nghị quyết số 20/NQ-HĐND ngày 27/10/2020 của HĐND huyện Ứng Hòa về việc phê duyệt chủ trương đầu tư, điều chỉnh chủ trương đầu tư một số dự sử dụng nguồn vốn đầu tư công của huyện Ứng Hòa và vốn thành phố hỗ trợ có mục tiêu cho huyện - Phụ lục 26 (Tiến độ thực hiện dự án 2021-2023).
2.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16.
- Tiến độ: 2024-2026.</t>
  </si>
  <si>
    <t>Xây dựng HTKT khu đất ở mới khu D thôn Trạch Xá, xã Hòa Lâm, huyện Ứng Hòa, TP Hà Nội</t>
  </si>
  <si>
    <t>1. Nghị quyết số 20/NQ-HĐND ngày 27/10/2020 của HĐND huyện Ứng Hòa về việc phê duyệt chủ trương đầu tư, điều chỉnh chủ trương đầu tư một số dự sử dụng nguồn vốn đầu tư công của huyện Ứng Hòa và vốn thành phố hỗ trợ có mục tiêu cho huyện - Phụ lục 26 (Tiến độ thực hiện dự án 2021-2023).
2.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17. 
- Tiến độ: 2024-2026.</t>
  </si>
  <si>
    <t>Xây dựng HTKT khu đất ở mới thôn Văn Cao xã Tảo Dương Văn</t>
  </si>
  <si>
    <t>Nghị quyết số 08/NQ-HĐND ngày 13/7/2022 của HĐND huyện Ứng Hòa về việc điều chỉnh, bổ sung Kế hoạch đầu tư công trung hạn 5 năm 2021-2025; Điều chỉnh, bổ sung kế hoạch đầu tư công năm 2022; Kế hoạch đầu tư công năm 2023.
- Tiến độ thực hiện dự án 2023-2025</t>
  </si>
  <si>
    <t>Xây dựng khu dân cư mới thôn Phù Yên, xã Viên An, huyện Ứng Hòa, TP. Hà Nội.</t>
  </si>
  <si>
    <t xml:space="preserve"> Nghị quyết số 03/NQ-HĐND ngày 14/4/2023của HĐND huyện Ứng Hoà (Phụ lục 54).Tiến độ thực hiện 2022-2024</t>
  </si>
  <si>
    <t>Xây dựng hạ tầng kỹ thuật khu dân cư mới thôn Trạch Bái, xã Hòa Lâm, huyện Ứng Hòa, TP. Hà Nội</t>
  </si>
  <si>
    <t>Quyết định số 2664/QĐ-UBND ngày 10/5/2024 của UBND huyện Ứng Hòa về việc phế duyệt chủ trương đầu tư Công trình: Xây dựng HTKT khu đất ở mới thôn Trạch Bái xã Hòa Lâm. Tiến độ thực hiện 2024-2026</t>
  </si>
  <si>
    <t>Giải phóng mặt bằng và xây dựng các tuyến đường chính tạo quỹ đất sạch để đấu giá QSD đất tại khu 1, ô quy hoạch ký hiệu Ô 2 thị trấn Vân Đình, huyện Ứng Hòa</t>
  </si>
  <si>
    <t>1. Nghị quyết số 24/NQHĐND ngày 16/12/2023 của HĐND huyện ỨngHòa Về việc phê duyệtchủ trương, điều chỉnhchủ trương đầu tư một số dự án sử dụng nguồn vốnThành phố hỗ trợ có mục tiêu và nguồn vốn ngân sách huyện năm 2024(Phụ lục 31);
2. Nghị quyết số 02/NQHĐND ngày 10/4/2024 của HĐND huyện ỨngHòa về việc phê duyệt, điều chỉnh chủ trươngđầu tư một số dự án sửdụng nguồn vốn Thànhphố hỗ trợ có mục tiêu vànguồn vốn ngân sách huyện năm 2024 (Phụlục 58); Tiến độ thực hiện 2024 -2026
3. Quyết định 2229/QĐ-UBND ngày 25/4/2024 của UBND huyện ỨngHòa về việc điều chỉnh,bổ sung kế hoạch đầu tư công cấp huyện năm 2024.
4. Nghị quyết số 08/NQ-HĐND ngày 28/06/2024 của Hội đồng nhân dân huyện Ứng Hòa về việc phê duyệt chủ trương đầu tư, điều chỉnh chủ trương đầu tư một số dự án sử dụng nguồn vốn Thành phố hỗ trợ có mục tiêu cho huyện và nguồn ngân sách huyện  (Phụ lục 10); Tiến độ thực hiện 2024 -2026</t>
  </si>
  <si>
    <t>Giải phóng mặt bằng và xây dựng các tuyến đường chính tạo quỹ đất sạch để đấu giá QSD đất tại khu 2, ô quy hoạch ký hiệu Ô 2 thị trấn Vân Đình, huyện Ứng Hòa</t>
  </si>
  <si>
    <t>1. Nghị quyết số 24/NQHĐND ngày 16/12/2023của HĐND huyện Ứng Hòa Về việc phê duyệt chủ trương, điều chỉnh chủ trương đầu tư một số dự án sử dụng nguồn vốnThành phố hỗ trợ có mục tiêu và nguồn vốn ngân sách huyện năm 2024(Phụ lục 32);
2. Nghị quyết số 02/NQHĐND ngày 10/4/2024 của HĐND huyện Ứng Hòa về việc phê duyệt, điều chỉnh chủ trương đầu tư một số dự án sử dụng nguồn vốn Thành phố hỗ trợ có mục tiêu và nguồn vốn ngân sách huyện năm 2024 (Phụlục 59); Tiến độ thực hiện 2024 -2026
3. Quyết định 2229/QĐ-UBND ngày 25/4/2024 của UBND huyện Ứng Hòa về việc điều chỉnh, bổ sung kế hoạch đầu tư công cấp huyện năm 2024;
4. Nghị quyết số 08/NQ-HĐND ngày 28/06/2024 của Hội đồng nhân dân huyện Ứng Hòa về việc phê duyệt chủ trương đầu tư, điều chỉnh chủ trương đầu tư một số dự án sử dụng nguồn vốn Thành phố hỗ trợ có mục tiêu cho huyện và nguồn ngân sách huyện  (Phụ lục 11); Tiến độ thực hiện 2024 -2026</t>
  </si>
  <si>
    <t>Xây dựng HTKT khu 1 - TTTM DV đất ở mới thị trấn Vân Đình, huyện Ứng Hòa, TP Hà Nội</t>
  </si>
  <si>
    <t>1. Quyết định 1107/QĐ-UBND ngày 9/12/2020 của UBND huyện Ứng Hòa về việc phê duyệt dự án đầu tư xây dựng dự án: Xây dựng hạ tầng kỹ thuật khu 1- Trung tâm thương mại dịch vụ đất ở mới thị trấn Vân Đình,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2023-Phụ lục 47.Tiến độ thực hiện 2023-2025</t>
  </si>
  <si>
    <t>Xây dựng HTKT khu 2 - TTTM DV đất ở mới thị trấn Vân Đình, huyện Ứng Hòa, TP Hà Nội</t>
  </si>
  <si>
    <t xml:space="preserve"> 1. Quyết định 1106/QĐ-UBND ngày 9/12/2020 của UBND huyện Ứng Hòa về việc phê duyệt dự án đầu tư xây dựng dự án: Xây dựng hạ tầng kỹ thuật khu 2- Trung tâm thương mại dịch vụ đất ở mới thị trấn Vân Đình,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Phụ lục 48. Tiến độ thực hiện 2023-2025</t>
  </si>
  <si>
    <t>Xây dựng HTKT khu 3 - TTTM DV đất ở mới thị trấn Vân Đình, huyện Ứng Hòa, TP Hà Nội</t>
  </si>
  <si>
    <t>1. Quyết định 1105/QĐ-UBND ngày 9/12/2020 của UBND huyện Ứng Hòa về việc phê duyệt dự án đầu tư xây dựng dự án: Xây dựng hạ tầng kỹ thuật khu 3- Trung tâm thương mại dịch vụ đất ở mới thị trấn Vân Đình,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49. Tiến độ thực hiện 2023-2025</t>
  </si>
  <si>
    <t>Xây dựng HTKT  khu đấu giá khu Rau Xanh Vườn Kẹ thôn Nội Xá</t>
  </si>
  <si>
    <t xml:space="preserve">1. Quyết định 1163 ngày 20/10/2019 của UBND huyện Ứng Hòa về việc phê duyệt dự án đầu tư xây dựng dự án: Xây dựng hạ tầng kỹ thuật đấu giá khu rau xanh Vườn Kẹ, thôn Nội Xá, xã Vạn Thái huyện Ứng Hòa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52. Tiến độ thực hiện 2022-2024); </t>
  </si>
  <si>
    <t>Xây dựng HTKT đấu giá quyền sử dụng đất khu xứ Đồng Dộc Đình, thôn Vũ Ngoại, xã Liên Bạt</t>
  </si>
  <si>
    <t>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42. Tiến độ thực hiện 2022-2024</t>
  </si>
  <si>
    <t>Xây dựng HTKT khu dân cư mới tại khu đồng Trước Dưới, thôn Đông Đình, xã Đại Cường, huyện Ứng Hòa, TP Hà Nội</t>
  </si>
  <si>
    <t xml:space="preserve">1. Quyết định 1135/QĐ-UBND ngày 14/12/2020 của UBND huyện Ứng hòa về việc phê duyệt dự án đầu tư xây dựng Công trình: Xây dựng Hạ tầng kỹ thuật khu dân cư mới khu đồng Trước Dưới thôn Đông Đình, xã Đại Cường,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2023-Phụ lục 55. Tiến độ thực hiện 2023-2025; </t>
  </si>
  <si>
    <t>Xây dựng HTKT khu tái định cư và đất ở mới khu A thôn Trạch Xá, xã Hòa Lâm, huyện Ứng Hòa, TP Hà Nội</t>
  </si>
  <si>
    <t>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51. Tiến độ thực hiện 2023-2025</t>
  </si>
  <si>
    <t>Xây dựng HTKT khu dân cư mới khu đồng Hội Cao, thôn Giang Làng, xã Đồng Tiến, huyện Ứng Hòa, TP Hà Nội</t>
  </si>
  <si>
    <t>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Phụ lục 53. Tiến độ thực hiện 2023-2025</t>
  </si>
  <si>
    <t>Xây dựng HTKT khu đất ở mới và tái định cư thị trấn Vân Đình, huyện Ứng Hòa, TP Hà Nội</t>
  </si>
  <si>
    <t xml:space="preserve"> 1. Quyết định 1139/QĐ-UBND  ngày 14/12/2020 của UBND huyện ứng Hòa về việc phê duyệt dự án đầu tư xây dựng công trinh: Xây dựng HTKT khu đất ở mới và tái định cư thị trấn Vân Đình, huyện Ứng Hòa, TP. Hà Nội.
2. Nghị quyết số 01/NQ-HĐND ngày 14/4/2023 của Hội đồng nhân dân huyện Ứng Hòa về việc điều chỉnh, bổ sung Kế hoạch đầu tư công trung hạn 5 năm 2021-2025, Phân bổ nguồn thu tiền sử dụng đất và nguồn dự phòng xây dựng cơ bản tập trung chưa phân bổ trong kế hoạch đầu tư công năm 2023; Mục A4. Tiến độ thực hiện 2022-2024</t>
  </si>
  <si>
    <t>Xây dựng HTKT khu dân cư mới khu 2 thôn Tử Dương, xã Cao Thành, huyện Ứng Hòa, TP Hà Nội</t>
  </si>
  <si>
    <t>Xã Cao thành</t>
  </si>
  <si>
    <t>Quyết định số 4190/QĐ-UBND ngày 14/10/2022 của UBND huyện Ứng Hòa về việc phê duyệt gai hạn thời gian thực hiện dự án Xây dựng HTKT khu dân cư mới khu 2 thôn Tử Dương, xã Cao Thành, huyện Ứng Hòa, TP Hà Nội .Tiến độ thực hiện điều chỉnh: 2022-2024</t>
  </si>
  <si>
    <t>Xây dựng HTKT khu tái định cư và đất ở mới khu B thôn Trạch Xá, xã Hòa Lâm, huyện Ứng Hòa, TP Hà Nội</t>
  </si>
  <si>
    <t>1. Quyết định số 4200/QĐ-UBND ngày 14/10/2022 của UBND huyện Ứng Hòa về việc phê duyệt gia hạn thời gian thực hiện dự án Xây dựng HTKT khu tái định cư và đất ở mới khu B thôn Trạch Xá, xã Hòa Lâm, huyện Ứng Hòa, TP Hà Nội.Tiến độ thực hiện điều chỉnh: 2022:2024;
2. Nghị quyết số 08/NQ-HĐND ngày  21/6/2023 của Hội đồng nhân dân huyện Ứng Hòa về việc phê duyệt, điều chỉnh chủ trương đầu tư một số dự án sử dụng nguồn vốn Thành phố hỗ trợ có mục tiêu, Ngân sách các Quận hỗ trợ và nguồn vốn ngân sách huyện năm 2023.- Phụ lục 05.Tiến độ thực hiện 2023-2025</t>
  </si>
  <si>
    <t>Xây dựng HTKT khu dân cư mới thôn Xuân Quang xã Đội Bình, huyện Ứng Hòa, TP Hà Nội</t>
  </si>
  <si>
    <t>Xã Đội Bình</t>
  </si>
  <si>
    <t>Nghị quyết số 02/NQHĐND ngày 10/4/2024 của HĐND huyện Ứng Hòa về việc phê duyệt, điều chỉnh chủ trương đầu tư một số dự án sử dụng nguồn vốn Thành phố hỗ trợ có mục tiêu và nguồn vốn ngân sách huyện năm 2024. Phụ lục 36. Tiến độ thực hiện 2024-2026</t>
  </si>
  <si>
    <t>BIỂU 2: DANH MỤC CÁC DỰ ÁN VỐN NGOÀI NGÂN SÁCH THU HỒI ĐẤT NĂM 2025; CHUYỂN MỤC ĐÍCH SỬ DỤNG ĐẤT TRỒNG LÚA</t>
  </si>
  <si>
    <t>Trạm bơm lấy nước thô từ sông Đà (nhà máy điện rác Seraphin)</t>
  </si>
  <si>
    <t>Công ty cổ phần công nghệ môi trường xanh Seraphin</t>
  </si>
  <si>
    <t>Văn bản số 155/CV-SRP ngày 25/09/2024 của Công ty cổ phần công nghệ môi trường xanh Seraphin về việc đăng ký kế hoạch sử dụng đất năm 2025 huyện Ba Vì
Quyết định điều chỉnh chủ trương đầu tư số 2485/QĐ-UBND ngày 16/6/2020 của UBND thành phố Hà Nội
Quyết định số 4480/QĐ-UBND ngày 07/9/2023 của UBND Thành phố điều chỉnh chủ trương đầu tư Nhà máy điện rác Seraphin.
(Thời gian thực hiện 2022-2024)</t>
  </si>
  <si>
    <t>Xây dựng trạm biến áp 110KV Ba Vì 2 và nhánh rẽ</t>
  </si>
  <si>
    <t>Ban quản lý dự án phát triển điện lực Hà Nội</t>
  </si>
  <si>
    <t>Quyết định số 35/QĐ-UBND của UBND thành phố Hà Nội về việc chấp thuận chủ trương đầu tư dự án.
(Thời gian thực hiện dự án 2025)</t>
  </si>
  <si>
    <t>Khu đô thị thành phố giao lưu</t>
  </si>
  <si>
    <t>Công ty CP Đầu tư và xây dựng quốc tế VIGEBA</t>
  </si>
  <si>
    <t>Quyết định số 5128/QĐ-UBND ngày 10/10/2023 của UBND thành phố Hà Nội (Tiến độ: đến năm 2027)</t>
  </si>
  <si>
    <t>Tổ hợp Y tế - Chăm sóc sức khỏe công nghệ cao</t>
  </si>
  <si>
    <t>Công ty cổ phần phát triển y tế quốc tế TH (Trung tâm PTQĐ huyện Đông Anh tổ chức GPMB)</t>
  </si>
  <si>
    <t>- Quyết định số 8511/QĐ-UBND ngày 09/12/2017 của UBND thành phố Hà Nội về việc phê duyệt chủ trương đầu tư;
- Quyết định số 6230/QĐ-UBND ngày 14/11/2018 về việc giao nhiệm vụ GPMB cho UBND huyện Đông Anh;
- Quyết định số 61/2015/QĐ-TTg ngày 29/11/2015 của Thủ tướng Chính phủ về cơ chế chính sách đặc thù đầu tư phát triển đô thị hai bên tuyến đường Võ Nguyên Giáp</t>
  </si>
  <si>
    <t>Nhà máy xử lý, tái chế chất thải rắn</t>
  </si>
  <si>
    <t>Công ty TNHH Bê tông đúc sẵn và cơ khí Bình Dương</t>
  </si>
  <si>
    <t>Dục Tú, Cổ Loa</t>
  </si>
  <si>
    <t>- Văn bản 1834/QHKT-BSH+HTKT ngày 04/5/2024 của Sở QH&amp;KT Vv Quy hoạch tổng mặt bằng dự án Nhà máy xử lý, tái chế chất thải rắn xây dựng tại xã Dục Tú, huyện Đông Anh;
- Văn bản 1542/UBND-ĐT ngày 20/5/2024 của UBND thành phố Hà Nội Vv Tổng mặt bằng tỷ lệ 1:500 dự án Nhà máy xử lý, tái chế chất thải rắn xây dựng tại xã Dục Tú, huyện Đông Anh;
- Văn bản 1044/UBND-KH&amp;ĐT ngày 11/4/2024 của UBND thành phố Hà Nội Vv triển khai các công việc liên quan khi thực hiện dự án Nhà máy xử lý, tái chế chất thải rắn xây dựng tại xã Dục Tú, huyện Đông Anh;
- Văn bản 4899/VP-DT ngày 08/5/2023 của VP UBND thành phố Hà Nội Vv rà soát dự án đầu tư xây dựng Nhà máy xử lý, tái chế chất thải rắn xây dựng tại xã Dục Tú. huyện Đông Anh;
- Thông báo 406/TB-VP ngày 30/8/2023 của UBND thành phố Hà nội Vv Kết luận của Phó Chủ tịch UBND Thành phố Nguyễn Trọng Đông tại cuộc họp xem xét đề xuất của Sở Quy hoạch -  Kiến trúc về Tổng mặt bằng dự án; 
- Văn bản 1333/KH&amp;ĐT-ĐT ngày 29/3/2024 của Sở KH&amp;ĐT vv giải quyết hồ sơ đề xuất điều chỉnh chủ trương đầu tư Dự án Nhà máy xử lý, tái chế chất thải rắn xây dựng tại xã Dục tú, huyện Đông Anh của Công ty TNHH Bê tông đúc sẵn và cơ khí Bình Dương;
- Văn bản 3307/UBND-QLĐT ngày 13/12/2023 của UBND huyện Đông Anh Vv lập quy hoạch tổng mặt bằng dự án;
- Quyết định 3983/QĐ-UBND ngày 03/8/2018 của UBND thành phố Hà Nội Vv Quyết định chủ trương đầu tư;
- Quyết định 934/QĐ-UBND ngày 26/2/2019 của UBND thành phố Hà Nội Vv cho Công ty cổ phần Cầu Đuống thuê 72.927,3 m2 đất tại xã Dục Tú huyện Đông Anh để tiếp tục sử dụng mục đích văn phòng làm việc và cơ sở sản xuất.</t>
  </si>
  <si>
    <t xml:space="preserve">Đầu tư xây dựng HTKT và quản lý cụm công nghiệp vừa và nhỏ tại xã Nguyên Khê, huyện Đông Anh, Thành phố Hà Nội 
</t>
  </si>
  <si>
    <t>SKN</t>
  </si>
  <si>
    <t>Liên danh CTCP Đông Thành Hà Nội – CTCP Đầu tư Phát triển Việt Nam</t>
  </si>
  <si>
    <t>Thị trấn Đông Anh, Nguyên Khê</t>
  </si>
  <si>
    <t xml:space="preserve">`- Quyết định số 208/2006/QĐ-UBND ngày 28/11/2006 của UBND thành phố Hà Nội về việc phê duyệt Quy hoạch chi tiết tỷ lệ 1/500 Cụm công nghiệp vừa và nhỏ tại xã Nguyê Khê, huyện Đông Anh, Hà Nội;
- Quyết định số 1213/QĐ-UBND ngày 15/3/2019 của UBND thành phố Hà Nội về việc Quyết định điều chỉnh chủ trương đầu tư đối với dự án Xây dựng cụm công nghiệp vừa và nhỏ tại xã Nguyên Khê, huyện Đông Anh;
- Quyết định số 3735/QĐ-UBND ngày 17/7/2024 của UBND thành phố Hà Nội về Quyết định chấp thuận điều chỉnh chủ trương đầu tư </t>
  </si>
  <si>
    <t>Đầu tư xây dựng khu đô thị mới tại các xã Xuân Canh, Đông Hội, Mai Lâm, huyện Đông Anh, thành phố Hà Nội</t>
  </si>
  <si>
    <t>Công ty cổ phần trung tâm hội chợ triển lãm Việt Nam
(Trung tâm PTQĐ huyện Đông Anh tổ chức GPMB)</t>
  </si>
  <si>
    <t>Xuân Canh, Đông Hội, Mai Lâm</t>
  </si>
  <si>
    <t>- Quyết định số 2588/QĐ-UBND ngày 19/6/2020 của UBND TP v/v phê duyệt chi tiết tỷ lệ 1/500 
- Quyết định số 2729/QĐ-UBND ngày 26/6/2020 của UBND TP về việc phê duyệt chủ trương đầu tư dự án, trong đó thời gian thực hiện là 2020-2025
Quyết định 453/QĐ-UBND ngày 28/01/2022 của UBND thành phố Hà Nội về quyết định chấp thuận điều chỉnh CTDT</t>
  </si>
  <si>
    <t>Đường điện 500/220 kv Hiệp Hòa- Đông Anh - Bắc Ninh 2</t>
  </si>
  <si>
    <t>Ban QLDA các công trình điện miền Bắc</t>
  </si>
  <si>
    <t>Thụy Lâm, Liên Hà, Vân Hà, Dục Tú</t>
  </si>
  <si>
    <t>Quyết định số 637/QĐ-EVN ngày 26/09/2014 của Tập đoàn điện lực Việt Nam về việc phê duyệt dự án đầu tư xây dựng công trình đường dây 500/220 Kv Hiệp Hòa - Đông Anh - Bắc Ninh 2; Công văn số 5964/STNMT-QHKHSDĐ ngày 22/9/2015 của Sở TNMT Hà Nội V/v hướng dẫn xác định ranh giới khu đất thu hồi phục vụ công tác bồi thường, hỗ trợ và tái định
Quyết định số 565/QĐ-EVN ngày 29/6/2015 của Tập đoàn điện lực Việt Nam về việc phê duyệt thiết kế kỹ thuật - Tổng dự toán công trình</t>
  </si>
  <si>
    <t>Xây dựng đường dây 110kV mạch kép và cải tạo trạm 110kV E1.17 Bắc Thăng Long để nâng cao độ tin cây cung cấp điện</t>
  </si>
  <si>
    <t>Ban QLDA lưới điện Hà Nội -Tồng công ty điện lực TP Hà Nội</t>
  </si>
  <si>
    <t>Văn bản số 7809/VP-ĐT ngày 28/7/2021 cùa Văn phòng UBND Thành phố;
VB số 3296/QHKT-HTKT ngày 13/7/2021 cùa Sở Quy hoạch Kiến trúc
VB số 8756/BC-ENVHANOI ngày 14/10/2024 của Tổng công ty điện lực thành phố Hà Nội về việc bổ sung quy hoạch sử dụng đất đến năm 2030 và đăng ký kế hoạch sử dụng đất năm 2025 trên địa bàn thành phố Hà Nội</t>
  </si>
  <si>
    <t>Mở rộng TBA 220kV Vân Trì thuộc dự án hoàn thiện sơ đồ nhất thứ trạm biến áp 220kV Vân Trì, Bắc Ninh; thay thế thiết bị ngăn lộ 200 trạm 220kV Thái Bình</t>
  </si>
  <si>
    <t>Công ty truyền tải điện 1</t>
  </si>
  <si>
    <t>Văn bản số 27/QĐ-HĐTV ngày 16/02/2023 của Tổng công ty Truyền tải điện Quốc gia (EVNNPT) về việc chuyển giao một số dự án từ Ban Quản lý dự án truyền tải điện cho các đơn vị khác trong EVNNPT</t>
  </si>
  <si>
    <t>Thành phố thông minh</t>
  </si>
  <si>
    <t>Các nhà đầu tư: Sumito corporation; Công ty cổ phần tập đoàn BRG; Công ty TNHH Motor N.A Việt Nam; Công ty TNHH Đầu tư bất động sản Phú Cường; Công ty cổ phần dịch vụ và kinh doanh bất động sản Hà Nội
(Trung tâm PTQĐ huyện Đông Anh tổ chức GPMB)</t>
  </si>
  <si>
    <t>Hải Bối, Vĩnh Ngọc, Kim Nỗ</t>
  </si>
  <si>
    <t>- Quyết định chủ trương đầu tư số 3003/QĐ-UBND ngày 16/8/2018 của UBND thành phố Hà Nội
- Quyết định điều chỉnh chủ trương đầu tư số 1792/QĐ-UBND ngày 04/5/2020 của UBND thành phố Hà Nội
- Quyết định số 990/QĐ-UBND ngày 01/3/2019 về việc giao nhiệm vụ cho UBND huyện Đông Anh thực hiện công tác bồi thường, hỗ trợ và tái định cư dự án
Quyết định số 3663/QĐ-UBND ngày 18/7/2023 của UBND thành phố Hà Nội về phê duyệt điều chỉnh cục bộ QH chi tiết 1/500</t>
  </si>
  <si>
    <t>Công viên Văn hóa, Du lịch, vui chơi giải trí Kim Quy</t>
  </si>
  <si>
    <t>Công ty cổ phần Tập đoàn Mặt trời (Sungroup)
(Trung tâm PTQĐ huyện Đông Anh tổ chức GPMB)</t>
  </si>
  <si>
    <t>Vĩnh Ngọc, 
Tiên Dương</t>
  </si>
  <si>
    <t>- Quyết định số 2749/QĐ-UBND ngày 26/6/2020 của UBND Thành phố về việc điều chỉnh chủ trương đầu tư dự án, tiến độ 2020-2022</t>
  </si>
  <si>
    <t>Bãi đỗ xe kết hợp với các dịch vụ phụ trợ Kim Chung Park tại xã Kim Chung và xã Võng La, huyện Đông Anh;</t>
  </si>
  <si>
    <t>Công ty Cổ phần Xây dựng VIJAKO Việt Nam</t>
  </si>
  <si>
    <t>Võng La; Kim Chung</t>
  </si>
  <si>
    <t>- Văn bản số 1638/UBND-TNMT ngày 30/5/2022 của UBND thành phố Hà Nội về việc Công ty Cổ phần Xây dựng VIJAKO Việt Nam thực hiện thủ tục thỏa thuận nhận chuyển nhượng quyền sử dụng đất nông nghiệp để nghiên cứu, lập dự án 
 - Văn bản số 4357/STNMT-QHKHSDĐ ngày 21/6/2022 của Sở Tài nguyên và Môi trường Hà Nội về việc hướng dẫn xác định ranh giới khu đất thực hiện thủ tục nhận chuyển nhượng, nhận góp vốn bằng quyền sử dụng đất để thực hiện dự án
 - Văn bản số 1567/UBND-TNMT ngày 13/7/2022 của UBND huyện Đông Anh về việc thực hiện dự án</t>
  </si>
  <si>
    <t>Dự án xây dựng nhà ở cho người có thu nhập thấp tại ô đất CT3, CT4 Khu đô thị mới Kim Chung (tên dự án hiện nay là Dự án xây dựng Khu nhà ở xã hội tại ô đất ký hiệu CT3, CT4 thuộc Khu đô thị mới Kim Chung)</t>
  </si>
  <si>
    <t>Liên danh Tổng công ty Đầu tư và Phát triển nhà Hà Nội (HANDICO) - Tổng công ty Viglacera -CTCP</t>
  </si>
  <si>
    <t>Trung tâm hội chợ triển lãm Quốc gia mới tại huyện Đông Anh</t>
  </si>
  <si>
    <t>SKC</t>
  </si>
  <si>
    <t>Xuân Canh, Đông Hội</t>
  </si>
  <si>
    <t>- Văn bản số 2628/UBND-ĐT ngày 10/5/2016 của UBND thành phố Hà Nội về việc lập quy hoạch
- Quyết định số 5427/QĐ-UBND ngày 29/9/2016 của UBND thành phố Hà Nội về việc giao nhiệm vụ cho UBND huyện Đông Anh làm thực hiện công tác GPMB
- Quyết định số 2749/QĐ-UBND ngày 26/6/2020 của UBND thành phố Hà Nội về việc điều chỉnh chủ trương đầu tư</t>
  </si>
  <si>
    <t>Xây dựng khu đô thị mới G19</t>
  </si>
  <si>
    <t>Công ty CP đầu tư và thương mại Trung Yên</t>
  </si>
  <si>
    <t>Quyết định số 13412/QĐ-UBND ngày 31/10/2022 của UBND huyện Đông Anh Vv điều chỉnh bổ sung quyết định số 2272/QĐ-UBND ngày 01/4/2022 của UBND Huyện về việc Giao nhiệm vụ lập, hoàn thiện hồ sơ đề xuất, tổ chức đấu thầu lựa chọn Nhà đầu tư thực hiện một số dự án trên địa bàn Huyện
Quyết định chấp thuận nhà đầu tư số 5736/QĐ-UBND ngày 01/11/2024 của UBND thành phố Hà Nội</t>
  </si>
  <si>
    <t>Trạm biến áp 110KV Đông Dư (Tây Nam Gia Lâm) và nhánh rẽ</t>
  </si>
  <si>
    <t>Tổng công ty điện lực TP Hà Nội</t>
  </si>
  <si>
    <t>xã Đông Dư</t>
  </si>
  <si>
    <t xml:space="preserve">- Thời gian thực hiện: 2024-2026;
- CV số: 2645/EVNHANOIPMB-BTGPMB ngày 12/08/2024 của Ban quản lý dự án lưới điện Hà Nội V/v đăng ký kế hoạch dử dụng đất các công trình Điện năm 2025, huyện Gia Lâm, TP Hà Nội;
- QĐ số: 426/QĐ-HDTV ngày 29/12/2023 của HĐTV-TCT Điện lực TP Hà Nội v/v phê duyệt BC NCKT ĐTXD;
- QĐ số: 4929/QĐ-UBND ngày 29/9/2023 của UBND TP Hà Nội v/v Chấp thuận CTĐT cho dự án;
</t>
  </si>
  <si>
    <t>Xây dựng trạm biến áp 110kV Trâu Quỳ và nhánh rẽ</t>
  </si>
  <si>
    <t>Ban QLDA lưới điện Hà Nội</t>
  </si>
  <si>
    <t>- Thời gian thực hiện: 2020-2021;
- CV số: 2645/EVNHANOIPMB-BTGPMB ngày 12/08/2024 của Ban quản lý dự án lưới điện Hà Nội V/v đăng ký kế hoạch sử dụng đất các công trình Điện năm 2025 huyện Gia Lâm, TP Hà Nội;
- QĐ số: 152/QĐ-HTTV ngày 01/06/2020 của Tổng công ty điện lực TP Hà Nội V/v phê duyệt báo cáo nghiên cứu khả thi ĐTXD công trình "Xây dựng mới trạm biến áp 110kV Trâu Quỳ và nhánh rẽ";</t>
  </si>
  <si>
    <t>Xây dựng mới trạm 110kV Phù Đổng (Gia Lâm 3) và nhánh rẽ</t>
  </si>
  <si>
    <t>xã Phù Đổng, Cổ Bi</t>
  </si>
  <si>
    <t>- Thời gian thực hiện: đến hết năm 2028;
- CV số: 2645/EVNHANOIPMB-BTGPMB ngày 12/08/2024 của Ban quản lý dự án lưới điện Hà Nội V/v đăng ký kế hoạch dử dụng đất các công trình Điện năm 2025 huyện Gia Lâm, TP Hà Nội;
- VB số: 1782/QHKV-HTKT ngày 29/4/2021 của Sở QH kiến trúc về việc vị trí TBA 110KV Phù Đổng (Gia Lâm 3) và hướng tuyến nhánh rẽ 110kV;
- QĐ số: 3218/QĐ-UBND ngày 21/6/2024 của UBND TP Hà Nội v/v chấp thuận CTĐT cho dự án;</t>
  </si>
  <si>
    <t>Cải tạo mở rộng thanh cái phía 110kV trạm biến áp 110kV Gia Lâm 2</t>
  </si>
  <si>
    <t>- Thời gian thực hiện: 2024-2026;
- CV số: 2645/EVNHANOIPMB-BTGPMB ngày 12/08/2024 của Ban quản lý dự án lưới điện Hà Nội V/v đăng ký kế hoạch dử dụng đất các công trình Điện năm 2025 huyện Gia Lâm, TP Hà Nội;
- QĐ số: 6435/QĐ-UBND ngày 18/12/2023 của UBND thành phố Hà Nội  V/v chấp thuận CTĐT cho dự án;
- QĐ số: 1492/QĐ-EVNHANOI ngày 10/03/2022 của Tổng Công ty Điện lực TP. Hà Nội V/v phê duyệt báo cáo nghiên cứu khả thi ĐTXD công trình "Cải tạo, mở rộng thanh cái phía 110kV trạm biến áp 110kV Gia Lâm 2";</t>
  </si>
  <si>
    <t>Cụm công nghiệp Phú Thị - Giai đoạn 2</t>
  </si>
  <si>
    <t>Công ty Cổ phần phát triển Fuji Hà Nội</t>
  </si>
  <si>
    <t>- Thời gian thực hiện: 2019-2025;
- QĐ số: 5556/QĐ-UBND ngày 01/11/2023 của UBND TP Hà Nội v/v điều chỉnh quyết định số 6868/QĐ-UBND ngày 29/11/2019 và QĐ số: 3085/QĐ-UBND ngày 26/08/2022 của UBND TP Hà Nội v/v thành lập Cụm Công nghiệp Phú Thị - Giai đoạn 2, huyện Gia Lâm, TP Hà Nội;
- CV số: 2310/CV-FJHN ngày 23/10/2024 của Công ty Cổ phần Phát triển FUJI Hà Nội v/v đăng ký dự án cụm công nghiệp Phú Thị - Giai đoạn 2, huyện Gia Lâm vào KHSDĐ năm 2025 trên địa bàn huyện Gia Lâm;
- QĐ số: 4218/QĐ-BTNMT ngày 29/12/2023 của Bộ Tài nguyên và Môi trường v/v phê duyệt kết quả thẩm định báo cáo đánh giá tác động môi trường của DA "Cụm CN Phú Thị - giai đoạn 2" tại xã Phú Thị và xã Dương Xá, huyện Gia Lâm, TP Hà Nội;</t>
  </si>
  <si>
    <t>Đầu tư xây dựng KĐT Gia Lâm</t>
  </si>
  <si>
    <t>Công ty TNHH Đầu tư và phát triển đô thị Gia Lâm</t>
  </si>
  <si>
    <t>- Thời gian thực hiện: 2017-2025;
- CV số: 152/2024/CV-GL PTDA ngày 20/9/2024 của Công ty TNHH đầu tư và phát triển đô thị huyện Gia Lâm về việc cập nhật dự án đầu tư KĐT Gia Lâm vào KHSDĐ năm 2025 huyện Gia Lâm;
- QĐ số: 2783/QĐ-UBND ngày 07/06/2018 của UBND TP Hà Nội V/v Phê duyệt quy hoạch chi tiết KĐT Gia Lâm, tỷ lệ 1/500;
- QĐ số: 2997/QĐ-UBND ngày 16/06/2018 của UBND TP Hà Nội V/v phê duyệt CTĐT dự án KĐT Gia Lâm;</t>
  </si>
  <si>
    <t>Đường dây 220kV Long Biên - Mai Động (địa bàn huyện Gia Lâm)</t>
  </si>
  <si>
    <t>- CV số: 6453/NPMB-TĐ+ĐB ngày 26/7/2024 của Ban QLDA các công trình điện miền Bắc v/v đăng ký QH, KHSDĐ dự án Đường dây 220kV Long Biên - Mai Động (địa bàn huyện Gia Lâm);
- VB số: 257/TB-UBND ngày 16/3/2020 của UBND TP Hà Nội v/v chấp thuận hướng tuyến cáp ngầm 220kV Dự án Đường dây 220kV Long Biên - Mai Động;
- VB số: 3284/UBND-KT ngày 10/10/2023 của UBND huyện Gia Lâm v/v tham gia ý kiến thẩm định dự án đường dây 220kV Long Biên - Mai Động (qua địa bàn huyện Gia Lâm);</t>
  </si>
  <si>
    <t xml:space="preserve">Dự án Khu chức năng hỗn hợp Trung tâm thương mại, văn phòng, dịch vụ công cộng kết hợp nhà ở, chợ và cây xanh </t>
  </si>
  <si>
    <t>Tập đoàn Geleximco - Công ty cổ phần</t>
  </si>
  <si>
    <t>Giáp Bát</t>
  </si>
  <si>
    <t>Trạm 110kV Công viên Yên Sở và nhánh rẽ</t>
  </si>
  <si>
    <t>Ban Quản lý dự án lưới điện Hà Nội</t>
  </si>
  <si>
    <t xml:space="preserve">Khu chức năng đô thị Trũng Kênh kết hợp cải tạo chỉnh trang làng xóm cũ  </t>
  </si>
  <si>
    <t>Liên danh: Công ty CP Licogi 16 - Công ty CP ĐT&amp;PT công nghệ Hà Thành  - Công ty CP KDPT nhà và đô thị HN</t>
  </si>
  <si>
    <t>Thịnh Liệt, Hoàng Liệt</t>
  </si>
  <si>
    <t>Khu đô thị mới Đại Kim</t>
  </si>
  <si>
    <t>Liên danh: Công ty Đầu tư xây dựng số 2 Hà Nội và Công ty Cổ phần Tập đoàn dược phẩm Vimedimex</t>
  </si>
  <si>
    <t>Khu đô thị mới Hoàng Văn Thụ</t>
  </si>
  <si>
    <t>Công ty cổ phần Đầu tư phát triển đô thị Hoàng Mai</t>
  </si>
  <si>
    <t>Hoàng Văn Thụ, Yên Sở, Thịnh Liệt</t>
  </si>
  <si>
    <t>Xây dựng mới Trạm biến áp 110kV Ngọc Thụy và nhánh rẽ</t>
  </si>
  <si>
    <t>Tổng công ty Điện lực thành phố Hà Nội</t>
  </si>
  <si>
    <t>Thượng Thanh, Ngọc Thụy</t>
  </si>
  <si>
    <t>Quyết định số 14/QĐ-HĐTV ngày 08/2/2021 của Hội đồng thành viên Tổng công ty Điện lực TP Hà Nội về việc phê duyệt Báo cáo nghiên cứu khả thi ĐTXD công trình
Tiến độ thực hiện: 2024-2026</t>
  </si>
  <si>
    <t>Phường Giang Biên và phường Việt Hưng</t>
  </si>
  <si>
    <t>Dự án khu nhà ở Gia Quất, phường Thượng Thanh</t>
  </si>
  <si>
    <t>Công ty cổ phần BIC Việt Nam</t>
  </si>
  <si>
    <t>Giấy chứng nhận đầu tư số 01121001127 ngày 12/12/2012 của UBND Thành phố Hà Nội; TMB của UBND quận Long Biên phê duyệt điều chỉnh ngày 14/4/2014; Quyết định số 1355/QĐ-UBND ngày 06/3/2023 của UBND Thành phố v/v phê duyệt điều chỉnh chủ trương đầu tư Dự án (Mục tiêu đầu tư: Xây dựng khu nhà ở làm nhà ở xã hội và nhà ở kinh doanh; tiến độ: hoàn thành Quý IV/2024)</t>
  </si>
  <si>
    <t>Xây dựng tuyến đường từ đê Ngọc Thụy đến khu đô thị mới Thượng Thanh, quận Long Biên theo hình thức hợp đồng BT</t>
  </si>
  <si>
    <t>Công ty cổ phần Khai Sơn</t>
  </si>
  <si>
    <t>Ngọc Thụy, Thượng Thanh, Đức Giang</t>
  </si>
  <si>
    <t>Quyết định số 5202/QĐ-UBND ngày 13/10/2023 về việc phê duyệt điều chỉnh Dự án đầu tư Xây dựng tuyến đường từ đê Ngọc Thụy đến khu Đô thị mới Thượng Thanh, quận Long Biên theo hình thức hợp đồng BT</t>
  </si>
  <si>
    <t>Khu nhà ở xã hội Thượng Thanh và đấu nối HTKT khu vực phường Thượng Thanh, quận Long Biên</t>
  </si>
  <si>
    <t>Liên danh Công ty CP Him Lam Thủ đô và Công ty CP BIC Việt Nam</t>
  </si>
  <si>
    <t xml:space="preserve"> Quyết định số 275/QĐ-UBND thành phố Hà Nội ngày 18/1/2016 về việc phê duyệt quy hoạch chi tiết tỷ lệ 1/500;  Quyết định số 4233/QĐ-UBND ngày 15/8/2024 của UBND Thành phố HN quyết định điều chỉnh chủ trương đầu tư. Tiến độ dự án: 20141-Quý IV/2028</t>
  </si>
  <si>
    <t>Tu bổ, cải tạo xây dựng Thiền Viện Sùng Phúc (chùa Xuân Đỗ Thượng) tại phường Cự Khối</t>
  </si>
  <si>
    <t>Thiền Viện Sùng Phúc</t>
  </si>
  <si>
    <t xml:space="preserve">Thông báo kết luận số 1070-TB/TU ngày 17/11/2017 của Thành Ủy Hà Nội; Quyết định điều chỉnh cục bộ quy hoạch số 05/QĐ-UBND ngày 02/01/2018 của UBND thành phố); </t>
  </si>
  <si>
    <t>Xây dựng đường dây 220kV Long Biên - Mai Động</t>
  </si>
  <si>
    <t>Ban quản lý dự án các công trình điện miền Bắc</t>
  </si>
  <si>
    <t>Giang Biên, Thạch Bàn, Cự Khối</t>
  </si>
  <si>
    <t>Quyết định số 262/QĐ-TTg ngày 01/4/2024 của Thủ tướng Chính phủ v/v thực hiện phát triển điện lực Quốc gia thời kỳ 2021-2030, tầm nhìn đến năm 2050</t>
  </si>
  <si>
    <t>Cải tạo chỉnh trang tuyến phố Ngô Gia Tự và đầu tư xây dựng hạ tầng kỹ thuật khu đô thị mới Việt Hưng, quận Long Biên</t>
  </si>
  <si>
    <t>DGT, DHT</t>
  </si>
  <si>
    <t>Tổng công ty Đầu tư phát triển nhà và đô thị - Công ty TNHH</t>
  </si>
  <si>
    <t>Đức Giang, Giang Biên</t>
  </si>
  <si>
    <t>Quyết định số 4630/QĐ-UBND ngày 04/09/2024 của UBND thành phố Hà Nội về việc chấp thuận điều chỉnh chủ trương đầu tư Dự án
Tiến độ thực hiện: 2004-2028</t>
  </si>
  <si>
    <t>Khai Sơn City</t>
  </si>
  <si>
    <t xml:space="preserve">Quyết định số 1580/QĐ-UBND ngày 05/04/2016 của UBND Thành phố Hà nội về chủ trương đầu tư; Quyết định điều chỉnh chủ trương đầu tư số 2251/QĐ-UBND ngày 21/5/2021. Tiến độ dự án: 2016-2025 </t>
  </si>
  <si>
    <t>10. Mỹ Đức</t>
  </si>
  <si>
    <t>Xây dựng hạ tầng kỹ thuật khu nhà ở Mễ Trì, huyện Từ Liêm, Hà Nội (nay là phường Mễ Trì, quận Nam Từ Liêm, Hà Nội) (nằm trong KĐT mới Phùng Khoang)</t>
  </si>
  <si>
    <t>Công ty CP Đầu tư và Phát triển nhà Hà Nội số 68</t>
  </si>
  <si>
    <t>QĐ số 8203/QĐ-UB ngày 29/11/2002 của UBND TP HN phê duyệt dự án, QĐ 5382/QĐ-UBND ngày 09/9/2003 của UBND TP HN về thu hồi 7,58 ha đất tại xã Mễ Trì, huyện Từ Liêm giao cho công ty XD Nông nghiệp và PTNT (Sở NN và PTNT Hà Nội) để đầu tư xây dựng HTKT khu nhà ở Mễ Trì; VB số 3495/UBNDKH&amp;ĐT ngày 20/10/2023 của UBND TP Hà Nội v/v gia hạn tiến độ thực hiện Dự án (12 tháng kể từ ngày ký Văn bản)</t>
  </si>
  <si>
    <t>Xây dựng Khu đô thị mới Phùng Khoang</t>
  </si>
  <si>
    <t>LD CT CP ĐTXD đô thị; CT ĐTPT nhà Hn</t>
  </si>
  <si>
    <t>Trung Văn, Mễ Trì</t>
  </si>
  <si>
    <t>QĐ 3162/QĐ-UBND ngày 31/8/2022 Quyết định chấp thuận điều chỉnh dự án; Tiến độ: hoàn thành Quý IV/2024</t>
  </si>
  <si>
    <t xml:space="preserve">Khu nhà ở sinh thái Xuân Phương </t>
  </si>
  <si>
    <t>Công ty cổ phần Tasco</t>
  </si>
  <si>
    <t>Quyết định số 4324/QĐ-UBND ngày 28/8/2015 của UBND Thành phố về việc chấp thuận đầu tư dự án (tiến độ 2015-2025)</t>
  </si>
  <si>
    <t>Khu đô thị mới Tây Mỗ - Đại Mỗ - Vinhomes Parks</t>
  </si>
  <si>
    <t>Trung tâm phát triển quỹ đất Hà Nội</t>
  </si>
  <si>
    <t>Tây Mỗ - Đại Mỗ</t>
  </si>
  <si>
    <t>Văn bản số 1100/TTg-KTN ngày 03/7/2009 của Thủ  tướng Chính phủ chấp thuận chủ trương đầu tư xây dựng khu đô thị tại xã Tây Mỗ, Đại Mỗ huyện Từ Liêm; QĐ 4234/QĐ-UBND ngày 22/9/2021 của UBND TP HN quyết định chấp thuận điều chỉnh nhà đầu tư; QĐ 3000/QĐ-UBND ngày 16/6/2018 điều chỉnh CTĐT</t>
  </si>
  <si>
    <t>Khu nhà ở xã hội Tố Hữu (Rice City Tố Hữu)</t>
  </si>
  <si>
    <t>Công ty CP BIC Việt Nam</t>
  </si>
  <si>
    <t>Quyết định số 3161/QĐ-UBND ngày 31/8/2022 điều chỉnh CTĐT; Tiến độ: hoàn thành Quý IV/2025)</t>
  </si>
  <si>
    <t>Khu nhà ở Tây Mỗ tại phường Tây Mỗ, quận Nam Từ Liêm</t>
  </si>
  <si>
    <t>Công ty CP
 Constrexim
 số 1</t>
  </si>
  <si>
    <t>Quyết định chủ trương đầu tư số 2445/QĐ UBND ngày 26/4/2017 của UBND thành phố Hà Nội; QĐ số 3799/QĐ-UBND ngày 12/10/2022 của UBND thành phố Hà Nội chấp thuận điều chỉnh chủ trương đầu tư</t>
  </si>
  <si>
    <t>Xây dựng mới trạm 220/110kV Đại Mỗ và nhánh rẽ 220kV</t>
  </si>
  <si>
    <t>Ban QLDA lưới điện HN</t>
  </si>
  <si>
    <t>QĐ số 297/QĐ-HĐTV ngày 31/12/2020 của TCT Điện lực TP HN v/v phê duyệt BC nghiên cứu khả thi; QĐ 5044/QĐ-UBND ngày 05/10/2023 của UBND TP chấp thuận CTĐT</t>
  </si>
  <si>
    <t>Di chuyển, hạ ngầm đường dây điện cao thế 110KV trong phạm vi ranh giới dự án Làng Giáo dục quốc tế</t>
  </si>
  <si>
    <t>Công ty CP Làng giáo dục quốc tế Thiên Hương</t>
  </si>
  <si>
    <t xml:space="preserve">QĐ số 3501/QĐ-UBND ngày 04/7/2024 của UBND TP chấp thuận điều chỉnhCTĐT; VB số 8686/STNMT-QHKHSDĐ ngày 30/10/2024 của Sở TNMT </t>
  </si>
  <si>
    <t>Cải tạo nâng khả năng tải tuyến đường dây 110kV từ trạm biến áp 110kV Vân Đình đi trạm biến áp 110kV Tía</t>
  </si>
  <si>
    <t>Các xã: Phúc Túc, Tri Trung, Hồng Minh, Phượng Dực</t>
  </si>
  <si>
    <t>1. Quyết định số 7008/QĐ-EVN HANOI ngày 14/10/2021 của TCT Điện lực TP. Hà Nội về việc phê duyệt BCNCKT ĐTXD dự án 
2. Quyết định chấp thuận chủ chương đầu tư số 4382/QĐ-UBND ngày 05/9/2023 của UBND Thành phố. Thời gian thực hiện Quý III năm 2024. Tiến độ thực hiện: Đang thực hiện GPMB</t>
  </si>
  <si>
    <t>Dự án: Đường dây 500/200 kV Nho Quan - Phủ Lý - Thường Tín.</t>
  </si>
  <si>
    <t>Xã Hồng Minh, Phượng Dực, Tri Trung, Hoàng Long</t>
  </si>
  <si>
    <t>QĐ số 1208/QĐ-TTg của Thủ tướng CP về kế hoạch phát triển điện lực QG gđ 2011-2020, QĐ 395/QĐ-EVN ngày 26/04/2016 của Tập đoàn điện lực VN về việc báo cáo tính khả thi của dự án; Biên bản định vị mốc ngày 7/5/2018 và 3/1/2019.
Tiến độ thực hiện: Đang thực hiện GPMB</t>
  </si>
  <si>
    <t>Dự án Đường trục phía Nam tỉnh Hà Tây (cũ)</t>
  </si>
  <si>
    <t xml:space="preserve">
Tổng công ty xây dựng công trình giao thông 5
Công ty cổ phần địa ốc CIENCO5</t>
  </si>
  <si>
    <t>Xã Hồng Minh, Phú Túc, Tri Trung, Hoàng Long, Châu Can</t>
  </si>
  <si>
    <t xml:space="preserve">VB 1740/TTg-CN ngày 15/11/2007 của thủ tướng CP, QĐ 987/QĐ-UBND ngày 18/4/2008 của UBND tỉnh Hà Tây; TB số 152/TB-VP ngày 22/7/2014 của VP Thành phố về xử lý tồn tại, vướng mắc trong triển khai đường trục phía Nam tỉnh Hà Tây; TB số 256/TB-UBND ngày 25/7/2016 của UBND TP. QĐ 3058/QĐ-UBND đến 3043/QĐ-UBND năm 2021: Thông báo số 618/TB-VP ngày 20/12/2022 của UBND Thành phố; Thời gian thực hiện dự án 2023.
Văn bản số 5744/SGTVT-KHTC của Sở giao thông vận tải TP. Hà Nội ngày 17 tháng 9 năm 2024 về việc gia hạn thời gian thực hiện hợp đồng Dự án Đường trục phía Nam tỉnh Hà Tây theo hình thức hợp đồng BT. Quý II năm 2025.
QĐ 3206/QĐ-BTNMT ngày 04/10/2018 phê duyệt BC đánh giá tác động môi trường </t>
  </si>
  <si>
    <t>Xây dựng tuyến đường dây 220kV cấp điện cho trạm biến áp 220/110kV Hòa Lạc và các đường dây 110kV xuất tuyến</t>
  </si>
  <si>
    <t>Ban quản lý lưới điện Hà Nội</t>
  </si>
  <si>
    <t>Đồng Quang, Ngọc Mỹ, Thạch Thán, Nghĩa Hương, Liệp Tuyết, Ngọc Liệp, Thị trấn Quốc Oai</t>
  </si>
  <si>
    <t>Quyết định số 2638/QĐ-UBND ngày 21/5/2024 của UBND thành phố Hà Nội về việc chấp thuận chủ trương đầu tư dự án: Tiến độ: 2024-2025</t>
  </si>
  <si>
    <t>Cụm công nghiệp làng nghề Tân Hòa</t>
  </si>
  <si>
    <t>Cty CP tập đoàn Minh Dương</t>
  </si>
  <si>
    <t>- Quyết định số 415/QĐ-UBND ngày 22/01/2024 của UBND thành phố Hà Nội về việc điều chỉnh cụm công nghiệp làng nghề Tân Hòa: (Tiến độ: Tháng 12/2025);
- Quyết định 3984/QĐ-BTNMT ngày 30/12/2022 của Bộ Tài nguyên và Môi trường về việc Phê duyệt kết quả thẩm định báo cáo đánh gia tác động môi trương dự án:
- Văn bản số 310/TTg-NN ngày 26/4/2023 của Thủ tướng Chính phủ về việc cho phép chuyển mục đích sử dụng đất trồng lúa trên địa bàn thành phố;
- Có Phương án sử dụng tầng đất mặt ngày 13/5/2022</t>
  </si>
  <si>
    <t>Cụm công nghiệp làng nghề Ngọc Mỹ - Thạch Thán</t>
  </si>
  <si>
    <t>Công ty cổ phần DSG</t>
  </si>
  <si>
    <t>Xã Thạch Thán; Xã Ngọc Mỹ</t>
  </si>
  <si>
    <t>- Quyết định 476/QĐ-UBND ngày 24/01/2024 của UBND thành phố Hà Nội về việc điều chỉnh Cụm công nghiệp làng nghề Ngọc Mỹ - Thạch Thán: (Tiến độ: Quý II/2025);
- Văn bản số 1230/TTg-NN ngày 27/12/2022 của Thủ tướng '- Chính phủ về việc chuyển mục đích sử dụng đất trồng lúa trên địa bàn thành phố Hà Nội;
- Quyết định 3261/QĐ-BTNMT ngày 07/11/2023 của Bộ Tài nguyên và Môi trường về việc Phê duyệt kết quả thẩm định báo cáo đánh giá tác động môi trường của dự án;
- Phương án thu gom sử dụng tầng đất mặt số 165/PA-DSG ngày 16/5/2024 của Cty CPĐT hạ tầng DSG.</t>
  </si>
  <si>
    <t>Khu du lịch, vui chơi giải trí, đô thị sinh thái Tuần Châu Hà Nội</t>
  </si>
  <si>
    <t>Công ty cổ phần Tuần Châu Hà Nội</t>
  </si>
  <si>
    <t xml:space="preserve"> QĐ 4798/QĐ-UBNDn gày 23/10/2012 của UBND Thành phố phê duyệt điều chỉnh quy hoạch chi tiết tỷ lệ 1/500 của dự án; QĐ phê duyệt chủ trương đầu tư1890/QĐ-UBND ngày 09/12/2005; Văn bản 4254/VP-ĐT ngày 10/5/2022 của Văn phòng UBND Thành phố; Thông báo số 479/TB -VP ngày 13/10/2023 của Văn phòng UBND thành phố Hà Nội về việc Kết luậận của Chủ tích Thành phố Hà Nội - tổ trưởng tổ công tác tại cuộc họp tổng công tác đặc biệt của UBND thành phố Hà Nội tháo gỡ khó khăn, vướng mắc, hỗ trợ hiệu quả các doanh nghiệp, nhà đầu tư, dự án đầu tư trên địa bàn thành phố Hà Nội.</t>
  </si>
  <si>
    <t>Xây dựng đường dây 110kV từ TBA 220kV Quốc Oai đấu nối đường dây 110kV Bắc An Khánh - Nam An Khánh</t>
  </si>
  <si>
    <t>Ban QLDA lưới điện Hà Nội - Tổng công ty điện lực Hà Nội</t>
  </si>
  <si>
    <t>Xã Yên Sơn, xã Đồng Quang, thị trấn Quốc Oai</t>
  </si>
  <si>
    <t>- QĐ số 155/QĐ-EVNHANOI ngày 18/6/2021 của TCT Điện lực TP HN V/v phê duyệt BC nghiên cứu khả thi ĐTXD dự án.
- Quyết định chấp thuận chủ chương đầu tư số 4927/QĐ-UBND ngày 29/9/2023 của UBND Thành phố.</t>
  </si>
  <si>
    <t>Trạm biến áp 110kv Phú Cát và nhánh rẽ</t>
  </si>
  <si>
    <t>Tổng công ty Điện lực TP Hà Nội</t>
  </si>
  <si>
    <t>Xã Phú Cát</t>
  </si>
  <si>
    <t>- QĐ số 11382/QĐ-EVNHANOI ngày 31/12/2020 của TCT Điện lực TP HN V/v phê duyệt BC nghiên cứu khả thi ĐTXD dự án
- Kế hoạch giải phóng mặt bằng trong năm 2023 - 2024.</t>
  </si>
  <si>
    <t>Xây dựng tuyến đường dây 220kV từ TBA 500/220kV Tây Hà Nội đi Trạm biến áp 220kV Thanh Xuân</t>
  </si>
  <si>
    <t>Xã Đồng Quang, thị trấn Quốc Oai</t>
  </si>
  <si>
    <t>- Quyết định số 32/QĐ-UBND ngày 03/01/2024 của UBND thành phố Hà Nội về việc chấp thuận chủ trương đầu tư đồng thời chấp thuận nhà đầu tư: (Tiến độ: 2023-2024);
- Quyết định số 4000/QĐ-UBND ngày 02/8/2024 của UBND thành phố Hà Nội về việc đính chính địa điểm, diện tích đât thực hiện dự án tại Điều 1 Quyết định số 32/QĐ-UBND ngày 03/01/2024,</t>
  </si>
  <si>
    <t>Tuyến đường dây 110 Kv đấu nối vào hệ thống điện Quốc gia thuộc dự án Nhà máy điện rác Seraphin</t>
  </si>
  <si>
    <t>CTCP công nghệ môi trường xanh Seraphin</t>
  </si>
  <si>
    <t>Xã Xuân Sơn</t>
  </si>
  <si>
    <t>Quyết định số 4480/QĐ-UBND ngày 07/9/2023 của UBND thành phố Hà Nội về việc Quyết định chấp thuận điều chỉnh chủ trương đầu tư; Văn bản số 252/TTg ngày 26/02/2021 của Thủ tướng chính phủ về việc bổ sung Dự án nhà máy điện rác Seraphin vào Quy hoạch điện VII điều chỉnh</t>
  </si>
  <si>
    <t>Cụm công nghiệp Sơn Đông</t>
  </si>
  <si>
    <t>Công ty TNHH MTV Vinaconex Đầu tư</t>
  </si>
  <si>
    <t>Quyết định 1854/QĐ-UBND ngày 30/3/2023 của UBNTP Hà Nội; Quyết định thành lập cụm số 2791/QĐ-UBND ngày 26/6/2020 của UBND Thành phố (tiến độ từ Từ Quý II năm 2020 đến Quý II năm 2022; Điều chỉnh tiến độ dự án đến 6/2024)</t>
  </si>
  <si>
    <t>Xây dựng tuyến đường A4, khu A5 (Khu trung tâm đô thị THT)</t>
  </si>
  <si>
    <t>C.Ty TNHH Tây Hồ Tây</t>
  </si>
  <si>
    <t>TB số 322/TB-VP ngày 26/8/2020 của VP UBND TP Hà Nội TB kết luận của Phó Chủ tịch UBND TP,TB số 62/TB-VP ngày 29/3/2016 của VP UBND TP Hà Nội TB kết luận của Chủ tịch UBND TP; BB cắm mốc GPMB kèm theo Văn bản 7028/STNMT-QHKHSDĐ ngày 20/7/2016 của Sở TNMT Hà Nội. QĐ số 4334/QĐ-UBND ngày 17/8/2024 của UBND thành phố Hà Nội v/v điều chỉnh tổng thể QH chi tiết khu vực trung tâm Khu đô thị Tây Hồ Tây. tỷ lệ 1/500. GCN đăng ký đầu tư số 6524524427 của Sở KH&amp;ĐT thành phố HN chứng nhận lần đầu ngày 07/07/2011 và chứng nhận điều chỉnh lần 9 ngày 21/3/2024 cho công ty TNHH phát triển THT. CV số 1307/BC-KH&amp;ĐT ngày 11/12/2013 của Sở KH&amp;ĐT và CV số 161 /UBNDQHXDGT ngày 09/01/2014 của UBND Thành phố V/v chấp thuận đầu tư xây dựng các tuyến đường khung dự án A1, A2, A3, A4 và khu A5.</t>
  </si>
  <si>
    <t>Xây dựng Trường THCS tư thục Chìa Khóa Vàng</t>
  </si>
  <si>
    <t>Công ty cổ phần đầu tư giáo dục và đào tạo Chìa Khóa Vàng</t>
  </si>
  <si>
    <t>Dự án Xây dựng Khu đô thị Nam Thăng Long (một phần chưa GPMB của các giai đoạn)</t>
  </si>
  <si>
    <t>Công ty TNHH Phát triển Khu đô thị Nam Thăng Long</t>
  </si>
  <si>
    <t>Phú Thượng, Xuân La</t>
  </si>
  <si>
    <t>Dự án Trung tâm khu đô thị mới Tây Hồ Tây (giai đoạn 2)</t>
  </si>
  <si>
    <t>C.Ty TNHH phát triển THT</t>
  </si>
  <si>
    <t>Xây dựng 03 tuyến đường khung và quảng trường trung tâm Khu đô thị  mới Tây Hồ Tây</t>
  </si>
  <si>
    <t>Cải tạo nâng khả năng tải tuyến đường dây 110kV từ trạm biến áp 110kV Hà Đông đi trạm biến áp 110kV Vân Đình</t>
  </si>
  <si>
    <t>Bích Hoà, Hồng Dương, Dân Hoà, Phương Trung, Kim Thư, Kim Bài, Thanh Mai, Bình Minh, Cao Viên</t>
  </si>
  <si>
    <t>- Quyết định số 2644/QĐ-UBND ngày 21/5/2024 của UBND thành phố quyết định chấp thuận chủ trương đầu tư đồng thời chấp thuận nhà đầu tư;
- Văn bản số 982/QHKT-HTKT ngày 10/3/2020 của Sở Quy hoạch Kiến trúc cung cấp thông tin quy hoạch;
- Văn bản số 3963/QHKT-HTKT ngày 23/8/2021 của Sở Quy hoạch Kiến trúc về Sơ đồ hướng tuyến. Tiến độ: Quý II/2026</t>
  </si>
  <si>
    <t>Trạm Biến áp 220 kV Văn Điển và đầu nối</t>
  </si>
  <si>
    <t>BQL dự án các công trình Điện miền Bắc - Tổng Công ty truyền tải điện quốc gia</t>
  </si>
  <si>
    <t>Vĩnh Quỳnh, Đại Áng</t>
  </si>
  <si>
    <t>Cải tạo, nâng khả năng tải và treo dây mạch từ 2 TBA 110kV Thường Tín đi đường dây 110kV Mai Động - Hà Đông</t>
  </si>
  <si>
    <t>Tổng Công ty Điện lực thành phố Hà Nội</t>
  </si>
  <si>
    <t>Tứ Hiêp, Ngũ Hiệp, Đông Mỹ</t>
  </si>
  <si>
    <t>Dự án Khu đô thị mới Hạ Đình</t>
  </si>
  <si>
    <t>Công ty cổ phần xây dựng lắp máy điện nước Hà Nội - Haweicco</t>
  </si>
  <si>
    <t>Xây dựng mới trạm 110kV Ngọc Hồi và nhánh rẽ thuộc dự án: Phát triển lưới điện Hà Nội và thành phố Hồ Chí Minh vốn vay ODA của Ngân hàng Phát triển Châu Á (ADB) và Quỹ cơ sở hạ tầng ASEAN (AIF)</t>
  </si>
  <si>
    <t>- Quyết định số 2079/QĐ-BCT ngày 10/7/2019 của Bộ Công thương phê duyệt Báo cáo nghiên cứu khả thi dự án.</t>
  </si>
  <si>
    <t>Xây dựng mới các xuất tuyến 110kV từ TBA 220/110kV Văn Điển</t>
  </si>
  <si>
    <t>GPMB nút giao tuyến số 1 dự án Đường giao thông bao quanh Khu tưởng niệm danh nhân Chu Văn An và đường 70</t>
  </si>
  <si>
    <t>Cty cổ phần Bitexco</t>
  </si>
  <si>
    <t>- Hợp đồng BT số 02/2014/HĐBT và phụ lục Hợp đồng số 06/2018/PLHĐ-2/2014/HĐBT ngày 12/2018 giữa Công ty cổ phần Bitexco và Thành phố Hà Nội.
- Quyết định số 3830/QĐ-UBND ngày 24/6/2017 của UBND Thành phố phê duyệt Báo cáo nghiên cứu khả thi điều chỉnh dự án BT.
- Văn bản số 1587/UBND-KH&amp;ĐT ngày 25/5/2021 của UBND Thành phố gia hạn thời gian thực hiện hợp đồng BT dự án đầu tư đường giao thông bao quan khu tưởng niệm danh nhân Chu Văn An, huyện Thanh Trì, thành phố Hà Nội theo hình thức hợp đồng BT.
- Văn bản số 7491/UBND-KH&amp;ĐT ngày 21/6/2024 của UBND Thành phố gia hạn thời gian thực hiện hợp đồng dự án đầu tư đường giao thông bao quanh khu tưởng niệm danh nhân Chu Văn An, huyện Thanh Trì, thành phố Hà Nội theo hình thức hợp đồng BT.</t>
  </si>
  <si>
    <t>Cải tạo, nâng khả năng tải và treo dây mạch 2 từ TBA 110KV Thường Tín đi đường dây 110KV Mai Động, Hà Đông (Đường dây)</t>
  </si>
  <si>
    <t>Duyên Thái; 
Văn Bình</t>
  </si>
  <si>
    <t>Quyết định số 4270/QĐ-BCT ngày 02/12/2016 của Bộ Công thương về việc phê duyệt QH phát triển lưới điện Hà Nội giai đoạn 2016-2025
Văn bản số 166/QHKH-HTKT ngày 10/01/2020 của Sở Quy hoạch Kiến trúc về việc chấp thuận hướng tuyến công trình;
Báo cáo số 6859/BC-EVNHANOI ngày 08/10/2021 của Tổng công ty điện lực Hà Nội về Đăng ký quy hoạch sử dụng đất đến năm 2030 và Kế hoạch sử dụng đất năm 2023</t>
  </si>
  <si>
    <t>Cải tạo nâng khả năng tải truyền đường dây 110kV từ TBA 110kV Vân Đình đi TBA 110kV Tía (Đường dây)</t>
  </si>
  <si>
    <t>Nghiêm Xuyên, Tô Hiệu</t>
  </si>
  <si>
    <t>Văn bản số 5866/QHKT-HTKT ngày 03/12/2020 của Sở Quy hoạch Kiến trúc</t>
  </si>
  <si>
    <t>Đầu tư xây dựng Trường trung cấp nghề Kỹ thuật và Công nghệ tại Km số 31+800, Quốc lộ 1A, xã Minh Cường, huyện Thường Tín</t>
  </si>
  <si>
    <t>Trường cao đẳng Kinh tế Kỹ thuật và Công nghệ</t>
  </si>
  <si>
    <t>Quyết định số 2712/QĐ-UBND ngày 23/5/2024 của UBND Thành phố Hà Nội về Quyết định chấp thuận điều chỉnh CTĐT Dự án</t>
  </si>
  <si>
    <t>Dự án Đường trục phía Nam tỉnh Hà Tây theo hình thức hợp đồng BT</t>
  </si>
  <si>
    <t xml:space="preserve">Công ty  CP phát triển đĩa ốc Cienco5 </t>
  </si>
  <si>
    <t>Xã Trung Tú; Phương Tú; Hòa Lâm; Trầm Lộng; Đại Hùng; Đại Cường; Kim Đường; Đông Lỗ</t>
  </si>
  <si>
    <t>1. Báo cáo số 27/BC-GPMB ngày 26/9/2023 của Công ty CP phát triển đĩa ốc Cienco5 bá cáo tình hình công thực hiện công tác GPMB dự án Dự án Đường trục phía Nam tỉnh Hà Tây trên địa bàn huyện Ứng Hòa
2. Thông báo số 279/TB-VP ngày 13/6/2023 của Văn phòng UBND thành phố Hà Nội Kết luận của các Phó chủ tịch UBND Thành phố: Nguyễn Trọng Đông, Dương Đức Tuấn tại cuộc họp nghe báo cáo về xử lý các tồn tại, Vướng mắc, thủ tục đầu tư Dự án đầu tư xây dựng đường trục phía Nam tỉnh Hà Tây theo hình thức hợp đồng BT và các dự án khác để hoàn thành vốn dự án BT
3. Văn bản số 5744/SGTVT-KHTC của Sở giao thông vận tải TP. Hà Nội ngày 17 tháng 9 năm 2024 về việc gia hạn thời gian thực hiện hợp đồng Dự án Đường trục phía Nam tỉnh Hà Tây theo hình thức hợp đồng BT</t>
  </si>
  <si>
    <t>Cải tạo, nâng khả năng tải tuyến đường dây 110KV từ trạm biến áp 110KV Vân Đình đi trạm biến áp 110KV Tía</t>
  </si>
  <si>
    <t>BQLDA lưới điện Hà Nội</t>
  </si>
  <si>
    <t>TT. Vân Đình và các xã: Liên Bạt, Phương Tú</t>
  </si>
  <si>
    <t xml:space="preserve">1. Quyết định số 7008/QĐ-EVNHANOI ngày 14/10/2021 của Tổng công ty điện lực Hà Nội về việc Phê duyệt Báo cáo nghiên cứu khả thi đầu tư xây dựng công trình "Cải tạo, nâng khả năng tải tuyến đường dây 110KV từ trạm biến áp 110KV Vân Đình đi trạm biến áp 110KV Tía"
2. Văn bản số 3504/QHKT-HTKT ngày 10/8/2022 của Sở quy hoạch Kiến trúc về việc vị trí, ranh giới xây dựng cột điện và hành lang an toàn công trình "Cải tạo, nâng khả năng tải tuyến đường dây 110KV từ trạm biến áp 110KV Vân Đình đi trạm biến áp 110KV Tía"
3. Quyết định số 4382/QĐ-UBND ngày 05/9/2023 của UBND thành phố Hà Nội quyết định chấp thuận chủ trương trương đầu tư đồng thời chấp thuận nhà đầu tư. Tiến độ thực hiện năm 2024   </t>
  </si>
  <si>
    <t>Xây dựng mới trạm biến áp 110KV Khu Cháy và nhánh rẽ</t>
  </si>
  <si>
    <t>Các xã Tảo Dương Văn, Phương Tú huyện Ứng Hòa</t>
  </si>
  <si>
    <t>Quyết định số 4926QĐ-UBND ngày 29/9/2023 của UBND thành phố Hà Nội quyết định chấp thuận chủ trương trương đầu tư đồng thời chấp thuận nhà đầu tư. Tiến độ thực hiện năm 2024 -2025</t>
  </si>
  <si>
    <t>Thị Trấn Vân Đình, các xã: Liên Bạt, Quảng Phú Cầu, Phương Tú</t>
  </si>
  <si>
    <t>1. Văn bản số 3963/QHKT-HTKT ngày 23/8/2021 của Sở QHKT V/v hướng tuyến dự án.
2. Quyết định số 2644/QĐ-UBND ngày 21/5/2024 của UBND TP Hà Nội về việc chấp thuận chủ trương đầu tư đồng thời chấp thuận nhà đầu tư. Tiến độ thực hiện Quý II năm 2025 -Quý II năm 2026.</t>
  </si>
  <si>
    <t>Đấu nối trạm 220kV Ứng Hòa</t>
  </si>
  <si>
    <t>BQLDA phát triển điện lực Hà Nội</t>
  </si>
  <si>
    <t>Quyết định số 3728/QĐ-UBND ngày 17/07/2024 của UBND TP Hà Nội về việc chấp thuận chủ trương đầu tư đồng thời chấp thuận nhà đầu tư. Tiến độ thực hiện Quý I- IV năm 2026.</t>
  </si>
  <si>
    <t>Trạm biến áp 220kV Ứng Hòa và đường dây đấu nối</t>
  </si>
  <si>
    <t>BQLDA các công trình điện miền Bắc</t>
  </si>
  <si>
    <t>Quyết định số 6710/QĐ-UBND ngày 02/12/2023 của UBND TP Hà Nội về việc chấp thuận chủ trương đầu tư đồng thời chấp thuận nhà đầu tư. Tiến độ thực hiện Quý I năm 2025- III năm 2026.</t>
  </si>
  <si>
    <t>BIỂU 3: DANH MỤC CÁC DỰ ÁN THU HỒI ĐẤT ĐỂ ĐẤU THẦU LỰA CHỌN NHÀ ĐẦU TƯ THỰC HIỆN DỰ ÁN CÓ SỬ DỤNG ĐẤT NĂM 2025</t>
  </si>
  <si>
    <t>Xây dựng khu đô thị mới G6</t>
  </si>
  <si>
    <t xml:space="preserve">Thông báo số 470-TB/HU ngày 09/08/2023 của Huyện Ủy Đông Anh Vv Kết luận của ban thường vụ huyện ủy tại phiên họp ngày 26/7/2023;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Quyết định số 2272/QĐ-UBND ngày 01/4/2022 của UBND huyện Đông Anh về việc giao nhiệm vụ lập, hoàn thiện hồ sơ đề xuất, tổ chức đấu thầu lựa chọn nhà đầu tư thực hiện một số dự án trên địa bàn Huyện.
Dự án phù hợp với quy hoạch phân khu đô thị N8 tỷ lệ 1/5000 và GNC tỷ lệ 1/5000 đã được UBND Thành phố phê duyệt tại các Quyết định số 2271/QĐ-UBND  ngày 25/5/2012, số 6620/QĐ-UBND  ngày 02/12/2015. </t>
  </si>
  <si>
    <t>Xây dựng khu đô thị mới G21</t>
  </si>
  <si>
    <t>1. Quy hoạch phân khu N4 tại Quyết định số 4761/QĐ-UBND ngày 22/10/2012 của UBND TP Hà Nội
2. VB số 01/2024/PTDA ngày 28/03/2024 của Công ty Cổ phần Bất Động Sản Potamos gửi UBND huyện Đông Anh về việc đề xuất cung cấp nguồn gốc hiện trạng và thông tin các dự án có trùng lặp trong ranh giới thực hiện dự án đầu tư Khu đô thị mới G21 (nếu có) tại xã Hải Bối, huyện Đông Anh, Hà Nội 
3. VB số 1099/UBND-TCKH ngày 10/05/2024 của UBND huyện Đông Anh gửi Công ty Cổ phần Bất động sản Potamos về việc cung cấp thông tin các nội dung về hiện trạng sử dụng đất, quy hoạch theo đề nghị của Công ty CP Bất động sản Potamos</t>
  </si>
  <si>
    <t>Xây dựng khu đô thị mới G22</t>
  </si>
  <si>
    <t>Kim Nỗ, Hải Bối</t>
  </si>
  <si>
    <t xml:space="preserve">1. Quy hoạch phân khu N4 tại Quyết định số 4761/QĐ-UBND ngày 22/10/2012 của UBND TP Hà Nội
2. VB số 02/2024/TTr-DA ngày 27/03/2024 của Công ty cổ phần Adamas Fund gửi UBND huyện Đông Anh về việc cung cấp thông tin nguồn gốc hiện trạng và rà soát các dự án có trong ranh giới thực hiện dự án Khu đô thị mới G22 tại xã Kim Nỗ, huyện Đông Anh, Hà Nội 
3. Vb số 1100/UBND-TCKH ngày 10/04/2024 của UBND huyện Đông Anh gửi Công ty Cổ phần Adamas Fund về việc cung cấp thông tin các nội dung về hiện trạng sử dụng đất, quy hoạch theo đề nghị của Công ty Adamas Fund </t>
  </si>
  <si>
    <t>Xây dựng khu đô thị mới G23</t>
  </si>
  <si>
    <t xml:space="preserve">1.Quy hoạch phân khu Đô thị sông Hồng tại Quyết định số 1045/QĐ-UBND ngày 31/3/2022 của UBND TP Hà Nội
2. VB số 01/2024/CV ngày 27/03/2024 của Công ty Cổ phần Sideros River gửi UBND huyện Đông Anh về việc cung cấp thông tin và rà soát nguồn gốc hiện trạng và các dự án nằm trong ranh giới thực hiện dự án Khu đô thị mới G23 tại xã Đại Mạch, huyện Đông Anh, Hà Nội 
3. VB số 1060/UBND-TCKH ngày 08/05/2024 của UBND huyện Đông Anh gửi Công ty Cổ phần Sideros River về việc cung cấp thông tin các nội dung về hiện trạng sử dụng đất, quy hoạch theo đề nghị của Công ty Cổ phần Sideros River </t>
  </si>
  <si>
    <t>Khu đô thị mới The Lake City Ven Sông Thiếp - Đông Anh</t>
  </si>
  <si>
    <t>Văn bản số 559/UBND-TCKH ngày 18/3/2024 của UBND huyện Đông Anh Vv đề xuất nghiên cứu, thực hiện dự án</t>
  </si>
  <si>
    <t>Cảng cạn Đông Anh (ICD)</t>
  </si>
  <si>
    <t>Quyết định số 979/QĐ-TTg ngày 22/8/2023 của Thủ tướng Chính phủ phê duyệt Quy hoạch hệ thống cảng cạn thời kỳ 2021-2030, tầm nhìn dển năm 2050
VB số 1083/UBND-TCKH ngày 09/5/2024 của UBND huyện Đông Anh gửi công ty cổ phần venereus về việc: cung cấp thông tin các nội dung về hiện trạng sử dụng đât, quy hoạch theo đê nghị của Công ty Cổ phần Venereus</t>
  </si>
  <si>
    <t>Khu đô thị mới Xuân Canh</t>
  </si>
  <si>
    <t xml:space="preserve">Xuân Canh,Đông Hội </t>
  </si>
  <si>
    <t>1. Sở QHKT : có văn bản 5200/QHKT-BSH ngày 25/10/2023
2. Sở Giáo dục : có văn bản 4000/SGĐT-KHTC ngày 27/10/2023
3. Sở Công Thương : có văn bản 5375/SCT-KHTCTH ngày 25/10/2023
4. Sở Giao Thông : có văn bản 5900/SGTVT-KHTC ngày 27/10/2023.</t>
  </si>
  <si>
    <t>Xây dựng khu đô thị mới G1</t>
  </si>
  <si>
    <t>-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t>
  </si>
  <si>
    <t>Xây dựng khu đô thị mới G3</t>
  </si>
  <si>
    <t>- Thông báo số 128/TB-VP ngày 12/3/2021 của UBND Thành phố về việc kết luận của đồng chí Phó chủ tịch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kết luận chỉ đạo của đồng chí Bí thư Thành ủy tại Thông báo số 96/TB/TU ngày 29/12/2020 của Thành ủy; Thông báo số 362/TB-VP ngày 23/06/2021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t>
  </si>
  <si>
    <t>Xây dựng khu đô thị mới G4</t>
  </si>
  <si>
    <t>Xây dựng khu đô thị mới G5</t>
  </si>
  <si>
    <t>Xây dựng khu đô thị mới G8</t>
  </si>
  <si>
    <t>Khu đô thị G9 (Khu đô thị Tây Bắc Sông Thiếp)</t>
  </si>
  <si>
    <t xml:space="preserve">Văn bản số 5462/KH&amp;ĐT-ĐT ngày 18/10/2023 đề nghị tham gia ý kiến thẩm định hồ sơ đề xuất dự án đầu tư: Khu đô thị G9" tại xã Kim Nỗ, huyện Đông Anh, thành phố Hà Nội;
Quy hoạch phân khu N4 tại Quyết định số 4761/QĐ-UBND ngày 22/10/2012 của UBND TP Hà Nội;
TB số 2192/TB-KH&amp;ĐT ngày 04/12/2023 của Sở KHĐT gửi Công ty cổ phần Thái Nam Land về việc chủ trương đầu tư dự án đầu tư ''Khu đô thị G9" tại xã Kim Nỗ, huyện Đông anh, thành phố Hà Nội;
TB số 932/TB-KH&amp;ĐT ngày 09/05/2024 của Sở KHĐT gửi Công ty cổ phần Thái Nam Land về việc chủ trương đầu tư dự án đầu tư ''Khu đô thị mới G9" tại xã Kim Nỗ, huyện Đông Anh. </t>
  </si>
  <si>
    <t>Xây dựng khu đô thị mới G10</t>
  </si>
  <si>
    <t>Thông báo số 96/TB/TU ngày 29/12/2020 của Thành ủy; Thông báo số 362/TB-VP ngày 23/06/2021 của UBND Thành phố; Văn bản số 2487/KH&amp;ĐT-NNS ngày 15/6/2021 của UBND thành phố Hà Nội về việc đề xuất một số dự án đầu tư xây dựng khu đô thị, nhà ở trên địa bàn huyện Đông Anh;
Quy hoạch phân khu N4 tại Quyết định số 4761/QĐ-UBND ngày 22/10/2012 của UBND TP Hà Nội;
TB số 2210/TB-KH&amp;ĐT ngày 05/12/2023 của Sở KHĐT gửi Công ty CP Thái Nam Land về việc chủ trương đầu tư dự án đầu tư "Khu đô thị mới G10" tại xã Kim Nỗ, huyện Đông Anh, Hà Nội;
VB số 2056/QHKT-BSH ngày 16/05/2024 của Sở QHKT gửi Sở KHĐT về việc tham gia ý kiến thẩm định hồ sơ đề xuất dự án đầu tư ''Dự án đầu tư xây dựng Khu đô thị mới G10 (Khu đô thị mới Tây Nam sông Thiếp" tại xã Kim Nỗ, huyện Đông Anh - Lần 2;</t>
  </si>
  <si>
    <t>Xây dựng khu đô thị mới G12</t>
  </si>
  <si>
    <t>- Thông báo số 128/TB-VP ngày 12/3/2021 của UBND Thành phố về việc kết luận của đồng chí Phó chủ tịch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kết luận chỉ đạo của đồng chí Bí thư Thành ủy tại Thông báo số 96/TB/TU ngày 29/12/2020 của Thành ủy; Thông báo số 362/TB-VP ngày 23/06/2021 của UBND Thành phố
- Văn bản số 2487/KH&amp;ĐT-NNS ngày 15/6/2021 của UBND thành phố Hà Nội về việc đề xuất một số dự án đầu tư xây dựng khu đô thị, nhà ở trên địa bàn huyện Đông Anh.</t>
  </si>
  <si>
    <t>Xây dựng khu đô thị mới G13</t>
  </si>
  <si>
    <t>Đông Hội, Mai Lâm</t>
  </si>
  <si>
    <t>Xây dựng khu đô thị mới G14</t>
  </si>
  <si>
    <t>- Văn bản 561/UBND-TCKH ngày 18/3/2024 của UBND huyện Đông Anh Vv tham gia ý kiến hồ sơ đề xuất dự án đầu tư Xây dựng khu đô thị mới G14 tại xã Đông Hội, huyện Đông Anh, thành phố Hà Nội;
- Thông báo số 128/TB-VP ngày 12/3/2021 của UBND Thành phố về việc kết luận của đồng chí Phó chủ tịch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kết luận chỉ đạo của đồng chí Bí thư Thành ủy tại Thông báo số 96/TB/TU ngày 29/12/2020 của Thành ủy; Thông báo số 362/TB-VP ngày 23/06/2021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t>
  </si>
  <si>
    <t>Xây dựng khu đô thị mới G15</t>
  </si>
  <si>
    <t>Quyết định số 11211/QĐ-UBND ngày 12/9/2022 của UBND huyện Đông Anh V/v điều chỉnh, bổ sung Quyết định số 2272/QĐ-UBND ngày 01/4/2022 của UBND huyện về việc giao nhiệm vụ lập, hoàn thiện hồ sơ đề xuất, tổ chức đấu thầu lựa chọn nhà đầu tư thực hiện một số dự án trên địa bàn huyện (lần 2);
Quy hoạch chi tiết khu vực thôn Lại Đà, xã Đông Hội, huyện Đông Anh tỷ lệ 1/500 tại Quyết định số 98/QĐ-UBND ngày 08/01/2024 của UBND TP Hà Nội;
TB số 2193/TB-KH&amp;ĐT ngày 04/12/2023 của Sở KHĐT gửi Công ty CP Đầu tư Phát triển Xây dựng Đô thị Tân Thái Bính Dương về việc chủ trương đầu tư dự án ''Khu đô thị mới G15" tại xã Đông Hội, huyện Đông Anh;
TB số 887/TB-KH&amp;ĐT ngày 04/05/2023 của Sở KHĐT gửi Công ty CP Đầu tư Phát triển Xây dựng Đô thị Tân Thái Bình Dương về việc chủ trương đầu tư dự án đầu tư ''Khu đô thị mới G15'' tại xã Đông Hội, huyện Đông Anh;</t>
  </si>
  <si>
    <t>Xây dựng khu đô thị mới G17</t>
  </si>
  <si>
    <t>Thông báo số 362/TB-VP ngày 23/06/2021 của UBND Thành phố; Văn bản số 2487/KH&amp;ĐT-NNS ngày 15/6/2021 của UBND thành phố Hà Nội về việc đề xuất một số dự án đầu tư xây dựng khu đô thị, nhà ở trên địa bàn huyện Đông Anh.</t>
  </si>
  <si>
    <t>Xây dựng khu đô thị mới G18</t>
  </si>
  <si>
    <t xml:space="preserve">1. Quy hoạch phân khu N5 tại Quyết định số 2269/QĐ-UBND ngày 25/5/2012 của UBND TP Hà Nội
2. VB số 27.03/2024/ĐX-DA ngày 27/03/2024 của Công ty CP Terra Invest gửi UBND huyện Đông Anh về việc đề nghị cung cấp thông tin nguồn gốc hiện trạng và rà soát các dự án có trùng lặp (nếu có) trong ranh giới thực hiện dự án Khu đô thị mới G18 tại xã Nguyên Khê, huyện Đông Anh, Hà Nội 
3. VB số 1047/UBND-TCKH ngày 07/05/2024 của UBND huyện Đông Anh gửi Công ty Cổ phần Terra Invest về việc cung cấp thông tin các nội dung về hiện trạng sử dụng đất, quy hoạch theo đề nghị của công ty cổ phần Terra Invest. </t>
  </si>
  <si>
    <t>Xây dựng công viên thể dục thể thao</t>
  </si>
  <si>
    <t>TMD; DTT</t>
  </si>
  <si>
    <t>- Quyết định số 6630/QĐ-UBND ngày 02/12/2015 của UBND Thành phố về việc phê duyệt Quy hoạch chi tiết xây dựng Hai bên tuyến đường Nhật Tân - Nội Bài, tỷ lệ 1/500 - Đoạn 1, đoạn 2, đoạn 3;
- Văn bản số 2487/KH&amp;ĐT-NNS ngày 15/6/2021 của UBND thành phố Hà Nội về việc đề xuất một số dự án đầu tư xây dựng khu đô thị, nhà ở trên địa bàn huyện Đông Anh.</t>
  </si>
  <si>
    <t>Khu đô thị thông minh – sinh thái tại các xã Tàm Xá, Vĩnh Ngọc, Xuân Canh, huyện Đông Anh</t>
  </si>
  <si>
    <t>Tàm Xá, Vĩnh Ngọc, Xuân Canh</t>
  </si>
  <si>
    <t>Công viên TDTT</t>
  </si>
  <si>
    <t>Kim Nỗ, Vân Nội</t>
  </si>
  <si>
    <t>Khu nhà ở xã hội tập trung tại xã Đại Mạch</t>
  </si>
  <si>
    <t>Khu nhà ở xã hội tập trung tại xã Tiên Dương, huyện Đông Anh</t>
  </si>
  <si>
    <t>-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
Đã được UBND Thành phố phê duyệt QHCT 1:500 tại quyết định số 2141/QĐ-UBND ngày 07/5/2018</t>
  </si>
  <si>
    <t>Khu nhà ở xã hội tập trung tại xã Tiên Dương, huyện Đông Anh (Green Link City)</t>
  </si>
  <si>
    <t>-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
Đã được UBND Thành phố phê duyệt QHCT 1:500 tại quyết định số 3175/QĐ-UBND ngày 12/6/2019</t>
  </si>
  <si>
    <t>Trạm trung chuyển đa phương thức</t>
  </si>
  <si>
    <t>Tiên Dương, Nguyên Khê</t>
  </si>
  <si>
    <t>Xây dựng khu cây xanh, TDTT, hồ điều hòa tại xã Nguyên Khê, Xuân Nộn, huyện Đông Anh</t>
  </si>
  <si>
    <t>DKV+DTT+MNC</t>
  </si>
  <si>
    <t>Nguyên Khê, Xuân Nộn</t>
  </si>
  <si>
    <t>Khu nhà ở xã hội cho cán bộ, chiến sỹ Bộ công an tại Mai Lâm, Đông Anh</t>
  </si>
  <si>
    <t>Văn bản 4268/BCA-H02 ngày 08/12/2022 của Bộ công an Vv đề xuất xây dựng dự án Khu nhà ở xã hội cho cán bộ, chiến sỹ Bộ Công an;
Văn bản số 1269/UBND-ĐT ngày 28/4/2023 của UBND Thành phố Hà Nội Vv đề xuất dự án đầu tư xây dựng Khu nhà ở xã hội cho cán bộ, chiến sỹ Bộ công an tại Mai Lâm, Đông Anh;
Văn bản số 1473/VP-ĐT ngày 14/02/2023 của UBND TP Hà Nội giao Sở Kế hoạch và Đầu tư chủ trì, đề xuất, báo cáo</t>
  </si>
  <si>
    <t>Xây dựng khu cây xanh, dịch vụ sinh thái, vui chơi giải trí và nghỉ dưỡng Kim Chung, huyện Đông Anh</t>
  </si>
  <si>
    <t>Quyết định số 2705/QĐ-UBND ngày 15/4/2022 của UBND huyện Đông Anh Vv điều chỉnh bổ sung quyết định số 2272/QĐ-UBND ngày 01/4/2022 của UBND Huyện về việc Giao nhiệm vụ lập, hoàn thiện hồ sơ đề xuất, tổ chức đấu thầu lựa chọn Nhà đầu tư thực hiện một số dự án trên địa bàn Huyện
Quyết định số 06/QĐ-UBND ngày 05/01/2015 của UBND Thành phố về việc phê duyệt Quy hoạch phân khu đô thị GN, tỷ lệ 1/5000</t>
  </si>
  <si>
    <t>Khu đô thị mới cao cấp Đông Anh</t>
  </si>
  <si>
    <t>- Văn bản số 1200/TB-KH&amp;ĐT ngày 14/6/2024 của Sở KH&amp;ĐT về việc giải quyết hồ sơ đề xuất chấp thuận chủ trương đầu tư Dự án Khu đô thị mới cao cấp Đông Anh
- Quy hoạch chi tiết xây dựng hai bên tuyến đường Nhật Tân - Nội Bài, tỷ lệ 1/500 được UBND Thành phố phê duyệt tại Quyết định số 6630/QĐ-UBND ngày 02/12/2015.</t>
  </si>
  <si>
    <t>Dự án khu nhà ở xã hội X1</t>
  </si>
  <si>
    <t>UBND huyện Đông Anh (Công ty Cổ phần Đầu tư Phát triển Xây dựng Đô thị Tân Thái Bình Dương)</t>
  </si>
  <si>
    <t>QĐ số 165/QĐ-UBND ngày 09/01/2013 của UBND thành phố Hà Nội về việc phê duyệt quy hoạch phân khu N9;
Văn bản số 33/2024/CV-PTDA ngày 02/10/2024 của Công ty Cổ phần đầu tư phát triển xây dựng đô thị Tân Thái Bình Dương gửi UBND huyện Đông Anh về việc kiểm tra rà soát hiện trạng thông tin nguồn gốc đất và các dự án có trong ranh giới dự án khu nhà ở xã hội X1 (nếu có ) tại xã Mai Lâm,huyện Đông Anh, thành phố Hà Nội</t>
  </si>
  <si>
    <t>Dự án khu nhà ở xã hội Đại Mạch</t>
  </si>
  <si>
    <t xml:space="preserve">UBND huyện Đông Anh </t>
  </si>
  <si>
    <t>QĐ số 4761/QĐ-UBND ngày 22/10/2013 của UBND thành phố Hà Nội về việc phê duyệt quy hoạch phân khu N4;
Văn bản số 34/2024/CV-PTDA ngày 02/10/2024 của Công ty Cổ phần đầu tư phát triển xây dựng đô thị Tân Thái Bình Dương gửi UBND huyện Đông Anh về việc kiểm tra rà soát hiện trạng thông tin nguồn gốc đất và các dự án có trong ranh giới dự án khu nhà ở xã hội Đại Mạch ( nếu có ) tại xã Đại Mạch, huyện Đông Anh, Hà Nội</t>
  </si>
  <si>
    <t>Dự án Đầu tư Xây dựng Kho hàng hóa và trung tâm tiếp vận Bắc Hồng</t>
  </si>
  <si>
    <t>DGT; TMD</t>
  </si>
  <si>
    <t>UBND huyện Đông Anh (Công ty cổ phần Venereus)</t>
  </si>
  <si>
    <t>QĐ số 06/QĐ-UBND ngày 05/01/2015 về việc phê duyệt đồ án quy hoạch phân khu đô thị GN tỷ lệ 1/5000;       
Văn bản số 07/2024/ĐX-DA ngày 28/3/2024 của Công ty Cổ phần Venereus gửi UBND huyện Đông Anh về việc kiểm tra rà soát hiện trạng nguồn gốc đất và các dự án có trong ranh giới dự án kho hàng hóa và Trung tâm tiếp vận Bắc Hồng (Nếu có) tại xã Bắc Hồng, huyện Đông Anh, thành phố Hà Nội;                               
Văn bản số 1046/UBND-TCKH ngày 07/05/2024 của UBND huyện Đông Anh gửi công ty Cổ phần Venereus về việc cung cấp thông tin các nội dung về hiện trạng sử dụng đất, quy hoạch theo đề nghị của công ty cổ phần Venereus;                
Văn bản số 10/2024/ĐX-DA ngày 30/5/2024/ của Công ty Venereus gửi UBND huyện Đông Anh về việc đề nghị cập nhật diện tích dự án ĐTXD kho hàng hóa và trung tâm tiếp vận Bắc Hồng tại xã Bắc Hồng, huyện Đông Anh, thành phố Hà Nội</t>
  </si>
  <si>
    <t>Xây dựng khu đô thị mới G7</t>
  </si>
  <si>
    <t>Kim Chung; Kim Nỗ</t>
  </si>
  <si>
    <t>Thông báo kết luận của ban Thường vụ huyện ủy số 595-TB-HU ngày 20/5/2024 của huyện ủy Đông Anh về việc tham gia ý kiến với hồ sơ đề xuất dự án " Xây dựng khu đô thị G7" tại xã Kim Chung, Kim Nỗ, huyện Đông Anh</t>
  </si>
  <si>
    <t xml:space="preserve">Đầu tư xây dựng khu công viên văn hóa lịch sử, khu công cộng dịch vụ và khu dân cư đô thị mới thuộc quy hoạch chung thị trấn Phù Đổng, xã Phù Đổng, huyện Gia Lâm. </t>
  </si>
  <si>
    <t>ODT +DKV +...</t>
  </si>
  <si>
    <t>- Thời gian thực hiện: 2022-2025;
- NQ số: 21-NQ/HU ngày 12/12/2022 của Ban Chấp hành Đảng bộ huyện Gia Lâm;
- NQ số: 26/NQ-HĐND ngày 16/12/2022 của HĐND huyện Gia Lâm;</t>
  </si>
  <si>
    <t xml:space="preserve">Đầu tư xây dựng khu công viên, bãi đỗ xe, khu công cộng dịch vụ và khu dân cư đô thị mới thuộc quy hoạch phân khu đô thị N11 tại xã Dương Xá, thị trấn Trâu Quỳ, huyện Gia Lâm. </t>
  </si>
  <si>
    <t>xã Dương Xá, thị trấn Trâu Quỳ</t>
  </si>
  <si>
    <t xml:space="preserve">Đầu tư xây dựng khu công viên, công cộng dịch vụ thương mại và khu dân cư đô thị các xã Yên Thường, Yên Viên thuộc phân khu đô thị N9, huyện Gia Lâm. </t>
  </si>
  <si>
    <t xml:space="preserve">Đầu tư xây dựng khu công viên, công cộng dịch vụ thương mại và khu dân cư đô thị Yên Viên thuộc phân khu đô thị N9, huyện Gia Lâm. </t>
  </si>
  <si>
    <t>Dự án Chợ dược liệu, công viên hồ điều hòa và dịch vụ</t>
  </si>
  <si>
    <t>DCH +DKV</t>
  </si>
  <si>
    <t>xã Ninh Hiệp, Đình Xuyên, Yên Thường</t>
  </si>
  <si>
    <t>- Thời gian thực hiện (đang trình): 2022-2027;
- VB số: 3748/UBND-ĐT ngày 27/10/2021 của UBND Thành phố Hà Nội;
- Thông báo số 623-TB/HU ngày 05/4/2022 của Huyện ủy Gia Lâm về kết luận của BTVH về CTĐT;
- NQ số 20-NQ/HU ngày 07/10/2022 của Huyện ủy Gia Lâm tại Hội nghị lần thứ 13 - BCH Đảng bộ huyện;
- NQ số 17/NQ-HĐND ngày 13/10/2022 của HĐND huyện Gia Lâm về thống nhất chủ trương lập hồ sơ đề xuất trình UBND Thành phố chấp thuận CTĐT;</t>
  </si>
  <si>
    <t>Đầu tư xây dựng khu đô thị mới ven sông Đuống thuộc phân khu đô thị N9, huyện Gia Lâm</t>
  </si>
  <si>
    <t>xã Đình Xuyên, Ninh Hiệp, Phù Đổng, Dương Hà</t>
  </si>
  <si>
    <t>- Thời gian thực hiện: 2022-2025;
- TB số: 291/TB-UBND ngày 29/05/2022 của UBND Huyện kết luận của tập thể Lãnh đạo UBND Huyện;
- TB số: 655-TB/HU ngày 31/05/2022 của Huyện ủy Gia Lâm kết luận của Ban Thường vụ Huyện ủy;
- NQ số: 20-NQ/HU ngày 07/10/2022 của Ban Chấp hành Đảng bộ huyện Gia Lâm;
- NQ số: 17/NQ-HĐND ngày 13/10/2022 của HĐND huyện Gia Lâm;</t>
  </si>
  <si>
    <t>Xây dựng khu công viên, hồ điều hòa, khu văn hóa thể thao, khu công cộng dịch vụ và khu dân cư đô thị mới thuộc phân khu đô thị N9 tại các xã Yên Viên, Đình Xuyên, huyện Gia Lâm</t>
  </si>
  <si>
    <t>xã Yên Viên, Đình Xuyên</t>
  </si>
  <si>
    <t>- Thời gian thực hiện: 2022-2025;
- NQ số: 20-NQ/HU ngày 07/10/2022 của Ban Chấp hành Đảng bộ huyện Gia Lâm;
- NQ số: 17/NQ-HĐND ngày 13/10/2022 của HĐND huyện Gia Lâm;</t>
  </si>
  <si>
    <t>Xây dựng hạ tầng kỹ thuật, chỉnh trang đô thị, xây dựng khu dân cư đô thị dọc hai bên tuyến đường Giáp Hải, xã Đa Tốn, huyện Gia Lâm</t>
  </si>
  <si>
    <t>xã Đa Tốn, Đông Dư, Bát Tràng</t>
  </si>
  <si>
    <t>- Thời gian thực hiện: 2022-2025;
- TB số: 119/TB-VP ngày 28/03/2022 kết luận của đồng chí Dương Đức Tuấn, Thành ủy viên, Phó Chủ tịch UBND Thành phố, Phó Trưởng Ban chỉ đạo xây dựng, phát triển 05 huyện thành quận, phụ trách và chỉ đạo huyện Gia Lâm tại Hội nghị về nhiệm vụ, giải pháp hoàn thành Đề án đầu tư, xây dựng huyện Gia Lâm thành quận;
- TB số: 745/TB-UBND ngày 24/08/2022 của UBND Huyện kết luận của tập thể Lãnh đạo UBND Huyện;
- NQ số: 20-NQ/HU ngày 07/10/2022 của Ban Chấp hành Đảng bộ huyện Gia Lâm;
- NQ số: 17/NQ-HĐND ngày 13/10/2022 của HĐND huyện Gia Lâm;</t>
  </si>
  <si>
    <t>Khu nhà ở xã hội tập trung tại xã Cổ Bi, huyện Gia Lâm</t>
  </si>
  <si>
    <t>Sở Xây dựng</t>
  </si>
  <si>
    <t>- CV số: 3255/SXD-PTĐT ngày 18/05/2023 của Sở Xây dựng V/v đăng ký bổ sung 05 dự án đầu tư xây dựng Khu nhà ở xã hội vào Danh mục dự án thu hồi đất năm 2023;</t>
  </si>
  <si>
    <t>Lắp đặt Trạm tiếp nhận, xử lý và tái chế chất thải rắn xây dựng tại phường Phúc Lợi, quận Long Biên</t>
  </si>
  <si>
    <t xml:space="preserve"> Phúc Lợi</t>
  </si>
  <si>
    <t>Văn bản số 703/UBND-TTPTQĐ ngày 14/3/2023 của UBND quận Long Biên về việc hướng dẫn trình tự, thủ tục thực hiện và tham gia ý kiến đóng góp cụ thể về Phương án quản lý, thu gom, vận chuyển và xử lý CTRXD trên địa bàn quận Long Biên; Văn bản số 4161/VP-ĐT ngày 18/4/2023 và Văn bản số 4462/VP-TNMT ngày 24/4/2023 của Văn phòng UBND thành phố thông báo ý kiến chỉ đạo của Phó chủ tịch UBND thành phố Nguyễn Trọng Đông xem xét, hướng dẫn về phương án quản lý, thu gom, vận chuyển và xử lý chất thải rắn xây dựng trên địa bàn quận Long Biên; 
Quyết định số 6115/QĐ-UBND ngày 21/11/2014 của UBND Thành phố về việc phê duyệt đồ án Quy hoạch phân khu đô thị N10, tỷ lệ 1/2000</t>
  </si>
  <si>
    <t>Dự án đầu tư xây dựng Khu nhà ở mới Sông Hồng</t>
  </si>
  <si>
    <t>ODT, TMD, DKV, DGD, DGT</t>
  </si>
  <si>
    <t>Long Biên, Thạch Bàn, Cự Khối</t>
  </si>
  <si>
    <t>Thông báo số 1049/TB-TU ngày 17/02/2023 về Kết luận của Thường trực Thành ủy tại buổi làm việc với Ban thường vụ quận ủy Long Biên: Trong đó giao nhiệm vụ cho Ban Cán sự Đảng TP chỉ đạo các cơ quan liên quan hướng dẫn quận Long Biên thực hiện; Thông báo số 201/TB-VP ngày 15/5/2023 về kết luận của PCT Dương Đức Tuấn về kết luận chỉ đạo của Thường trực Thành ủy tại buổi làm việc với Ban thường vụ quận ủy Long Biên: Nghị quyết số 15-NQ-QU ngày 01/6/2023 của Ban chấp hành Đảng bộ quận Long Biên (khóa IV) về việc thống nhất xin chấp thuận 02 dự án đấu thầu lựa chọn nhà đầu tư tại các phường Thạch Bàn, Long Biên, Cự Khối Quyết định số 6115/QĐ-UBND ngày 21/11/2014 của UBND Thành phố về việc phê duyệt đồ án Quy hoạch phân khu đô thị N10, tỷ lệ 1/2000
Tờ trình số 127/TTr-UBND ngày 21/11/2023 của UBND quận Long Biên về việc chấp thuận chủ trương đầu tư dự án
Tờ trình số 71/TTr-UBND ngày 23/5/2024 của UBND quận Long Biên về việc chấp thuận chủ trương đầu tư (hoàn thiện theo thông báo số 658/TB-KH&amp;ĐT ngày 04/4/2024 của Sở Kế hoạch và Đầu tư)</t>
  </si>
  <si>
    <t>Chợ Viên Sơn</t>
  </si>
  <si>
    <t>UBND thị xã Sơn Tây</t>
  </si>
  <si>
    <t>Khu văn hoá thể thao vui chơi giải trí phục vụ công cộng</t>
  </si>
  <si>
    <t>DVH, DTT, CCC</t>
  </si>
  <si>
    <t>UBND quận Tây Hồ</t>
  </si>
  <si>
    <t xml:space="preserve">Nghị quyết 28/NQ-HDND ngày 08/12/2021 của HĐND TP về các dựu án trọng điểm của TP tại phụ lục số 13. Thông báo số 1948-TB/TU ngày 17/5/2019 của Thành ủy Hà Nội; Thông báo số 243/TB-UBND ngày 06/3/2019 của UBND Thành phố Hà Nội; văn bản số 5570/STNMT-CCQLĐĐ ngày 16/7/2021 của Sở TNMT Hà Nội; Công văn số 296/TB-KH&amp;ĐT ngày 21/04/2022 của Sở KH&amp;ĐT đề nghị chấp thuận chủ trương đầu tư; </t>
  </si>
  <si>
    <t>Đầu tư xây dựng 08 bến thủy nội địa</t>
  </si>
  <si>
    <t>Quảng An, Nhật Tân, Xuân La, Thụy Khuê, Bưởi</t>
  </si>
  <si>
    <t>Dự án Nhà ở xã hội</t>
  </si>
  <si>
    <t>Khu cây xanh kết hợp dịch vụ thể dục thể thao xã Thanh Liệt, huyện Thanh Trì</t>
  </si>
  <si>
    <t>- Tờ trình số 106/TTr-UBND ngày 1/5/2023 của UBND huyện Thanh Trì về việc đề nghị chấp thuận chủ trương đầu tư. 
- Quyết định số 6665/QĐ-UBND ngày 03/12/2015 của UBND TP Hà Nội về việc phê duyệt quy hoạch phân khu đô thị H2-3, tỷ lệ 1/2000</t>
  </si>
  <si>
    <t>Dự án xây dựng chợ Triều Khúc, xã Tân Triều, huyện Thanh Trì</t>
  </si>
  <si>
    <t>- Thông báo số 22/TB-UBND ngày 10/02/2023; 'Thông báo số 13/TB-UBND ngày 24/04/2024; 
- Quyết định số 6665/QĐ-UBND ngày 03/12/2015 của UBND TP Hà Nội về việc phê duyệt quy hoạch phân khu đô thị H2-3, tỷ lệ 1/2000</t>
  </si>
  <si>
    <t>BẢNG TỔNG HỢP</t>
  </si>
  <si>
    <t>STT</t>
  </si>
  <si>
    <t>Quận, huyện</t>
  </si>
  <si>
    <t>Danh mục dự án thu hồi đất</t>
  </si>
  <si>
    <t>Danh mục dự án chuyển mục đích đất trồng lúa</t>
  </si>
  <si>
    <t>Check</t>
  </si>
  <si>
    <t>Dự án chuyển tiếp</t>
  </si>
  <si>
    <t>Dự án đăng ký mới</t>
  </si>
  <si>
    <t>Số dự án</t>
  </si>
  <si>
    <r>
      <t xml:space="preserve">Diện tích </t>
    </r>
    <r>
      <rPr>
        <i/>
        <sz val="12"/>
        <color rgb="FF000000"/>
        <rFont val="Times New Roman"/>
        <family val="1"/>
      </rPr>
      <t>(ha)</t>
    </r>
  </si>
  <si>
    <t>Dưới 02 năm</t>
  </si>
  <si>
    <t>Quá 02 năm</t>
  </si>
  <si>
    <t>Da thu hồi</t>
  </si>
  <si>
    <t>DA đất lúa</t>
  </si>
  <si>
    <t>Diện tích (ha)</t>
  </si>
  <si>
    <t>Số DA</t>
  </si>
  <si>
    <t>Diện tích</t>
  </si>
  <si>
    <t>1A</t>
  </si>
  <si>
    <t>1C</t>
  </si>
  <si>
    <t>Bắc Từ Liêm</t>
  </si>
  <si>
    <t>Chương Mỹ</t>
  </si>
  <si>
    <t>Đan Phượng</t>
  </si>
  <si>
    <t>Đống Đa</t>
  </si>
  <si>
    <t>Gia Lâm</t>
  </si>
  <si>
    <t>Hà Đông</t>
  </si>
  <si>
    <t>Hai Bà Trưng</t>
  </si>
  <si>
    <t>Hoài Đức</t>
  </si>
  <si>
    <t>Mê Linh</t>
  </si>
  <si>
    <t>Phúc Thọ</t>
  </si>
  <si>
    <t>Quốc Oai</t>
  </si>
  <si>
    <t>Sóc Sơn</t>
  </si>
  <si>
    <t>Sơn Tây</t>
  </si>
  <si>
    <t>Thạch Thất</t>
  </si>
  <si>
    <t>Thanh Xuân</t>
  </si>
  <si>
    <t>Thường Tín</t>
  </si>
  <si>
    <t>Ứng Hòa</t>
  </si>
  <si>
    <t>Thu hồi đất</t>
  </si>
  <si>
    <t>(Kèm theo Nghị quyết số       /NQ-HĐND ngày     /      /2024 của HĐND Thành phố)</t>
  </si>
  <si>
    <t>Đất lúa</t>
  </si>
  <si>
    <t>Đất rừng</t>
  </si>
  <si>
    <t>Nghị quyết 34</t>
  </si>
  <si>
    <t>Nghị quyết 05</t>
  </si>
  <si>
    <t>Tăng DT</t>
  </si>
  <si>
    <t>Giảm DT</t>
  </si>
  <si>
    <t>Bổ sung</t>
  </si>
  <si>
    <t>Nghị quyết 20</t>
  </si>
  <si>
    <t>Bỏ</t>
  </si>
  <si>
    <t>Nghị quyết 36</t>
  </si>
  <si>
    <t>Xây dựng HTKT khu đấu giá QSD đất số 4 xã Tam Hiệp (thôn Huỳnh Cung)</t>
  </si>
  <si>
    <t>THĐ</t>
  </si>
  <si>
    <t>CMĐ</t>
  </si>
  <si>
    <t>Góc xây dựng vườn hoa, cây xanh tại góc đường Yên Phụ - Hàng Than</t>
  </si>
  <si>
    <t>Ban QLDA Đầu tư xây dựng</t>
  </si>
  <si>
    <t>- Nghị quyết 03/NQ-HĐND ngày 08/7/2022 của HĐND quận Ba Đình v/v phê duyệt chủ trương đầu tư, điều chỉnh chủ trương đầu tư một số DA thuộc KH ĐT công của quận Ba Đình. Thời gian thực hiện: 2022-2025.</t>
  </si>
  <si>
    <t>Hoàn thiện và khớp nối Hạ tầng kỹ thuật khu 7.2ha Vĩnh Phúc</t>
  </si>
  <si>
    <t xml:space="preserve"> - Quyết định số 6588/QĐ-UBND  ngày 13/11/2019 của UBND Thành phố v/v phê duyệt báo cáo nghiên cứu khả thi dự án;
- Quyết định số 5895/QĐ-UBND ngày 12/11/2024 của UBND Tành phố v/v phê duyệt điều chỉnh dự án. Thời gian thực hiện: Hết năm 2025.</t>
  </si>
  <si>
    <t>Trường THCS Đông Sơn</t>
  </si>
  <si>
    <t>Huyện Chương Mỹ</t>
  </si>
  <si>
    <t>Xã Đông Sơn</t>
  </si>
  <si>
    <t>Xây dựng trụ sở làm việc Ban chỉ huy quân sự xã Đông Sơn</t>
  </si>
  <si>
    <t>TCS</t>
  </si>
  <si>
    <t>Xây dựng trụ sở làm việc Ban chỉ huy quân sự xã Thanh Bình</t>
  </si>
  <si>
    <t>Xã Thanh Bình</t>
  </si>
  <si>
    <t>Xây dựng trụ sở làm việc Ban chỉ huy quân sự xã Ngọc Hoà</t>
  </si>
  <si>
    <t>xã Ngọc Hoà</t>
  </si>
  <si>
    <t>Xây dựng trụ sở làm việc Ban chỉ huy quân sự xã Hữu Văn</t>
  </si>
  <si>
    <t>xã Hữu Văn</t>
  </si>
  <si>
    <t>Xây dựng trụ sở làm việc Ban chỉ huy quân sự xã Phú Nghĩa</t>
  </si>
  <si>
    <t>xã Phú Nghĩa</t>
  </si>
  <si>
    <t>Xây dựng trụ sở làm việc Ban chỉ huy quân sự xã Đồng Lạc</t>
  </si>
  <si>
    <t>xã Đồng Lạc</t>
  </si>
  <si>
    <t>Xây dựng trụ sở làm việc Ban chỉ huy quân sự xã Tốt Động</t>
  </si>
  <si>
    <t>xã Tốt Động</t>
  </si>
  <si>
    <t>Xây dựng trụ sở làm việc Ban chỉ huy quân sự xã Thượng Vực</t>
  </si>
  <si>
    <t>xã Thượng Vực</t>
  </si>
  <si>
    <t>Xây dựng trụ sở làm việc Ban chỉ huy quân sự xã Tân Tiến</t>
  </si>
  <si>
    <t>xã Tân Tiến</t>
  </si>
  <si>
    <t>Xây dựng trụ sở làm việc Ban chỉ huy quân sự xã Trần Phú</t>
  </si>
  <si>
    <t>xã Trần Phú</t>
  </si>
  <si>
    <t>Đầu tư. Nâng cấp trường THCS Phú Nghĩa</t>
  </si>
  <si>
    <t>Xã Phú Nghĩa</t>
  </si>
  <si>
    <t>Trường THCS Hoàng Diệu</t>
  </si>
  <si>
    <t>Xã Hoàng Diệu</t>
  </si>
  <si>
    <t>Trường Mầm non Tân Tiến</t>
  </si>
  <si>
    <t>Cải tạo, nâng cấp tuyến đường từ đường Nguyễn Văn Trỗi đi đường 419 đi đê Đáy.</t>
  </si>
  <si>
    <t>Xã Đại Yên, xã Thụy Hương</t>
  </si>
  <si>
    <t>Cải tạo, nâng cấp tuyến đường từ UBND xã Trung Hòa đi đê tả Bùi</t>
  </si>
  <si>
    <t>Xã Đại Yên</t>
  </si>
  <si>
    <t>Xây dựng mới trụ sở làm việc Tòa án nhân dân huyện Chương Mỹ</t>
  </si>
  <si>
    <t>Tòa án nhân dân huyện Chương Mỹ</t>
  </si>
  <si>
    <t>Thị trấn Chúc Sơn</t>
  </si>
  <si>
    <t>Quyết định phê duyệt chủ trương số 146/QĐ-TANDTC-KHTC ngày 05/5/2022; Quyết định số 199/QĐ-TANDTC-KHTC ngày 09/6/2023;
Thời gian thực hiện 2022-2024</t>
  </si>
  <si>
    <t>Nâng cấp, cải tạo đường tỉnh lộ 419</t>
  </si>
  <si>
    <t>Thị trấn Chúc Sơn, xã Đại Yên, xã Hợp Đồng, xã Quảng Bị, xã Đồng Phú, xã Hòa Chính</t>
  </si>
  <si>
    <t>Đường giao thông liên Xã Nam Phương Tiến đi xã Liên Sơn, huyện Lương Sơn (Hòa Bình)</t>
  </si>
  <si>
    <t>xã Nam Phương Tiến</t>
  </si>
  <si>
    <t>Đường từ xã Phụng Châu đi xã Tân Hòa (Quốc Oai)</t>
  </si>
  <si>
    <t>xã Phụng Châu</t>
  </si>
  <si>
    <t>Trạm y tế Đồng Phú</t>
  </si>
  <si>
    <t>xã Đồng Phú</t>
  </si>
  <si>
    <t>Cải tạo, nâng cấp đường giao thông từ đường Hồ Chí Minh vào nhà máy xử lý rác thải Núi Thoong</t>
  </si>
  <si>
    <t>Trường Mầm non khu B xã Trần Phú</t>
  </si>
  <si>
    <t>- Nghị quyết số 13/NQ-HĐND ngày 15/9/2020 
- Nghị quyết 25/NQ-HĐND bổ sung ngày 19/12/2020,
- Quyết đinh số 6126/QĐ-UBND ngày 02/11/2021 của UBND huyện Chương Mỹ phê duyệt dự án. Thời gian thực hiện 2021-2023</t>
  </si>
  <si>
    <t>Dự án xây dựng khu Tái định cư tại khu Đồng Giải, thôn Sơn Đồng, xã Tiên Phương.</t>
  </si>
  <si>
    <t>xã Tiên Phương</t>
  </si>
  <si>
    <t>- QĐ số 3259/QĐ-UBND ngày 02/7/2019 quyết định phê duyệt dự án
- QĐ số 3677/QĐ-UBND ngày 19/7/2023 quyết định phê duyệt điều chỉnh dự án, thời gian thực hiện 2024,</t>
  </si>
  <si>
    <t>Xây dựng khu TĐC trên địa bàn khu Đồng Chằm, Đồng Vai, thị trấn Xuân Mai, huyện Chương Mỹ (phục vụ công tác GPMB quốc lộ 6 đoạn Ba La - Xuân Mai</t>
  </si>
  <si>
    <t>thị trấn Xuân Mai</t>
  </si>
  <si>
    <t>Trường trung học cơ sở Trung Hòa</t>
  </si>
  <si>
    <t>xã Trung Hòa</t>
  </si>
  <si>
    <t>- Nghị quyết số 29/NQ-HĐND ngày 19/12/2020 của HĐND huyện Chương Mỹ,
- Quyết đinh số 6080/QĐ-UBND ngày 01/11/2021 của UBND huyện Chương Mỹ phê duyệt dự án. Thời gian thực hiện 2021-2024</t>
  </si>
  <si>
    <t>Trường mầm non trung tâm xã Trần Phú</t>
  </si>
  <si>
    <t>-Nghị quyết số 25/NQ-HĐND ngày 19/12/2020 của HĐND huyện Chương Mỹ,
- Quyết đinh số 6125/QĐ-UBND ngày 02/11/2021 của UBND huyện Chương Mỹ phê duyệt dự án. Thời gian thực hiện 2022-2023</t>
  </si>
  <si>
    <t>Nhà văn hóa thôn Nghĩa Hảo, xã Phú Nghĩa</t>
  </si>
  <si>
    <t>- Nghị quyết số 06/NQ-HĐND ngày 18/5/2021 của HĐND huyện Chương Mỹ,
- Quyết đinh số 6122/QĐ-UBND ngày 02/11/2021 của UBND huyện Chương Mỹ phê duyệt dự án. Thời gian thực hiện 2021-2022,
- Quyết đinh số 7586QĐ-UBND ngày 13/10/2022 của UBND huyện Chương Mỹ điều chỉnh thời gian thực hiện dự án. Thời gian thực hiện đến hết năm 2023</t>
  </si>
  <si>
    <t>Nhà văn hóa thôn Phú Bến, xã Thụy Hương</t>
  </si>
  <si>
    <t>xã Thuỵ Hương</t>
  </si>
  <si>
    <t>- Nghị quyết số 06/NQ-HĐND ngày 18/5/2021 của HĐND huyện Chương Mỹ,
- Quyết đinh số 6123/QĐ-UBND ngày 02/11/2021 của UBND huyện Chương Mỹ phê duyệt dự án. Thời gian thực hiện 2021-2022,
- Quyết đinh số 7588QĐ-UBND ngày 13/10/2022 của UBND huyện Chương Mỹ điều chỉnh thời gian thực hiện dự án. Thời gian thực hiện đến hết năm 2023</t>
  </si>
  <si>
    <t>Nhà văn hóa thôn Quyết Hạ, xã Đông Sơn</t>
  </si>
  <si>
    <t>xã Đông Sơn</t>
  </si>
  <si>
    <t>- Nghị quyết số 06/NQ-HĐND ngày 18/5/2021 của HĐND huyện Chương Mỹ,
- Quyết đinh số 6116/QĐ-UBND ngày 02/11/2021 của UBND huyện Chương Mỹ phê duyệt dự án. Thời gian thực hiện 2021-2022,
- Quyết đinh số 7589QĐ-UBND ngày 13/10/2022 của UBND huyện Chương Mỹ điều chỉnh thời gian thực hiện dự án. Thời gian thực hiện đến hết năm 2023</t>
  </si>
  <si>
    <t>Nhà văn hóa Thôn Tiến Ân, xã Thủy Xuân Tiên</t>
  </si>
  <si>
    <t>xã Thuỷ Xuân Tiên</t>
  </si>
  <si>
    <t>Nghị quyết số 06/NQ-HĐND ngày 18/5/2021 của HĐND huyện Chương Mỹ, Quyết đinh số 6086/QĐ-UBND ngày 01/11/2021 của UBND huyện Chương Mỹ phê duyệt dự án. Thời gian thực hiện 2021-2022, Quyết đinh số 7590QĐ-UBND ngày 13/10/2022 của UBND huyện Chương Mỹ điều chỉnh thời gian thực hiện dự án. Thời gian thực hiện đến hết năm 2023</t>
  </si>
  <si>
    <t>Nhà văn hóa thôn Tinh Mỹ, xã Trung Hòa</t>
  </si>
  <si>
    <t>xã Trung Hoà</t>
  </si>
  <si>
    <t>- Nghị quyết số 06/NQ-HĐND ngày 18/5/2021 của HĐND huyện Chương Mỹ,
- Quyết đinh số 6089/QĐ-UBND ngày 01/11/2021 của UBND huyện Chương Mỹ phê duyệt dự án. Thời gian thực hiện 2021-2022,
- Quyết đinh số 7591QĐ-UBND ngày 13/10/2022 của UBND huyện Chương Mỹ điều chỉnh thời gian thực hiện dự án. Thời gian thực hiện đến hết năm 2023</t>
  </si>
  <si>
    <t>Nhà Văn hóa Thôn trung tiến xã Trần Phú</t>
  </si>
  <si>
    <t>- Nghị quyết số 06/NQ-HĐND ngày 18/5/2021 của HĐND huyện Chương Mỹ,
- Quyết đinh số 6119/QĐ-UBND ngày 02/11/2021 của UBND huyện Chương Mỹ phê duyệt dự án. Thời gian thực hiện 2021-2022, 
- Quyết đinh số 7592QĐ-UBND ngày 13/10/2022 của UBND huyện Chương Mỹ điều chỉnh thời gian thực hiện dự án. Thời gian thực hiện đến hết năm 2023</t>
  </si>
  <si>
    <t>Nhà văn hóa Thôn Xuân Linh, xã Thủy Xuân Tiên</t>
  </si>
  <si>
    <t>- Nghị quyết số 06/NQ-HĐND ngày 18/5/2021 của HĐND huyện Chương Mỹ,
- Quyết đinh số 6085/QĐ-UBND ngày 01/11/2021 của UBND huyện Chương Mỹ phê duyệt dự án. Thời gian thực hiện 2021-2022,
- Quyết đinh số 7593QĐ-UBND ngày 13/10/2022 của UBND huyện Chương Mỹ điều chỉnh thời gian thực hiện dự án. Thời gian thực hiện đến hết năm 2023</t>
  </si>
  <si>
    <t>Trụ sở làm việc Đảng ủy HĐND - UBND xã Tiên Phương</t>
  </si>
  <si>
    <t>Trụ sở làm việc Đảng ủy HĐND - UBND xã Nam Phương Tiến</t>
  </si>
  <si>
    <t>Đường phân luồng giao thông kết hợp cứng hóa mặt đê máng 7 (đoạn từ xã Hoàng Diệu - xã Thượng Vực)</t>
  </si>
  <si>
    <t>Xã Hoàng Diệu, xã Thượng Vực</t>
  </si>
  <si>
    <t>Cải tạo, nâng cấp tuyến đường liên xã Quảng Bị đi xã Thượng Vực</t>
  </si>
  <si>
    <t>Xã Quảng Bị, xã Thượng Vực</t>
  </si>
  <si>
    <t>Đường từ chợ Sẽ xã Hồng Phong đi xã Đồng Lạc, tỉnh lộ 429</t>
  </si>
  <si>
    <t>Xã Hồng Phong, xã Đồng Lạc</t>
  </si>
  <si>
    <t>Đường từ tỉnh lộ 419 đi trạm bơm tiêu An Vọng, xã Hoàng Diệu</t>
  </si>
  <si>
    <t>Cải tạo, nâng cấp đường Trường Yên - Trung Hòa - Tốt Động</t>
  </si>
  <si>
    <t>Xã Trường Yên, Trung Hòa, Tốt Động</t>
  </si>
  <si>
    <t>Đường từ Quốc lộ 6 đến UBND xã Trung Hòa</t>
  </si>
  <si>
    <t>Xã Trung Hòa</t>
  </si>
  <si>
    <t xml:space="preserve">Xây dựng khu trưng bày về Chủ tịch Hồ Chí Minh tại di tích chùa Trầm </t>
  </si>
  <si>
    <t>Trường Mầm non xã Phú Nghĩa - khu B</t>
  </si>
  <si>
    <t>- Nghị quyết số 24/NQ-HĐND ngày 15/7/2021 của HĐND huyện Chương Mỹ về việc phê duyệt chủ trương đầu tư các dự án đầu tư công giai đoạn 2021-2025 (đợt 5) phụ lục số 05, 
- Quyết đinh số 6083/QĐ-UBND ngày 01/11/2021 của UBND huyện Chương Mỹ phê duyệt dự án. Thời gian thực hiện 2022-2024</t>
  </si>
  <si>
    <t>Xây dựng và cải tạo trạm y tế thị trấn Chúc Sơn</t>
  </si>
  <si>
    <t>thị trấn Chúc Sơn</t>
  </si>
  <si>
    <t>Trường THCS Trường Yên</t>
  </si>
  <si>
    <t>xã Trường Yên</t>
  </si>
  <si>
    <t>Cải tạo, nâng cấp, mở rộng đường giao thông liên xã Hồng Phong - Trần Phú đi đường 429</t>
  </si>
  <si>
    <t>xã Hồng Phong, Trần Phú, Đồng Lạc</t>
  </si>
  <si>
    <t>Cải tạo, nâng cấp tuyến đường từ đường Hồ Chí Minh đi xã Hoàng Văn Thụ, xã Hữu Văn</t>
  </si>
  <si>
    <t>xã Hoàng Văn Thụ, xã Hữu Văn</t>
  </si>
  <si>
    <t>Cải tạo, nâng cấp tuyến đường liên xã Hữu Văn - Mỹ Lương - Trần Phú</t>
  </si>
  <si>
    <t>Xã Hữu Văn, Mỹ Lương, Trần Phú</t>
  </si>
  <si>
    <t>Cải tạo, nâng cấp tuyến đường từ quốc lộ 6 đi UBND xã Thủy Xuân Tiên, đi kho J106</t>
  </si>
  <si>
    <t>Xã Thủy Xuân Tiên</t>
  </si>
  <si>
    <t>Trường Mầm non Đông Phương Yên</t>
  </si>
  <si>
    <t>Xã Đông Phương Yên</t>
  </si>
  <si>
    <t>Cải tạo, nâng cấp trạm bơm tiêu Nhân Lý, huyện Chương Mỹ, thành phố Hà Nội</t>
  </si>
  <si>
    <t>Ban QLDA ĐTXD công trình HTKT&amp;NN thành phố Hà Nội</t>
  </si>
  <si>
    <t>Xã: Nam Phương Tiến</t>
  </si>
  <si>
    <t>Sở NN&amp;PTNT phê duyệt dự án tại Quyết định số 990/QĐ-SNN ngày 22/6/2022; 
Thời gian thực hiện 2022-2025</t>
  </si>
  <si>
    <t>Cải tạo, nâng cấp trạm bơm tiêu Mỹ Thượng, huyện Chương Mỹ, thành phố Hà Nội</t>
  </si>
  <si>
    <t>Các xã: Hữu Văn, Tốt Động, Hoàng Văn Thụ</t>
  </si>
  <si>
    <t>Sở NN&amp;PTNT phê duyệt dự án tại Quyết định số 1004/QĐ-SNN ngày 23/6/2022; 
Thời gian thực hiện 2022-2025</t>
  </si>
  <si>
    <t>Cải tạo, nâng cấp trạm bơm tiêu Mỹ Hạ, huyện Chương Mỹ, thành phố Hà Nội</t>
  </si>
  <si>
    <t>Xã Hữu Văn</t>
  </si>
  <si>
    <t>Sở NN&amp;PTNT phê duyệt dự án tại Quyết định số 1005/QĐ-SNN ngày 23/6/2022;
Thời gian thực hiện 2022-2025</t>
  </si>
  <si>
    <t>Xây dựng trụ sở Viện kiểm sát nhân dân huyện Chương Mỹ</t>
  </si>
  <si>
    <t xml:space="preserve">Ban quản lý DA ĐTXD công trình dân dụng và CN thành phố Hà Nội </t>
  </si>
  <si>
    <t xml:space="preserve">TT Chúc Sơn </t>
  </si>
  <si>
    <t>Quyết định số 387/QĐ-SXD ngày 19/6/2023 của Sở Xây dựng phê duyệt báo cáo KTKT. 
Thời gian thực hiện dự án 2023-2025.</t>
  </si>
  <si>
    <t>Xây dựng trụ sở làm việc Ban chỉ huy quân sự thị trấn Chúc Sơn</t>
  </si>
  <si>
    <t>Xây dựng trụ sở làm việc Ban chỉ huy quân sự xã Tiên Phương</t>
  </si>
  <si>
    <t xml:space="preserve">Mở rộng Trung tâm huấn luyện và bồi dưỡng nghiệp vụ 1 thuộc Bộ Tư lệnh Cảnh sát cơ động </t>
  </si>
  <si>
    <t>Bộ Tư lệnh Cảnh sát cơ động - Bộ Công an</t>
  </si>
  <si>
    <t>xã Đại Yên</t>
  </si>
  <si>
    <t>Xây dựng HTKT  khu dân cư nông thôn mới để thực hiện đấu giá quyền sử dụng đất tại khu Chuôm Re, xã Tiên Phương</t>
  </si>
  <si>
    <t>TTPTQĐ huyện</t>
  </si>
  <si>
    <t>Xã Tiên Phương</t>
  </si>
  <si>
    <t>Khu dấu giá QSD đất ở tại khu Chợ Cóc, thôn Tiến Ân, xã Thủy Xuân Tiên</t>
  </si>
  <si>
    <t>xã Thủy Xuân Tiên</t>
  </si>
  <si>
    <t xml:space="preserve"> Nghị quyết số 26/NQ-HĐND ngày 16/12/2023 của HĐND huyện Chương Mỹ về việc phê duyệt điều chỉnh chủ trương đầu tư các dự án đầu tư công gia đoạn 2021-2025
Thời gian thực hiện 2023-2025</t>
  </si>
  <si>
    <t>Dự án đấu giá quyền sử dụng đất để xây dựng khu dân cư nông thôn Đầm Tiếu, xã Phú Nghĩa</t>
  </si>
  <si>
    <t>Dự án đấu giá quyền sử dụng đất để xây dựng khu dân cư nông thôn Đồng Trà, xã Phú Nghĩa</t>
  </si>
  <si>
    <t xml:space="preserve"> Nghị quyết số 01/NQ-HĐND ngày 16/5/2023; Quyết định số 6964/QĐ-UBND ngày 10/12/2022 phê duyệt nhiệm vụ, dự toán chuẩn bị đầu tư 
Thời gian thực hiện 2023-2025; </t>
  </si>
  <si>
    <t>Xây dựng HTKT khu đấu giá QSD đất ở tại khu Đầm Tiếu Trên, thôn Đồng Trữ, xã Phú Nghĩa</t>
  </si>
  <si>
    <t xml:space="preserve"> Nghị quyết phê duyệt chủ trương số   08/NQ-HĐND ngày 29/6/2024 của Hội đồng nhân dân huyện
Thời gian thực hiện 2024-2025</t>
  </si>
  <si>
    <t>Xây dựng HTKT Khu đấu giá quyền sử dụng đất ở tại khu Đám mạ, thôn Đồng Du, xã Hợp Đồng</t>
  </si>
  <si>
    <t>Xã Hợp Đồng</t>
  </si>
  <si>
    <t>Nghị quyết số 04/NQ-HĐND ngày 09/04/2024 của HĐND huyện Chương Mỹ về việc phê duyệt điều chỉnh chủ trương đầu tư các dự án đầu tư công gia đoạn 2021-2025. 
Thời gian thực hiện: 2023-2025</t>
  </si>
  <si>
    <t>Xây dựng HTKT khu đấu giá quyền sử dụng đất ở tại khu Đồng Ré, thôn Trại Hiền, xã Hoàng Diệu</t>
  </si>
  <si>
    <t>Xây dựng HTKT khu đấu giá quyền sử dụng đất ở tại khu Thùng Quán Bát Trên, xã Quảng Bị</t>
  </si>
  <si>
    <t>Xã Quảng Bị</t>
  </si>
  <si>
    <t>Xây dựng HTKT khu đấu giá QSD đất ở tại khu Dộc, thôn Đạo Ngạn, xã Hợp Đồng, huyện Chương Mỹ, thành phố Hà Nội</t>
  </si>
  <si>
    <t>UBND huyện Chương Mỹ</t>
  </si>
  <si>
    <t>Xây dựng HTKT khu đấu giá quyền sử dụng đất ở tại khu Cửa Vực, thôn Phương Bản, xã Phụng Châu</t>
  </si>
  <si>
    <t>Xã Phụng Châu</t>
  </si>
  <si>
    <t xml:space="preserve"> Nghị quyết phê duyệt chủ trương số   09/NQ-HĐND ngày 29/6/2024 của Hội đồng nhân dân huyện
Thời gian thực hiện 2023-2025</t>
  </si>
  <si>
    <t>Xây dựng HTKT khu đấu giá QSD đất ở tại khu Rộc Đình, xã Hợp Đồng, huyện Chương Mỹ, thành phố Hà Nội</t>
  </si>
  <si>
    <t>Nghị quyết số 04/NQ-HĐND ngày 09/04/2024 của HĐND huyện Chương Mỹ về việc phê duyệt điều chỉnh chủ trương đầu tư các dự án đầu tư công gia đoạn 2021-2025 . 
Thời gian thực hiện: 2023-2025</t>
  </si>
  <si>
    <t>Xây dựng HTKT khu đấu giá QSD đất ở tại khu Bốt điện  thôn Phượng Bản</t>
  </si>
  <si>
    <t>Xây dựng HTKT khu đấu giá quyền sử dụng đất ở Khu khu dân cư nông thôn mới sau đất dịch vụ chợ Phượng, thôn Phượng Nghĩa</t>
  </si>
  <si>
    <t>Xây dựng HTKT khu đấu giá quyền sử dụng đất ở khu dân cư nông thôn mới tại Thôn Tân Mỹ</t>
  </si>
  <si>
    <t>Xã Thụy Hương</t>
  </si>
  <si>
    <t>Xây dựng HTKT khu đấu giá quyền sử dụng đất ở khu dân cư mới Khu Đồng Vai</t>
  </si>
  <si>
    <t>Thị trấn Xuân Mai</t>
  </si>
  <si>
    <t>Khu đấu giá quyền sử dụng đất ở tại khu đất xen kẹt, thôn Cao Sơn, xã Tiên Phương</t>
  </si>
  <si>
    <t>Khu đấu giá quyền sử dụng đất ở tại khu Đồi K6, thôn Xuân Thủy, xã Thủy Xuân Tiên</t>
  </si>
  <si>
    <t>Nghị quyết số 08/NQ-HĐND ngày 30/6/2023 của HĐND huyện Chương Mỹ về việc phê duyệt điều chỉnh chủ trương đầu tư các dự án đầu tư công giai đoạn 2021-2025 
Thời gian thực hiện: 2023-2026</t>
  </si>
  <si>
    <t xml:space="preserve"> Nghị quyết số 26/NQ-HĐND ngày 16/12/2023 của HĐND huyện Chương Mỹ về việc phê duyệt điều chỉnh chủ trương đầu tư các dự án đầu tư công giai đoạn 2021-2025
Thời gian thực hiện 2023-2025</t>
  </si>
  <si>
    <t>Xây dựng Nhà nguyện giáo họ Xuân Mai tại khu Đồng Chằm (X3), khu Xuân Mai, thị trấn Xuân Mai, thị trấn Xuân Mai</t>
  </si>
  <si>
    <t>Giáo xứ Gò Cáo</t>
  </si>
  <si>
    <t>Xây dựng nhà nguyện thôn Yên Kiện</t>
  </si>
  <si>
    <t>Giáo xứ Yên Kiện</t>
  </si>
  <si>
    <t xml:space="preserve">Xã Đông Sơn </t>
  </si>
  <si>
    <t>Đầu tư xây dựng hạ tầng kỹ thuật cụm công nghiệp Đông Phú Yên</t>
  </si>
  <si>
    <t>Công ty cổ phần tập đoàn Phú Mỹ</t>
  </si>
  <si>
    <t>Các xã Phú Nghĩa, Đông Phương Yên, Trường Yên</t>
  </si>
  <si>
    <t>Quyết định số 3685/QĐ-UBND ngày 21/4/2020 của UBND huyện Chương Mỹ về việc phê duyệt quy hoạch chi tiết xây dựng tỷ lệ 1/500; Quyết định số 6594/QĐ-UBND ngày 14/11/2019 của UBND Thành phố Hà Nội về việc thành lập Cụm công nghiệp Đông Phú Yên, huyện Chương Mỹ; Quyết định số 6594/QĐ-UBND ngày 14/11/2019 của UBND Thành phố Hà Nội về việc điều chỉnh Quyết định số 6594/QĐ-UBND ngày 14/11/2019.
Thời gian gia hạn thực hiện dự án: 2024-2025
- Văn bản số 637/TTg-NN ngày 22/07/2022 của Thủ tướng Chính Phủ về việc chấp thuận chuyển mục đích đất trồng lúa trên địa bàn thành phố Hà Nội;</t>
  </si>
  <si>
    <t>Trạm biến áp 110KV và đường dây 110KV  Thanh Oai - Chương Mỹ</t>
  </si>
  <si>
    <t>Tổng công ty điện lực TPHN</t>
  </si>
  <si>
    <t>Thị trấn Chúc Sơn, xã Thụy Hương</t>
  </si>
  <si>
    <t>Dự án Trụ sở Đảng ủy, HĐND và UBND xã Mê Linh, huyện Mê Linh</t>
  </si>
  <si>
    <t>Ban QLDA ĐTXD huyện Mê Linh</t>
  </si>
  <si>
    <t>H.Mê Linh</t>
  </si>
  <si>
    <t>Xã Mê Linh</t>
  </si>
  <si>
    <t>Phụ lục 01-Nghị quyết số 03/NQ-HĐND ngày 11/7/2023 của HĐND huyện Mê Linh về việc Phê duyệt chủ trương đầu tư, điều chỉnh chủ trương đầu tư một số dự án sử dụng vốn đầu tư công của huyện Mê Linh ( tiến độ 2024-2027)</t>
  </si>
  <si>
    <t>Xây dựng trụ sở Ban chỉ huy quân sự xã Hoàng Kim</t>
  </si>
  <si>
    <t>Xã Hoàng Kim</t>
  </si>
  <si>
    <t>Phụ lục 12-Nghị quyết số 13/NQ-HĐND ngày 28/10/2022 của HĐND huyện Mê Linh về việc Phê duyệt chủ trương đầu tư, điều chỉnh chủ trương đầu tư một số dự án sử dụng vốn đầu tư công của huyện Mê Linh ( tiến độ 2023-2025)</t>
  </si>
  <si>
    <t>Xây dựng trường THCS Kim Hoa, xã Kim Hoa, huyện Mê Linh</t>
  </si>
  <si>
    <t>Ban QLDA đầu tư xây dựng</t>
  </si>
  <si>
    <t>Xã Kim Hoa</t>
  </si>
  <si>
    <t>Quyết định số 1479/QĐ-UBND ngày 17/4/2024 của UBND huyện Mê Linh về việc phê duyệt dự án; Tiến độ thực hiện: 2023-2025</t>
  </si>
  <si>
    <t>Xây dựng tuyến đường nối từ Trung tâm Văn hóa Thể thao huyện Mê Linh đến đường đê tả sông Hồng</t>
  </si>
  <si>
    <t>Xã Văn Khê</t>
  </si>
  <si>
    <t>Quyết định số 2761/QĐ-UBND ngày 08/7/2024 của UBND huyện Mê Linh về việc phê duyệt dự án; Tiến độ thực hiện: 2023-2025</t>
  </si>
  <si>
    <t>Xây dựng đường hành lang chân đê tả sông Hồng đoạn thuộc địa phận huyện Mê Linh, thành phố Hà Nội.</t>
  </si>
  <si>
    <t>Phụ lục 20-Nghị Quyết số 14/NQ-HĐND ngày 04/7/2023 của Hội đồng nhân dân Thành phố Hà Nội về Phê duyệt văn kiện dự án hỗ trợ kỹ thuật, phê duyệt chủ trương đầu tư, phê duyệt điều chỉnh chủ trương đầu tư một số dự án sử dụng vốn đầu tư công của thành phố Hà Nội.( tiến độ 2025-2028)</t>
  </si>
  <si>
    <t>Xây dựng trường tiểu học Kim Hoa A, xã Kim Hoa, huyện Mê Linh</t>
  </si>
  <si>
    <t>Quyết định số 2012/QĐ-UBND ngày 21/5/2024 của UBND huyện Mê Linh về việc phê duyệt dự án; Tiến độ thực hiện: 2024-2026</t>
  </si>
  <si>
    <t>Xây dựng trường mầm non Tiền Phong xã Tiền Phong, huyện Mê Linh</t>
  </si>
  <si>
    <t>Xã Tiền Phong</t>
  </si>
  <si>
    <t>Phụ lục số 01- Nghị quyết số 15/NQ-HĐND ngày 27/10/2023 của HĐND huyện về phê duyệt chủ trương đầu tư (tiến độ 2024-2027)</t>
  </si>
  <si>
    <t>Cải tạo, nâng cấp và xây dựng bổ sung cơ sở vật chất trường THPT Tiền Phong, huyện Mê Linh</t>
  </si>
  <si>
    <t>Phụ lục số 04- Nghị quyết số 15/NQ-HĐND ngày 27/10/2023 của HĐND huyện về phê duyệt chủ trương đầu tư (tiến độ 2024-2027)</t>
  </si>
  <si>
    <t>Xây dựng điểm tập kết rác thải thôn 1, thôn 2 xã Thạch Đà</t>
  </si>
  <si>
    <t>UBND xã Thạch Đà</t>
  </si>
  <si>
    <t>xã Thạch Đà</t>
  </si>
  <si>
    <t>Quyết định số 7562/QĐ-UBND ngày 15/12/2023 của UBND huyện Mê Linh về việc Phê duyệt điều chỉnh thời gian thực hiện dự án và phê duyệt kế hoạch lựa chọn nhà thầu dự án. ( tiến độ: 2023-2025)</t>
  </si>
  <si>
    <t>Nâng cao tĩnh không khoảng cột 24-25 Đường dây 220kV Vân Trì - Sóc Sơn phục vụ GPMB Dự án Tuyến đường 48m đoạn từ Yên Vinh đến đường 36 Khu công nghiệp Quang Minh, huyện Mê Linh</t>
  </si>
  <si>
    <t>H. Mê Linh</t>
  </si>
  <si>
    <t>Nghị quyết số 23NQ-HĐND ngày 23/9/2021 của Hội đồng nhân dân thành phố Hà Nội về cho ý kiến, phê duyệt chủ trương đầu tư, điều chỉnh chủ trương đầu tư một số dự án sử dụng vốn đầu tư công của thành phố Hà Nội (Phụ lục 40); Quyết định số 863/QĐ-UBND ngày 09/3/2022 về việc phê duyệt báo cáo nghiên cứu khả thi dự án (tiến độ: 2022-2025); Văn bản số 443/SCT-QLNL ngày 29/01/2024 của Sở Công thương về việc thông báo kết quả thẩm định thiết kế xây dựng triển khai sau thiết kế cơ sở công trình: Nâng cao tính không khoảng cột 24-25 Đường dây 220KV Vân Trì – Sóc Sơn phục vụ GPMB dự án.</t>
  </si>
  <si>
    <t>Tu bổ tôn tạo đền Tráng Việt, xã Tráng Việt huyện Mê Linh</t>
  </si>
  <si>
    <t>Xã Tráng Việt</t>
  </si>
  <si>
    <t>Nghị Quyết số 01 NQ-HĐND ngày 30/03/2023 của HĐND huyện Mê Linh về việc phê duyệt chủ trương đầu tư, phê duyệt điều chỉnh chủ trương đầu tư một số dự án đầu tư công thuộc phân cấp quản lý của huyện Mê Linh(phụ lục 06) ( tiến độ dự án: 2024-2026).</t>
  </si>
  <si>
    <t>Xây dựng Trạm y tế xã Thạch Đà, huyện Mê Linh</t>
  </si>
  <si>
    <t>Xã Thạch Đà</t>
  </si>
  <si>
    <t>Nghị Quyết số 03 NQ-HĐND ngày 09/4/2024 về việc phê duyệt chủ trương đầu tư, phê duyệt điều chỉnh chủ trương đầu tư một số dự án sử dụng vốn đầu tư công của thành phố Hà Nội (phụ lục 04). (Tiến độ dự án: 2024-2026)</t>
  </si>
  <si>
    <t>Cải tạo, mở rộng trường Tiểu học Hoàng Kim, xã Hoàng Kim, huyện Mê Linh</t>
  </si>
  <si>
    <t>Ban QLDA ĐTXD Mê Linh</t>
  </si>
  <si>
    <t>Phụ lục số 02- Nghị quyết số 13/NQ-HĐND ngày 11/7/2024 của Hội đồng nhân dân huyện Mê Linh phê duyệt chủ trương đầu tư, điều chỉnh chủ trương đầu tư một số dự án đầu tư công của huyện Mê Linh ( tiến độ 2025-2028)</t>
  </si>
  <si>
    <t>Xây dựng mới trường THCS Quang Minh, thị trấn Quang Minh, huyện Mê Linh.</t>
  </si>
  <si>
    <t>Thị trấn Quang Minh</t>
  </si>
  <si>
    <t>Phụ lục số 05- Nghị quyết số 13/NQ-HĐND ngày 11/7/2024 của Hội đồng nhân dân huyện Mê Linh phê duyệt chủ trương đầu tư, điều chỉnh chủ trương đầu tư một số dự án đầu tư công của huyện Mê Linh ( tiến độ 2025-2028)</t>
  </si>
  <si>
    <t>Xây dựng chợ Tiền Phong, huyện Mê Linh</t>
  </si>
  <si>
    <t>Xã Tiền Phong</t>
  </si>
  <si>
    <t>Phụ lục số 21- Nghị quyết số 13/NQ-HĐND ngày 11/7/2024 của Hội đồng nhân dân huyện Mê Linh phê duyệt chủ trương đầu tư, điều chỉnh chủ trương đầu tư một số dự án đầu tư công của huyện Mê Linh ( tiến độ 2024-2026)</t>
  </si>
  <si>
    <t>Xây dựng trụ sở Ban chỉ huy quân sự xã Tam Đồng, huyện Mê Linh</t>
  </si>
  <si>
    <t>Xã Tam Đồng</t>
  </si>
  <si>
    <t>Phụ lục số 10- Nghị quyết số 13/NQ-HĐND ngày 11/7/2024 của Hội đồng nhân dân huyện Mê Linh phê duyệt chủ trương đầu tư, điều chỉnh chủ trương đầu tư một số dự án đầu tư công của huyện Mê Linh ( tiến độ 2025-2027)</t>
  </si>
  <si>
    <t>Xây dựng trụ sở Ban chỉ huy quân sự xã Đại Thịnh, huyện Mê Linh</t>
  </si>
  <si>
    <t>Xã Đại Thịnh</t>
  </si>
  <si>
    <t>Phụ lục số 11- Nghị quyết số 13NQ-HĐND ngày 11/7/2024 của Hội đồng nhân dân huyện Mê Linh phê duyệt chủ trương đầu tư, điều chỉnh chủ trương đầu tư một số dự án đầu tư công của huyện Mê Linh ( tiến độ 2025-2027)</t>
  </si>
  <si>
    <t>Dự án xây dựng tuyến đường giao thông trục chính thôn Kim Giao, xã Tiến thắng ( đoạn từ nhà bà Lựu ra kênh tiêu nội đồng)</t>
  </si>
  <si>
    <t>UBND xã Tiến Thắng</t>
  </si>
  <si>
    <t>Xã Tiến Thắng</t>
  </si>
  <si>
    <t>Phụ lục số 09- Nghị quyết số 27/NQ-HĐND ngày 20/12/2023 của Hội đồng nhân dân huyện Mê Linh về việc phê duyệt chủ trương đầu tư, phê duyệt điều chỉnh chủ trương đầu tư và hủy bỏ chủ trương đầu tư một số dự án đầu tư công của huyện Mê Linh ( tiến độ 2024-2026)</t>
  </si>
  <si>
    <t>Xây dựng 03 điểm thu gom tập kết rác trên địa bàn xã Tiến Thắng, huyện Mê Linh</t>
  </si>
  <si>
    <t>Phụ lục số 14- Nghị quyết số 13/NQ-HĐND ngày 11/7/2024 của Hội đồng nhân dân huyện Mê Linh phê duyệt chủ trương đầu tư, điều chỉnh chủ trương đầu tư một số dự án đầu tư công của huyện Mê Linh ( tiến độ 2025-2027)</t>
  </si>
  <si>
    <t>Xây dựng tuyến đường 48 m đoạn từ Yên Vinh đến đường 36 khu công nghiệp Quang Minh, huyện Mê Linh</t>
  </si>
  <si>
    <t>Xã Thanh Lâm; Kim Hoa</t>
  </si>
  <si>
    <t xml:space="preserve"> Nghị quyết số 23/NQ - HĐND ngày 23/9/2021 của Hội đồng nhân dân thành phố Hà Nội Về cho ý kiến, phê duyệt chủ trương đầu tư, điều chỉnh chủ trương đầu tư một số dự án sử dụng vốn đầu tư công của thành phố Hà Nội (Phụ lục 40); (tiến độ: 2022-2025)</t>
  </si>
  <si>
    <t>Cải tạo, nâng cấp, mở rộng tuyến đường Tam Đồng - Tiến Thắng</t>
  </si>
  <si>
    <t>Tam Đồng, Tiến Thắng</t>
  </si>
  <si>
    <t>Nghị quyết số 37/NQ - HĐND ngày 08/10/2021 của Hội đồng nhân dân huyện Mê Linh về phê duyệt chủ trương đầu tư, điều chỉnh chủ trương đầu tư một số dự án sử dụng vốn đầu tư công của huyện Mê Linh (Phụ lục 09). (Tiến độ: 2022-2025)</t>
  </si>
  <si>
    <t>Xây dựng tuyến đường từ đường Tam Đồng - Tiến Thắng đến đường Tiến Thắng - Tự Lập (đường đê sông Cà Lồ)</t>
  </si>
  <si>
    <t>Tiến Thắng, Tự Lập</t>
  </si>
  <si>
    <t>Nghị quyết số 37/NQ - HĐND ngày 08/10/2021 của Hội đồng nhân dân huyện Mê Linh về phê duyệt chủ trương đầu tư, điều chỉnh chủ trương đầu tư một số dự án sử dụng vốn đầu tư công của huyện Mê Linh (Phụ lục 11); (Tiến độ: 2022-2025)</t>
  </si>
  <si>
    <t>Cải tạo, nâng cấp tuyến Kênh Thạnh Phú kết hợp làm đường giao thông, huyện Mê Linh</t>
  </si>
  <si>
    <t>Chu Phan, Liên Mạc, Tự Lập, Tam Đồng</t>
  </si>
  <si>
    <t>Quyết điịnh số 1488/QĐ-UBND ngày 20/3/2024 của UBND TP Hà Nội về việc Phê duyệt dự án.( tiến độ: 2024-2026)</t>
  </si>
  <si>
    <t>Cải tạo, nâng cấp tuyến Kênh chính Tam báo, huyện Mê Linh</t>
  </si>
  <si>
    <t>Chu Phan, Tiến Thịnh, Vạn Yên, Liên Mạc, Tự Lập, Thạch Đà, Tam Đồng, Hoàng Kim, Đại Thịnh, Mê Linh, Văn Khê, Thanh Lâm</t>
  </si>
  <si>
    <t>Nghị Quyết số 22/NQ-HĐND ngày 12/9/2022 của HĐND Thành phố Hà Nội về việc phê duyệt chủ trương đầu tư, điều chỉnh chủ trương đầu tư (Phụ lục 14) ( tiến độ: 2023-2026)</t>
  </si>
  <si>
    <t>Xây dựng 05 điểm thu gom, tập kết rác thải rắn tại: Điểm thôn Do Hạ và Do Thượng; Điểm thôn Trung Hậu Đoài; Điểm thôn Yên Nhân; Điểm thôn Ấp 1 và Điểm thôn Ấp 2, xã Tiền Phong, huyện Mê Linh</t>
  </si>
  <si>
    <t>UBND xã Tiền Phong</t>
  </si>
  <si>
    <t>Nghị quyết số 44/NQ-HĐND ngày 16/12/2021 của Hội đồng nhân dân huyện Mê Linh về phê duyệt chủ trương đầu tư, điều chỉnh chủ trương một số dự án sử dụng vốn đầu tư công của huyện Mê Linh (Phụ lục 18) (tiến độ: 2023-2025)</t>
  </si>
  <si>
    <t>Xây dựng tuyến đường nối từ đường 23B đi cảng Chu Phan, huyện Mê Linh</t>
  </si>
  <si>
    <t>Thanh Lâm, Tiến Thắng, Tự Lập, Liên Mạc, Chu Phan, Tiến Thịnh</t>
  </si>
  <si>
    <t xml:space="preserve"> Nghị quyết số 23/NQ - HĐND ngày 23/9/2021 của Hội đồng nhân dân thành phố Hà Nội Về cho ý kiến, phê duyệt chủ trương đầu tư, điều chỉnh chủ trương đầu tư một số dự án sử dụng vốn đầu tư công của thành phố Hà Nội (Phụ lục 36) ( tiến độ: 2022-2025)</t>
  </si>
  <si>
    <t xml:space="preserve">Dự án Cải tạo, nâng cấp và xây dựng bổ sung cơ sở vật chất trường THCS Thanh Lâm B, xã Thanh Lâm, huyện Mê Linh.  </t>
  </si>
  <si>
    <t>Huyện Mê Linh</t>
  </si>
  <si>
    <t>Xã Thanh Lâm</t>
  </si>
  <si>
    <t>Phụ lục 04 - Nghị Quyết số 01/NQ-HĐND ngày 30/03/2023 của HĐND huyện Mê Linh về việc phê duyệt chủ trương đầu tư, điều chỉnh chủ trương đầu tư một số dự án đầu tư công thuộc phân cấp quản lý của huyện Mê Linh( tiến độ 2023-2026)</t>
  </si>
  <si>
    <t>Trung tâm văn hóa - Thể thao xã Tiến Thịnh, huyện Mê Linh</t>
  </si>
  <si>
    <t>Xã Tiến Thịnh</t>
  </si>
  <si>
    <t>Phụ lục 15-Nghị quyết số 13/NQ-HĐND ngày 28/10/2022 của HĐND huyện Mê Linh về việc phê duyệt chủ trương đầu tư, điều chỉnh chủ trương đầu tư một số dự án sử dụng vốn đầu tư công của huyện Mê Linh ( tiến độ 2023-2025)</t>
  </si>
  <si>
    <t>Trung tâm văn hóa - Thể thao xã Liên Mạc, huyện Mê Linh</t>
  </si>
  <si>
    <t>Xã Liên Mạc</t>
  </si>
  <si>
    <t>Phụ lục 14-Nghị quyết số 13/NQ-HĐND ngày 28/10/2022 của HĐND huyện Mê Linh về việc phê duyệt chủ trương đầu tư, điều chỉnh chủ trương đầu tư một số dự án sử dụng vốn đầu tư công của huyện Mê Linh ( tiến độ 2023-2025)</t>
  </si>
  <si>
    <t>Trung tâm văn hóa - Thể thao xã Tự Lập, huyện Mê Linh</t>
  </si>
  <si>
    <t>Xã Tự Lập</t>
  </si>
  <si>
    <t>Phụ lục 16-Nghị quyết số 13/NQ-HĐND ngày 28/10/2022 của HĐND huyện Mê Linh về việc phê duyệt chủ trương đầu tư, điều chỉnh chủ trương đầu tư một số dự án sử dụng vốn đầu tư công của huyện Mê Linh ( tiến độ 2023-2025)</t>
  </si>
  <si>
    <t>Trung tâm văn hóa - Thể thao xã Thạch Đà, huyện Mê Linh</t>
  </si>
  <si>
    <t>Quyết điịnh số 2708/QĐ-UBND ngày 08/7/2024 của UBND huyện Mê Linh về việc Phê duyệt dự án. (tiến độ 2023-2025)</t>
  </si>
  <si>
    <t>Trung tâm văn hóa - Thể thao xã Tam Đồng, huyện Mê Linh</t>
  </si>
  <si>
    <t>Phụ lục 08 - Nghị quyết số 18/NQ-HĐND ngày 19/12/2022 của HĐND huyện Mê Linh phê duyệt chủ trương đầu tư một số dự án sử dụng vốn đầu tư công của huyện Mê Linh ( tiến độ 2023-2025)</t>
  </si>
  <si>
    <t>Trung tâm văn hóa - Thể thao xã  Kim Hoa, huyện Mê Linh</t>
  </si>
  <si>
    <t>Quyết định số 4154/QĐ-UBND
 ngày 26/9/2024 của UBND huyện Mê Linh về việc phê duyệt quyết định thực hiện dự án;( tiến độ: 2023-2025)</t>
  </si>
  <si>
    <t>Trung tâm văn hóa - Thể thao xã  Hoàng Kim, huyện Mê Linh</t>
  </si>
  <si>
    <t>Phụ lục 10 - Nghị quyết số 18/NQ-HĐND ngày 19/12/2022 của HĐND huyện Mê Linh phê duyệt chủ trương đầu tư một số dự án sử dụng vốn đầu tư công của huyện Mê Linh ( tiến độ 2023-2025)</t>
  </si>
  <si>
    <t>Trung tâm văn hóa - Thể thao xã  Vạn Yên, huyện Mê Linh</t>
  </si>
  <si>
    <t>Xã Vạn Yên</t>
  </si>
  <si>
    <t>Phụ lục 11- Nghị quyết số 18/NQ-HĐND ngày 19/12/2022 của HĐND huyện Mê Linh phê duyệt chủ trương đầu tư một số dự án sử dụng vốn đầu tư công của huyện Mê Linh ( tiến độ 2023-2025)</t>
  </si>
  <si>
    <t>Trung tâm văn hóa - Thể thao xã  Chu Phan, huyện Mê Linh</t>
  </si>
  <si>
    <t>Xã Chu Phan</t>
  </si>
  <si>
    <t>Phụ lục 12- Nghị quyết số 18/NQ-HĐND ngày 19/12/2022 của HĐND huyện Mê Linh phê duyệt chủ trương đầu tư một số dự án sử dụng vốn đầu tư công của huyện Mê Linh ( tiến độ 2023-2025)</t>
  </si>
  <si>
    <t>Xây dựng trụ sở Ban chỉ huy quân sự xã Văn Khê, huyện Mê Linh</t>
  </si>
  <si>
    <t>Phụ lục 13-Nghị quyết số 13/NQ-HĐND ngày 28/10/2022 của HĐND huyện Mê Linh về việc phê duyệt chủ trương đầu tư, điều chỉnh chủ trương đầu tư một số dự án sử dụng vốn đầu tư công của huyện Mê Linh ( tiến độ 2023-2025)</t>
  </si>
  <si>
    <t>Xây dựng trụ sở Ban chỉ huy quân sự xã Thanh Lâm, huyện Mê Linh</t>
  </si>
  <si>
    <t>Phụ lục 19-Nghị quyết số 13/NQ-HĐND ngày 28/10/2022 của HĐND huyện Mê Linh về việc phê duyệt chủ trương đầu tư, điều chỉnh chủ trương đầu tư một số dự án sử dụng vốn đầu tư công của huyện Mê Linh ( tiến độ 2023-2025)</t>
  </si>
  <si>
    <t>Xây dựng trường mầm non Quang Minh, thị trấn Quang Minh, huyện Mê Linh</t>
  </si>
  <si>
    <t>Phụ lục 02 - Nghị quyết số 18/NQ-HĐND ngày 19/12/2022 của HĐND huyện Mê Linh phê duyệt chủ trương đầu tư một số dự án sử dụng vốn đầu tư công của huyện Mê Linh ( tiến độ 2023-2026)</t>
  </si>
  <si>
    <t>Hạ tầng đất dịch vụ thôn Gia Tân (Nay là tổ dân phố số 11) xã Quang Minh, huyện Mê Linh</t>
  </si>
  <si>
    <t>ODT+TMD</t>
  </si>
  <si>
    <t>Quyết định số 2555/QĐ-UBND ngày 26/6/2024 của UBND huyện Mê Linh quyết định Phê duyệt điều chỉnh dự án; ( tiến độ 2024-2025 ).</t>
  </si>
  <si>
    <t>Xây dựng trụ sở Ban chỉ huy quân sự xã Tráng Việt</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</si>
  <si>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05 (tiến độ: 2024-2026)</t>
  </si>
  <si>
    <t>Cải tạo, chỉnh trang khuôn viên nhà văn hóa tổ 5, sân thể thao tổ 4,5 thị trấn Quang Minh</t>
  </si>
  <si>
    <t>UBND thị trấn Quang Minh</t>
  </si>
  <si>
    <t>Phụ lục 25-Nghị quyết số 03/NQ-HĐND ngày 11/7/2023 của HĐND huyện Mê Linh về việc Phê duyệt chủ trương đầu tư, điều chỉnh chủ trương đầu tư một số dự án sử dụng vốn đầu tư công của huyện Mê Linh ( tiến độ 2023-2027)</t>
  </si>
  <si>
    <t>Chỉnh trang khuôn viên cây xanh giáp tuyến đường 35 giáp khu dân cư TDP 01, thị trấn Chi Đông</t>
  </si>
  <si>
    <t>UBND thị trấn Chi Đông</t>
  </si>
  <si>
    <t>Thị trấn Chi Đông</t>
  </si>
  <si>
    <t>Phụ lục 26 - Nghị quyết số 18/NQ-HĐND ngày 11/10/2024 của HĐND huyện Mê Linh về phê duyệt chủ trương đầu tư dự án.( tiến độ 2025-2027)</t>
  </si>
  <si>
    <t>Xây dựng điểm tập kết rác thải sinh hoạt xã Tự Lập, huyện Mê Linh ( 01 điểm tập kết)</t>
  </si>
  <si>
    <t>UBND xã Tự Lập</t>
  </si>
  <si>
    <t>Cải tạo, chỉnh trang Nghĩa trang nhân dân thôn Bồng Mạc, xã Liên Mạc, huyện Mê Linh</t>
  </si>
  <si>
    <t>UBND xã Liên Mạc</t>
  </si>
  <si>
    <t>Phụ lục số 17- Nghị quyết số 03/NQ-HĐND ngày 11/7/2023 của HĐND huyện Mê Linh về việc phê duyệt chủ trương đầu tư, điều chỉnh chủ trương đầu tư một số dự án sử dụng vốn đầu tư công huyện Mê Linh; (Tiến độ: 2023-2025).</t>
  </si>
  <si>
    <t>Cải tạo, nâng cấp Nghĩa trang nhân dân thôn Xa Mạc, xã Liên Mạc, huyện Mê Linh</t>
  </si>
  <si>
    <t>Căn cứ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Phụ lục số 19) (Tiến độ 2025-2027)</t>
  </si>
  <si>
    <t>Cải tạo, nâng cấp Nghĩa trang nhân dân thôn Yên Mạc, xã Liên Mạc, huyện Mê Linh</t>
  </si>
  <si>
    <t>Căn cứ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Phụ lục số 17) (Tiến độ 2025-2027)</t>
  </si>
  <si>
    <t>Cải tạo, mở rộng đường giao thông trục chính xã Văn Khê, huyện Mê Linh (tuyến ven làng thôn Khê Ngoại 3, Khê Ngoại 4)</t>
  </si>
  <si>
    <t xml:space="preserve">UBND xã Văn Khê </t>
  </si>
  <si>
    <t>H Mê Linh</t>
  </si>
  <si>
    <t xml:space="preserve">'Xã Văn Khê </t>
  </si>
  <si>
    <t>Căn cứ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Phụ lục số 23) (Tiến độ 2025-2027)</t>
  </si>
  <si>
    <t>Dự án chỉnh trang hồ điều hòa thôn Khê Ngoại 3.</t>
  </si>
  <si>
    <t xml:space="preserve">Xã Văn Khê </t>
  </si>
  <si>
    <t>'Phụ lục 28-Nghị quyết số 03/NQ-HĐND ngày 11/7/2023 của HĐND huyện Mê Linh về việc Phê duyệt chủ trương đầu tư, điều chỉnh chủ trương đầu tư một số dự án sử dụng vốn đầu tư công của huyện Mê Linh ( tiến độ 2023-2025)</t>
  </si>
  <si>
    <t>Xây dựng các điểm thu gom rác thải thôn Văn Lôi, thôn Nam Cường, xã Tam Đồng, huyện Mê Linh (02 điểm thôn Văn Lôi và 01 điểm thôn Nam Cường)</t>
  </si>
  <si>
    <t>UBND xã Tam Đồng</t>
  </si>
  <si>
    <t>Nghị quyết số 04/NQ - HĐND ngày 14/7/2022 của Hội đồng nhân dân huyện Mê Linh về phê duyệt chủ trương đầu tư, điều chỉnh chủ trương đầu tư một số dự án sử dụng vốn đầu tư công của huyện Mê Linh (Phụ lục 58). (Tiến độ: 2023-2025)</t>
  </si>
  <si>
    <t>Xây dựng 05 bãi rác trên địa bàn thị trấn Chi Đông, huyện Mê Linh</t>
  </si>
  <si>
    <t>Văn bản số 1825/UBND-TCKH ngày 26/6/2024 của UBND huyện Mê Linh về việc điều chỉnh thời gian thực hiện dự án đầu tư xây dựng công trình; ( tiến độ đến hết quý IV/2025)</t>
  </si>
  <si>
    <t>Cải tạo, xây dựng cảnh quan Đầm Tiên Đài, thôn Tiên Đài, xã Vạn Yên, huyện Mê Linh</t>
  </si>
  <si>
    <t>UBND xã Vạn Yên</t>
  </si>
  <si>
    <t>Phụ lục số 64- Nghị quyết số 13/NQ-HĐND ngày 11/7/2024 của Hội đồng nhân dân huyện Mê Linh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 tiến độ 2023-2025)</t>
  </si>
  <si>
    <t>Xây dựng hạ tầng kỹ thuật khu đất khu đất phục vụ đấu giá QSD đất tại điểm TL-01, thôn Thái Lai, xã Tiến Thắng, huyện Mê Linh (giai đoạn 1)</t>
  </si>
  <si>
    <t>TTPT Quỹ Đất</t>
  </si>
  <si>
    <t>Phụ lục 02-Nghị quyết số 03/NQ-HĐND ngày 11/7/2023 của HĐND huyện Mê Linh về việc Phê duyệt chủ trương đầu tư, điều chỉnh chủ trương đầu tư một số dự án sử dụng vốn đầu tư công của huyện Mê Linh ( tiến độ 2024-2027)</t>
  </si>
  <si>
    <t>Xây dựng hạ tầng kỹ thuật khu đất dân cư dịch vụ tại thôn Yên Nhân, xã Tiền Phong, huyện Mê Linh</t>
  </si>
  <si>
    <t>X.Tiền Phong</t>
  </si>
  <si>
    <t>Phụ lục số 18- Nghị quyết số 27/NQ-HĐND ngày 20/12/2023 của HĐND huyện về phê duyệt chủ trương đầu tư ( tiến độ 2024-2027)</t>
  </si>
  <si>
    <t>Xây dựng hạ tầng kỹ thuật khu đất dân cư dịch vụ thôn Trung Hậu Đoài, xã Tiền Phong,  huyện Mê Linh</t>
  </si>
  <si>
    <t>Quyết định số 2707/QĐ-UBND ngày 08/7/2024 của UBND huyện Mê Linh về việc phê duyệt dự án; Tiến độ thực hiện: 2023-2025</t>
  </si>
  <si>
    <t>Xây dựng hạ tầng kỹ thuật khu đất dân cư dịch vụ tại thôn Do Hạ, xã Tiền Phong, huyện Mê Linh</t>
  </si>
  <si>
    <t>Phụ lục số 15- Nghị quyết số 27/NQ-HĐND ngày 20/12/2023 của HĐND huyện về phê duyệt chủ trương đầu tư ( tiến độ 2024-2026)</t>
  </si>
  <si>
    <t>Xây dựng hạ tầng kỹ thuật khu đất dân cư dịch vụ tại thôn Do Thượng, xã Tiền Phong, huyện Mê Linh</t>
  </si>
  <si>
    <t>Phụ lục số 13- Nghị quyết số 27/NQ-HĐND ngày 20/12/2023 của HĐND huyện về phê duyệt chủ trương đầu tư ( tiến độ 2024-2026)</t>
  </si>
  <si>
    <t>Xây dựng hạ tầng kỹ thuật khu đất dân cư dịch vụ tại thôn Phú Nhi, xã Thanh Lâm, huyện Mê Linh</t>
  </si>
  <si>
    <t>X. Thanh Lâm</t>
  </si>
  <si>
    <t>Phụ lục số 12- Nghị quyết số 27/NQ-HĐND ngày 20/12/2023 của HĐND huyện về phê duyệt chủ trương đầu tư ( tiến độ 2024-2026)</t>
  </si>
  <si>
    <t>Xây dựng hạ tầng kỹ thuật khu đất dân cư dịch vụ tại thôn Bảo Tháp, xã Kim Hoa, huyện Mê Linh</t>
  </si>
  <si>
    <t>X. Kim Hoa</t>
  </si>
  <si>
    <t>Phụ lục số 16- Nghị quyết số 27/NQ-HĐND ngày 20/12/2023 của HĐND huyện về phê duyệt chủ trương đầu tư ( tiến độ 2024-2026)</t>
  </si>
  <si>
    <t>Xây dựng hạ tầng kỹ thuật khu đất dân cư dịch vụ thị trấn Chi Đông, huyện Mê Linh</t>
  </si>
  <si>
    <t>Phụ lục số 19- Nghị quyết số 27/NQ-HĐND ngày 20/12/2023 của HĐND huyện về phê duyệt chủ trương đầu tư ( tiến độ 2024-2027)</t>
  </si>
  <si>
    <t>Xây dựng hạ tầng kỹ thuật khu đất dân cư dịch vụ thôn Thượng, xã Đại Thịnh, huyện Mê Linh</t>
  </si>
  <si>
    <t>X. Đại Thịnh</t>
  </si>
  <si>
    <t>Phụ lục số 17- Nghị quyết số 27/NQ-HĐND ngày 20/12/2023 của HĐND huyện về phê duyệt chủ trương đầu tư ( tiến độ 2024-2026)</t>
  </si>
  <si>
    <t>Xây dựng HTKT phục vụ đấu giá đất tại điểm dân cư nông thôn xã Thạch Đà, huyện Mê Linh.</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</si>
  <si>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11 (tiến độ: 2024-2027)</t>
  </si>
  <si>
    <t>Xây dựng hạ tầng kỹ thuật phục vụ đấu giá QSD đất tại điểm TĐ-01, xã Thạch Đà, huyện Mê Linh.</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</si>
  <si>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10 (tiến độ: 2024-2026)</t>
  </si>
  <si>
    <t>Xây dựng hạ tầng kỹ thuật phục vụ đấu giá QSD đất tại điểm KH-11, xã Kim Hoa, huyện Mê Linh.</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</si>
  <si>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Linh.Phụ lục số 12 (tiến độ: 2024-2027)</t>
  </si>
  <si>
    <t>Xây dựng hạ tầng kỹ thuật phục vụ đấu giá QSD đất tại điểm dân cư nông thôn xã Thanh Lâm (điểm thôn Thanh Vân).</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</si>
  <si>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09 (tiến độ: 2024-2027)</t>
  </si>
  <si>
    <t>Xây dựng hạ tầng kỹ thuật khu tái định cư tại thôn Văn Quán, xã Văn Khê, huyện Mê Linh (phục vụ giải phóng mặt bằng dự án: Xây dựng tuyến đường Tiền Phong - Tự Lập hiện Mê Linh (giai đoạn 1), B=48m và Dự án: Xây dựng Trạm bơm Văn Khê và hệ thống kênh tiêu ra sông Hồng trên địa bàn huyện Mê Linh)</t>
  </si>
  <si>
    <t>Nghị quyết số 10/NQ-HĐND ngày 29/3/2024 của Hội đồng nhân dân thành phố Hà Nội về phê duyệt điều chỉnh văn kiện dự án hỗ trợ kỹ thuật, phê duyệt chủ trương đầu tư, điều chỉnh chủ trương đầu tư một số dự án sử dụng vốn đầu tư công của thành phố Hà Nội (Phụ lục 14). (Tiến độ dự án: 2024-2026)</t>
  </si>
  <si>
    <t>Xây dựng hạ tầng kỹ thuật khu tái định cư tại thôn Mạnh Trữ, xã Chu Phan, huyện Mê Linh (phục vụ GPMB dự án: Xây dựng tuyến đường nối từ đường 23B đi Cảng Chu Phan, huyện Mê Linh (B= 22,5m) và Dự án: Xây dựng đường hành lang chân đê tả Sông Hồng đoạn thuộc địa phận huyện Mê Linh, thành phố Hà Nội)</t>
  </si>
  <si>
    <t>Nghị quyết số 10/NQ-HĐND ngày 29/3/2024 của Hội đồng nhân dân thành phố Hà Nội về phê duyệt điều chỉnh văn kiện dự án hỗ trợ kỹ thuật, phê duyệt chủ trương đầu tư, điều chỉnh chủ trương đầu tư một số dự án sử dụng vốn đầu tư công của thành phố Hà Nội (Phụ lục 15). (Tiến độ dự án: 2024-2026)</t>
  </si>
  <si>
    <t>Xây dựng hạ tầng kỹ thuật khu tái định cư tại thôn Phù Trì, xã Kim Hoa, huyện Mê Linh; phục vụ giải phóng mặt bằng dự án: Xây dựng tuyến đường 48m đoạn từ Yên Vinh đến Khu công nghiệp Quang Minh, huyện Mê Linh</t>
  </si>
  <si>
    <t>Nghị Quyết số 28/NQ-HĐND ngày 22/9/2023 của HĐND thành phố Hà Nội về phê duyệt chủ trương đầu tư; phê duyệt điều chỉnh chủ trương đầu tư một số dự án sử dụng vốn đầu tư công của thành phố Hà Nội (Phụ lục 19). (Tiến độ dự án : 2024-quý III/2025).</t>
  </si>
  <si>
    <t>Xây dựng HTKT khu đất đấu giá QSD đất tại điểm X4, thôn Lâm hộ, xã Thanh Lâm, huyện Mê Linh</t>
  </si>
  <si>
    <t>-Phụ lục số 20-Nghị quyết số 18/NQ-HĐND ngày 19/12/2022 của HĐND huyện Mê Linh về việc phê duyệt chủ trương đầu tư, điều chỉnh chủ trương đầu tư một số dự án sử dụng vốn đầu công của huyện Mê Linh ( tiến độ 2023-2025)</t>
  </si>
  <si>
    <t>Xây dựng HTKT khu đất đấu giá quyền sử dụng đất tại điểm ĐH-NT, thôn Đức Hậu, thôn Ngự Tiền, xã Thanh Lâm, huyện Mê Linh</t>
  </si>
  <si>
    <t>Căn cứ Phụ lục 01 -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(Tiến độ 2025-2028)</t>
  </si>
  <si>
    <t>XD HTKT để ĐGQSDĐ khu đất nhỏ lẻ, xen kẹt tại (điểm X4) thôn Phú Hữu, xã Thanh Lâm, huyện Mê Linh</t>
  </si>
  <si>
    <t>X.Thanh Lâm</t>
  </si>
  <si>
    <t>Văn bản số 2107/UBND-TCKH ngày 25/7/2024 của UBND huyện Mê Linh về việc điều chỉnh dự án
(Hết năm 2025)</t>
  </si>
  <si>
    <t>Khu đô thị AIC</t>
  </si>
  <si>
    <t>Công ty cố phần bất động sản AIC</t>
  </si>
  <si>
    <t>xã Mê Linh, xã Tiền Phong</t>
  </si>
  <si>
    <t>Quyết định số 1369/QĐ-UBND ngày 22/04/2022 của thành phố Hà Nội Quyết định chấp thuận điều chỉnh chủ trương đầu tư dự án. (thời gian thực hiện từ Quý II/2021- Quý IV/2026).</t>
  </si>
  <si>
    <t>Khu đô thị mới CEO Mê Linh</t>
  </si>
  <si>
    <t>Công ty TNHH C.E.O Quốc tế</t>
  </si>
  <si>
    <t>Xã Mê Linh, Xã Đại Thịnh; Xã Văn Khê; Xã Tráng Việt </t>
  </si>
  <si>
    <t>Quyết định số 2755/QĐ-UBND ngày 26/6/2020 của UBND Thành phố quyết định chủ trương đầu tư dự án  (tiến độ: đến hết Quý IV/2026)</t>
  </si>
  <si>
    <t>Khu nhà ở Làng Hoa Tiền Phong</t>
  </si>
  <si>
    <t>Công ty cổ phần đầu tư bất động sản Prime Land</t>
  </si>
  <si>
    <t>Quyết định số 4699/QĐ-UBND ngày 20/9/2023 của UBND TP Hà Nội Quyết định chấp thuận điều chỉnh chủ trương đầu tư. ( tiến độ đến Quý I/2027)</t>
  </si>
  <si>
    <t>Mở rộng Khu nhà ở Minh Giang Đầm Và tại xã Tiền Phong</t>
  </si>
  <si>
    <t>Cty TNHH Minh Giang</t>
  </si>
  <si>
    <t>Quyết điịnh số 3884/QĐ-UBND ngày 26/7/2024 của UBND thành phố Hà Nội  Quyết định chấp thuận điều chỉnh chủ trương đầu tư dự án. ( hết quý IV/2026); 
-Quyết định số 5806/QĐ-UBND ngày 18/10/2016 của UBND TP Hà Nội về việc phê duyệt Báo cáo đánh giá tác động môi trường Dự án; 
- Văn bản số 3293/UBND-TNMT ngày 18/11/2024 của UBND huyện Mê Linh về việc thẩm định phương án sử dụng tầng đất mặt Dự án Mở rộng Khu nhà ở Minh Giang - Đầm Và, xã Tiền Phong</t>
  </si>
  <si>
    <t>Khu nhà ở Minh Đức</t>
  </si>
  <si>
    <t>Công ty CPĐTTMDL Minh Đức</t>
  </si>
  <si>
    <t>Quyết định số 3591/QĐ-UBND ngày 13/07/2023 của UBND thành phố Hà Nội  Quyết định chấp thuận điều chỉnh chủ trương đầu tư dự án.( tiến độ đến hết Quý IV năm 2025); 
-Quyết định số 3957/QĐ-UBND ngày 19/7/2016 của UBND TP Hà Nội về việc phê duyệt Báo cáo đánh giá tác động môi trường Dự án; 
- Văn bản số 3294/UBND-TNMT ngày 18/11/2024 của UBND huyện Mê Linh về việc thẩm định phương án sử dụng tầng đất mặt Dự án Khu nhà ở Minh Đức, xã Tiền Phong.</t>
  </si>
  <si>
    <t>Khu tiếp nhận, xử lý tái chế chất thải rắn xây dựng Mê Linh tại xã Tiến Thắng</t>
  </si>
  <si>
    <t>UBND huyện Mê Linh</t>
  </si>
  <si>
    <t>Thông báo số 1789-TB/HU ngày 25/6/2024 của Huyện ủy Mê Linh thông báo Kết luận của Ban thường vụ Huyện ủy về việc đề xuất nghiên cứu đầu tư dự án;
Quy hoạch tổng mặt bằng tỷ lệ 1/500 dự án đã được Sở Quy hoạch - Kiến trúc chấp thuận tại Văn bản số 662/QHKT-P3 ngày 27/02/2014</t>
  </si>
  <si>
    <t>Cải tạo mở rông trường tiểu học Tân Dân B</t>
  </si>
  <si>
    <t>Ban QLDA ĐTXD huyện Sóc Sơn</t>
  </si>
  <si>
    <t>Huyện Sóc Sơn</t>
  </si>
  <si>
    <t>Tân Dân</t>
  </si>
  <si>
    <t>Nghị quyết số 65/NQ- HĐND ngày 4/7/2023 của HĐND huyện Sóc Sơn về việc phê duyệt chủ trương đầu tư dự án. Thời gian thực hiện: 2023-2026</t>
  </si>
  <si>
    <t>Xây mới nhà văn hóa thôn Liên Lý, xã Phù Lỗ</t>
  </si>
  <si>
    <t>Phù Lỗ</t>
  </si>
  <si>
    <t>Nghị quyết số 65/NQ-HĐND ngày 4/7/2023 của HĐND huyện Sóc Sơn về việc phê duyệt chủ trương đầu tư dự án. Thời gian thực hiện: 2023-2025</t>
  </si>
  <si>
    <t>Xây dựng các tuyến đường Quốc lộ 3 - Chùa Lương Châu - Nam Thị Trấn</t>
  </si>
  <si>
    <t>thị trấn Sóc Sơn, Tiên Dược</t>
  </si>
  <si>
    <t>Nghị quyết số 71/NQ-HĐND ngày 05/10/2023 của HĐND huyện Sóc Sơn về việc phê duyệt chủ trương đầu tư dự án
Thời gian thực hiện: 2023-2026</t>
  </si>
  <si>
    <t>Xây dựng nhà văn hóa thôn Ba Hàng, xã Xuân Giang</t>
  </si>
  <si>
    <t>Xuân Giang</t>
  </si>
  <si>
    <t>Xây dựng nhà truyền thống và thư viện huyện Sóc Sơn</t>
  </si>
  <si>
    <t>Thị trấn Sóc Sơn</t>
  </si>
  <si>
    <t>Tu bổ, tôn tạo di tích cách mạng kháng chiến Trung Giã, xã Trung Giã</t>
  </si>
  <si>
    <t>UBND huyện Sóc Sơn</t>
  </si>
  <si>
    <t>Trung Giã</t>
  </si>
  <si>
    <t>Nghị quyết phê duyệt chủ trương đầu tư số 10/NQ-HĐND ngày 29/3/2024 của HĐND Thành phố. Thời gian thực hiện dự án: 2024-2027</t>
  </si>
  <si>
    <t>Xây dựng trường THPT Trung tâm Đô thị vệ tinh</t>
  </si>
  <si>
    <t>Mai Đình</t>
  </si>
  <si>
    <t>Nghị quyết phê duyệt chủ trương đầu tư số 77/NQ-HĐND ngày 015/12/2023 của HĐND huyện Sóc Sơn. Thời gian thực hiện dự án: 2024-2027</t>
  </si>
  <si>
    <t>Cải tạo, nâng cấp trường THPT Đa Phúc, huyện Sóc Sơn</t>
  </si>
  <si>
    <t>Ban quản lý dự án đầu tư xây dựng huyện Sóc Sơn</t>
  </si>
  <si>
    <t>Quyết định phê duyệt dự án số 3180/QĐ-UBND ngày 30/5/2023 của UBND huyện Sóc Sơn; Nghị quyết điều chỉnh chủ trương đầu tư số 01/NQ-HĐND ngày 09/4/2024 của HĐND huyện Sóc Sơn, thời gian thực hiện dự án: 2022-2025</t>
  </si>
  <si>
    <t>Cải tạo, nâng cấp trụ sở UBND xã Xuân Giang</t>
  </si>
  <si>
    <t>Xã Xuân Giang</t>
  </si>
  <si>
    <t>Quyết định phê duyệt dự án số 2628/QĐ-UBND ngày 06/7/2021; Quyết định điều chỉnh dự án số 7790/QĐ-UBND ngày 05/11/2024, thời gian thực hiện dự án: 2021-2025</t>
  </si>
  <si>
    <t>Cải tạo, nâng cấp trụ sở HĐND-UBND huyện Sóc Sơn</t>
  </si>
  <si>
    <t>Nghị quyết số 01/HĐND-UBND ngày 09/4/2024 huyện Sóc Sơn về việc điều chỉnh phê duyệt chủ trương đầu tư dự án, thời gian thực hiện dự án: 2023-2027</t>
  </si>
  <si>
    <t>Xây mới nhà văn hóa thôn Tây Đoài, xã Phù Lỗ</t>
  </si>
  <si>
    <t>Ban Quản lý dự án đầu tư xây dựng</t>
  </si>
  <si>
    <t>Xã Phù Lỗ</t>
  </si>
  <si>
    <t>- Nghị quyết phê duyệt chủ trương đầu tư số 01/NQ-HĐND ngày 09/4/2024 của HĐND huyện Sóc Sơn
- Thời gian thực hiện dự án: 2024-2026</t>
  </si>
  <si>
    <t>Cải tạo, nâng cấp trường mầm non Bắc Sơn B</t>
  </si>
  <si>
    <t>Xã Bắc Sơn</t>
  </si>
  <si>
    <t>Xây mới nhà văn hóa thôn Thanh Sơn xã Minh Phú</t>
  </si>
  <si>
    <t>Xã Minh Phú</t>
  </si>
  <si>
    <t>Xây mới nhà văn hóa thôn Cộng Hòa xã Phù Linh</t>
  </si>
  <si>
    <t>Xã Phù Linh</t>
  </si>
  <si>
    <t>Xây mới nhà văn hóa tổ 2 thị trấn Sóc Sơn và xây dựng trụ sở HĐND-UBND thị trấn Sóc Sơn (cơ sở 2)</t>
  </si>
  <si>
    <t>Cải tạo, chỉnh trang hạ tầng kỹ thuật một số tuyến đường trên địa bàn thôn Sông Công, xã Trung Giã</t>
  </si>
  <si>
    <t>- Quyết định phê duyệt dự án số 6963 ngày 23/9/2024 của huyện Sóc Sơn.
- Thời gian thực hiện: 2024-2026</t>
  </si>
  <si>
    <t>Xây dựng đoạn 2 đường nối từ đường Võ Nguyên Giáp đến Khu đô thị vệ tinh Sóc Sơn (đoạn từ nút giao tỉnh lộ 131 đến đường nối Quốc lộ 3 với Đền Sóc)</t>
  </si>
  <si>
    <t>Mai Đình, Phù Linh, Tiên Dược</t>
  </si>
  <si>
    <t>Nghị quyết phê duyệt chủ trương đầu tư số 42/NQ-HĐND ngày 04/10/2024 của HĐND huyện Sóc Sơn. Thời gian thực hiện: 2024-2029</t>
  </si>
  <si>
    <t>Xây mới trạm y tế xã Trung Giã</t>
  </si>
  <si>
    <t>Xã Trung Giã</t>
  </si>
  <si>
    <t>Nghị quyết số 01/NQ-HĐND 09/4/2024 của HĐND huyện về việc phê duyệt chủ trương đầu tư;
Thời gian thực hiện dự án: 2024-2026</t>
  </si>
  <si>
    <t>Xây mới trạm y tế Thị trấn Sóc Sơn</t>
  </si>
  <si>
    <t>Thị Trấn Sóc Sơn</t>
  </si>
  <si>
    <t>Xây dựng tuyến đường nối từ đường Quốc lộ 3 vào khu di tích cách mạng kháng chiến Trung Giã</t>
  </si>
  <si>
    <t>Xã Trung Giã, Hồng Kỳ</t>
  </si>
  <si>
    <t>Nghị quyết số 01/NQ-HĐND 09/4/2024 của HĐND huyện về việc phê duyệt chủ trương đầu tư;
Thời gian thực hiện dự án: 2024-2027</t>
  </si>
  <si>
    <t xml:space="preserve">Xây dựng tuyến đường từ thôn Phong Mỹ đến trạm y tế xã Trung Giã </t>
  </si>
  <si>
    <t>Hoàn trả hệ thống đường giao thông, mương tưới tiêu nội đồng phục vụ giải phóng mặt bằng dự án Đầu tư xây dựng đường Vành đai 4 - Vùng Thủ đô Hà Nội (đoạn qua địa phận huyện Sóc Sơn) - Địa phận: Tân Dân, huyện Sóc Sơn</t>
  </si>
  <si>
    <t>DGT, DTL</t>
  </si>
  <si>
    <t>Trung tâm Phát triển quỹ đất huyện Sóc Sơn</t>
  </si>
  <si>
    <t>huyện Sóc Sơn</t>
  </si>
  <si>
    <t>Quyết định số 9776/QĐ-UBND ngày 29/12/2023 của UBND huyện Sóc Sơn phê duyệt Phương án bồi thường, hoàn trả công trình: Hoàn trả hệ thống đường giao thông, mương tưới tiêu nội đồng phục vụ giải phóng mặt bằng dự án Đầu tư xây dựng đường Vành đai 4 – Vùng Thủ đô Hà Nội (đoạn qua địa phận huyện Sóc Sơn) – Địa phận xã Tân Dân, huyện Sóc Sơn.
Thời gian thực hiện dự án: 2023-2025</t>
  </si>
  <si>
    <t>Hoàn trả hệ thống đường giao thông, mương tưới tiêu nội đồng phục vụ giải phóng mặt bằng dự án Đầu tư xây dựng đường Vành đai 4 - Vùng Thủ đô Hà Nội (đoạn qua địa phận huyện Sóc Sơn) - Địa phận: Thanh Xuân, huyện Sóc Sơn</t>
  </si>
  <si>
    <t>Quyết định số 9775/QĐ-UBND ngày 29/12/2023 của UBND huyện Sóc Sơn phê duyệt Phương án bồi thường, hoàn trả công trình: Hoàn trả hệ thống đường giao thông, mương tưới tiêu nội đồng phục vụ giải phóng mặt bằng dự án Đầu tư xây dựng đường Vành đai 4 – Vùng Thủ đô Hà Nội (đoạn qua địa phận huyện Sóc Sơn) – Địa phận xã Thanh Xuân, huyện Sóc Sơn. Thời gian thực hiện dự án: 2023-2025</t>
  </si>
  <si>
    <t>Phù Lỗ, Đông Xuân, Mai Đình, Tiên Dược, Thị Trấn Sóc Sơn, PHù Linh</t>
  </si>
  <si>
    <t>- Quyết định phê duyệt dự án số 3520/QĐ-UBND ngày 05/7/2024 của UBND Thành phố; Tiến độ thực hiện dự án: Năm 2024 - 2027,</t>
  </si>
  <si>
    <t>Nâng cấp, mở rộng trường THPT Xuân Giang</t>
  </si>
  <si>
    <t>Ban quản lý dự án ĐTXD huyện Sóc Sơn</t>
  </si>
  <si>
    <t>Quyết định phê duyệt dự án số 8250/QĐ-UBND ngày 29/11/2023 của UBND huyện Sóc Sơn. Thời gian thực hiện: 2023-2026</t>
  </si>
  <si>
    <t>Xây dựng trường THPT Trung Giã</t>
  </si>
  <si>
    <t>xã Hồng Kỳ</t>
  </si>
  <si>
    <t>Quyết định phê duyệt dự án số 8249/QĐ-UBND ngày 29/11/2023 của UBND huyện Sóc Sơn. Thời gian thực hiện: 2023-2026</t>
  </si>
  <si>
    <t>Xây mới trạm y tế xã Phú Minh</t>
  </si>
  <si>
    <t>Phú Minh</t>
  </si>
  <si>
    <t>Quyết định số 8239/QĐ-UBND ngày 28/11/2023 của UBND huyện Sóc Sơn về việc phê duyệt báo cáo KTKT. Thời gian thực hiện dự án: 2021-2025</t>
  </si>
  <si>
    <t>Xây dựng tuyến đường trục chính xã Xuân Giang</t>
  </si>
  <si>
    <t>Quyết định phê duyệt dự án số 5369/QĐ-UBND ngày 08/7/2024 của UBND huyện Sóc Sơn; Thời gian thực hiện: 2023-2026</t>
  </si>
  <si>
    <t>Xây dựng tuyến đường từ đường Quốc lộ 3 đi Tỉnh lộ 16 (phục vụ giao thông đi lại qua trường Tiểu học và trường THCS trên địa bàn xã Phù Lỗ)</t>
  </si>
  <si>
    <t>Quyết định số 8159/QĐ-UBND ngày 24/11/2023 của UBND huyện Sóc Sơn về việc phê duyệt dự án đầu tư. Thời gian thực hiện: 2022-2025</t>
  </si>
  <si>
    <t>Xây dựng nghĩa trang tập trung huyện Sóc Sơn (giai đoạn 1)</t>
  </si>
  <si>
    <t>xã Tiên Dược</t>
  </si>
  <si>
    <t>- Quyết định số 8880/QĐ-UBND ngày 12/12/2023 phê duyệt dự án đầu tư. Thời gian thực hiện: 2023 - 2025</t>
  </si>
  <si>
    <t>Khu bảo tồn thuộc khu vực IV khu du lịch - văn hoá Sóc Sơn</t>
  </si>
  <si>
    <t>Quyết định số 5267/QĐ-UBND ngày 08/10/2024 của UBND Thành phố về việc phê duyệt điều chỉnh thời gian thực hiện dự án. Thời gian thực hiện: Hoàn thành năm 2026</t>
  </si>
  <si>
    <t>Xây dựng hạ tầng kỹ thuật khu tái định cư xã Bắc Sơn phục vụ di dân vùng ảnh hưởng môi trường của khu LHXLCT Sóc Sơn (vùng bán kính 500m từ hàng rào khu LHXLCT Sóc Sơn)</t>
  </si>
  <si>
    <t>Bắc Sơn</t>
  </si>
  <si>
    <t>Quyết định số 1827/QĐ-UBND ngày 23/6/2020 của UBND huyện Sóc Sơn về việc phê duyệt dự án đầu tư; 7940/QĐ-UBND ngày 11/11/2024 về phê duyệt điều chỉnh. Thời gian thực hiện:đến hết năm 2025</t>
  </si>
  <si>
    <t>Trường mầm non Liên Trung, hạng mục: Mở rộng, cải tạo và xây mới khối nhà lớp học 3 tầng</t>
  </si>
  <si>
    <t>Ban quản lý dự án ĐTXD huyện Đan Phượng</t>
  </si>
  <si>
    <t>xã Liên Trung</t>
  </si>
  <si>
    <t xml:space="preserve">Nghị quyết số 182/NQ-HĐND ngày 22/12/2022 của HĐND huyện Đan Phượng về việc phê duyệt chủ trương đầu tư, điều chỉnh chủ trương đầu tư các dự án đầu tư công giai đoạn 2021-2025 của huyện Đan Phượng (Phụ lục 02); Quyết định số 5568/QĐ-UBND ngày 16/8/2024 của UBND huyện Đan Phượng về việc phê duyệt dự án đầu tư xây dựng: Trường mầm non Liên Trung; hạng mục: Mở rộng, cải tạo và xây mới khối nhà lớp học 3 tầng. Tiến độ dự án 2023-2027 </t>
  </si>
  <si>
    <t>Trường THCS Đồng Tháp; hạng mục: Xây mới nhà lớp học 3 tầng và các phòng chức năng và cải tạo nhà lớp học 2 tầng 8 phòng học xây dựng năm 2008</t>
  </si>
  <si>
    <t>xã Đồng Tháp</t>
  </si>
  <si>
    <t>Nghị quyết số 182/NQ-HĐND ngày 22/12/2022 của HĐND huyện Đan Phượng về việc phê duyệt chủ trương đầu tư, điều chỉnh chủ trương đầu tư các dự án đầu tư công giai đoạn 2021-2025 của huyện Đan Phượng (Phụ lục 03); Quyết định số 1237/QĐ-UBND ngày 28/02/2024 của UBND huyện Đan Phượng về việc phê duyệt Báo cáo kinh tế kỹ thuật đầu tư xây dựng công trình: Trường THCS Đồng Tháp; hạng mục: Xây mới nhà lớp học 3 tầng và các phòng chức năng và cải tạo nhà lớp học 2 tầng 8 phòng học xây dựng năm 2008. Tiến độ dự án 2023-2025.</t>
  </si>
  <si>
    <t>Nâng cấp, mở rộng trường THPT Hồng Thái</t>
  </si>
  <si>
    <t>xã Hồng Hà</t>
  </si>
  <si>
    <t>Nghị quyết số 68/NQ-HĐND ngày 06/6/2023 của HĐND huyện Đan Phượng về việc phê duyệt chủ trương đầu tư, điều chỉnh chủ trương đầu tư các dự án đầu tư công giai đoạn 2021-2025 của huyện Đan Phượng (Phụ lục 04). Quyết định số 3896/QĐ-UBND ngày 24/6/2024 của UBND huyện Đan Phượng về việc phê duyệt dự án đầu tư xây dựng Nâng cấp, mở rộng Trường THPT Hồng Thái. Tiến độ 2024-2026</t>
  </si>
  <si>
    <t>Trụ sở Ban Chỉ huy Quân sự xã Đan Phượng</t>
  </si>
  <si>
    <t>xã Đan Phượng</t>
  </si>
  <si>
    <t>Nghị quyết số 68/NQ-HĐND ngày 06/6/2023 của HĐND huyện Đan Phượng về việc phê duyệt chủ trương đầu tư, điều chỉnh chủ trương đầu tư các dự án đầu tư công giai đoạn 2021-2025 của huyện Đan Phượng (Phụ lục 07); Quyết định số 1192/QĐ-UBND ngày 26/02/2024 của UBND huyện Đan Phượng về việc phê duyệt Báo cáo kinh tế kỹ thuật đầu tư xây dựng công trình: Trụ sở Ban chỉ huy quân sự xã Đan Phượng; Quyết định số 2588/QĐ-UBND ngày 14/5/2024 của UBND huyện Đan Phượng về việc phê duyệt điều chỉnh Báo cáo kinh tế kỹ thuật đầu tư xây dựng công trình: Trụ sở Ban chỉ huy quân sự xã Đan Phượng. Tiến độ 2023-2025</t>
  </si>
  <si>
    <t>Nâng cấp, cải tạo đường từ dốc đê nhà thờ thôn La Thạch đi Phương Mạc, xã Phương Đình</t>
  </si>
  <si>
    <t>UBND xã Phương Đình</t>
  </si>
  <si>
    <t>Phương Đình</t>
  </si>
  <si>
    <t xml:space="preserve"> Nghị quyết số 117/NQ-HĐND ngày 20/7/2021 của HĐND huyện Đan Phượng về việc phê duyệt chủ trương đầu tư, điều chỉnh chủ trương đầu tư dự án giai đoạn 2021-2025 (Phụ lục 14); Tiến độ dự án 2022-2025</t>
  </si>
  <si>
    <t>Xây dựng Bệnh viện đa khoa huyện Đan Phượng (giai đoạn 1)</t>
  </si>
  <si>
    <t>UBND huyện Đan Phượng</t>
  </si>
  <si>
    <t>Song Phượng</t>
  </si>
  <si>
    <t>Nghị quyết số 28/NQ-HĐND ngày 22/9/2023 của HĐND Thành phố Hà Nội về việc phê duyệt chủ trương đầu tư, phê duyệt điều chỉnh chủ trương đầu tư một số dự án sử dụng vốn đầu tư công của thành phố Hà Nội, trong đó, bao gồm chủ trương đầu tư dự án Xây dựng Bệnh viện đa khoa huyện Đan Phượng (giai đoạn 1) (Phụ lục số 03). Tiến độ dự án 2024-2027</t>
  </si>
  <si>
    <t>Đường Vành đai 3,5 đoạn từ cầu Thượng Cát đến Quốc lộ 32</t>
  </si>
  <si>
    <t>Tân Lập</t>
  </si>
  <si>
    <t>Dự án đầu tư xây dựng công trình: Cải tạo nghĩa trang nhân dân phố Phượng Trì, thị trấn Phùng</t>
  </si>
  <si>
    <t>UBND thị trấn Phùng</t>
  </si>
  <si>
    <t>Thị trấn Phùng</t>
  </si>
  <si>
    <t>Đường giao thông ven khu đấu giá Đồng Súc, thị trấn Phùng</t>
  </si>
  <si>
    <t>Nghị quyết số 39/NQ-HĐND ngày 15/4/2024 của HĐND huyện Đan Phượng về việc phê duyệt chủ trương đầu tư, điều chỉnh chủ trương đầu tư các dự án đầu tư công của huyện Đan Phượng (Phụ lục 08). Tiến độ dự án 2024-2026</t>
  </si>
  <si>
    <t>Xây dựng tuyến đường từ đường Hạ Mỗ (N01) đi Nam Sông Hồng</t>
  </si>
  <si>
    <t>Hạ Mỗ</t>
  </si>
  <si>
    <t>Nâng cấp, cải tạo đường Luỹ, đường Song Ngoã từ nhà văn hoá đi dốc đê xóm Đoài, thôn Cổ Thượng, xã Phương Đình</t>
  </si>
  <si>
    <t>Nghị quyết số 39/NQ-HĐND ngày 15/4/2024 của HĐND huyện Đan Phượng về việc phê duyệt chủ trương đầu tư, điều chỉnh chủ trương đầu tư các dự án đầu tư công của huyện Đan Phượng (Phụ lục 10). Tiến độ dự án 2024-2026</t>
  </si>
  <si>
    <t>Xây dựng Trường Trung học phổ thông Đan Phượng</t>
  </si>
  <si>
    <t>Trụ sở Ban chỉ huy quân sự xã Phương Đình</t>
  </si>
  <si>
    <t>Nghị quyết số 106/NQ-HĐND ngày 09/7/2024 của HĐND huyện Đan Phượng về việc phê duyệt chủ trương đầu tư, điều chỉnh chủ trương đầu tư các dự án đầu tư công của huyện Đan Phượng (Phụ lục 07) Tiến độ dự án: 2024-2026</t>
  </si>
  <si>
    <t>Đường vào trụ sở công an, quân sự xã Phương Đình</t>
  </si>
  <si>
    <t>Nghị quyết số 106/NQ-HĐND ngày 09/7/2024 của HĐND huyện Đan Phượng về việc phê duyệt chủ trương đầu tư, điều chỉnh chủ trương đầu tư các dự án đầu tư công của huyện Đan Phượng (Phụ lục 01) Tiến độ dự án: 2024-2026</t>
  </si>
  <si>
    <t xml:space="preserve">Đường vào đền Văn Hiến </t>
  </si>
  <si>
    <t>UBND xã Hạ Mỗ</t>
  </si>
  <si>
    <t>Quyết định số 3491/QĐ-UBND ngày 25/6/2019 của UBND huyện Đan Phượng về việc phê duyệt chủ trương đầu tư dự án: Đường vào Đền Văn Hiến; Quyết định số 7270/QĐ-UBND ngày 03/10/2019 của UBND huyện Đan Phượng về việc phê duyệt Báo cáo kinh tế kỹ thuật công trình: Đường vào Đền Văn Hiến; Quyết định số 5988/QĐ-UBND ngày 16/9/2024 của UBND huyện Đan Phượng về việc điều chỉnh thời gian thực hiện dự án: Đường vào đền Văn Hiến. Tiến độ dự án 2019-31/12/2025</t>
  </si>
  <si>
    <t>Nhà văn hoá phố Nguyễn Thái Học</t>
  </si>
  <si>
    <t>Quyết định số 5692/QĐ-UBND ngày 09/9/2019 của UBND huyện Đan Phượng về việc phê duyệt chủ tưởng đầu tư công trình: Nhà văn hoá Nguyễn Thái Học, thị trấn Phùng; Quyết định số 7228/QĐ-UBND ngày 14/9/2020 của UBND huyện Đan Phượng về việc phê duyệt Báo cáo kinh tế kỹ thuật công trình: Nhà văn hoá phố Nguyễn Thái Học, thị trấn Phùng; Quyết định số 8475/QĐ-UBND ngày 15/12/2023 của UBND huyệnĐan Phượng về việc điều chỉnh thời gian thực hiện công trình Nhà văn hoá Nguyễn Thái Học, thị trấn Phùng. Thời gian thực hiện dự án: 2023-2025</t>
  </si>
  <si>
    <t>Ban Quản lý dự án ĐTXD huyện Đan Phượng</t>
  </si>
  <si>
    <t>xã Thọ An</t>
  </si>
  <si>
    <t>Trụ sở Ban Chỉ huy quân sự xã Tân Hội</t>
  </si>
  <si>
    <t>xã Tân Hội</t>
  </si>
  <si>
    <t>Quyết định số 1191/QĐ-UBND ngày 26/02/2023 của UBND huyện Đan Phượng về việc phê duyệt Báo cáo kinh tế kỹ thuật đầu tư xây dựng công trình Trụ sở Ban chỉ huy quân sự xã Tân Hội; Quyết định số 2719/QĐ-UBND ngày 15/5/2024 của UBND huyện Đan Phượng về việc điều chỉnh Báo cáo kinh tế kỹ thuật đầu tư xây dựng công trình:Trụ sở Ban chỉ huy QS xã Tân Hội.Thời gian thực hiện: 2024-2026</t>
  </si>
  <si>
    <t>Nâng cấp, cải tạo Trạm Y tế xã Đan Phượng</t>
  </si>
  <si>
    <t>Quyết định số 8206/QĐ-UBND ngày 11/12/2023 của UBND huyện Đan Phượng về việc phê duyệt BCKTKT ĐTXD công trình. Thời gian thực hiện 2023-2025</t>
  </si>
  <si>
    <t>Xây dựng tuyến đường Đan Phượng - Tân Hội (mở rộng mặt cắt ngang đường 20m theo quy hoạch đoạn qua trung tâm xã Tân Hội), huyện Đan Phượng</t>
  </si>
  <si>
    <t>- Nghị Quyết số 234/NQ-HĐND ngày 20/12/2023 của HĐND huyện Đan Phượng về việc phê duyệt chủ trương đầu tư, điều chỉnh chủ trương đầu tư các dự án đầu tư công giai đoạn 2021-2025 của huyện Đan Phượng (Phụ lục 01).Thời gian thực hiện 2024-2027</t>
  </si>
  <si>
    <t>Vườn hoa, hồ điều hòa các xã Liên Hồng – Liên Hà – Liên Trung</t>
  </si>
  <si>
    <t>các xã: Liên Hồng, Liên Hà, Liên Trung</t>
  </si>
  <si>
    <t>- Nghị Quyết số 234/NQ-HĐND ngày 20/12/2023 của HĐND huyện Đan Phượng về việc phê duyệt chủ trương đầu tư, điều chỉnh chủ trương đầu tư các dự án đầu tư công giai đoạn 2021-2025 của huyện Đan Phượng (Phụ lục 05). Thời gian thực hiện 2024-2027</t>
  </si>
  <si>
    <t xml:space="preserve"> Đường giao thông nối đường N4 với N1 từ Phương Đình đến Trung Châu</t>
  </si>
  <si>
    <t>các xã: Phương Đình, Trung Châu</t>
  </si>
  <si>
    <t>Nghị Quyết số 234/NQ-HĐND ngày 20/12/2023 của HĐND huyện Đan Phượng về việc phê duyệt chủ trương đầu tư, điều chỉnh chủ trương đầu tư các dự án đầu tư công giai đoạn 2021-2025 của huyện Đan Phượng (Phụ lục 16); Quyết định số 8944/QĐ-UBND-UBND ngày 28/12/2023 của UBND huyện Đan Phượng về việc phê duyệt điều chỉnh thời gian thực hiện dự án. Thời gian thực hiện 2020-2025</t>
  </si>
  <si>
    <t>Nâng cấp, cải tạo đường giao thông trước cổng trường mầm non Đan Phượng</t>
  </si>
  <si>
    <t>UBND xã Đan Phượng</t>
  </si>
  <si>
    <t>Xã Đan Phượng</t>
  </si>
  <si>
    <t>- Nghị Quyết số 182/NQ-HĐND ngày 22/12/2022 của HĐND huyện Đan Phượng về việc phê duyệt chủ trương đầu tư, điều chỉnh chủ trương đầu tư các dự án đầu tư công giai đoạn 2021-2025 của huyện Đan Phượng; Quyết định số 4022/QĐ-UBND-UBND ngày 06/06/2023 của UBND huyện Đan Phượng về việc phê duyệt Báo cáo kinh tế kỹ thuật công trình: Nâng cấp, cải tạo đường giao thông trước công trường mầm non Đan Phượng. Thời gian thực hiện: 2023-2025</t>
  </si>
  <si>
    <t>Đường từ ngã ba Cổng Đồn đi trụ sở UBND xã mới</t>
  </si>
  <si>
    <t>UBND xã Tân Lập</t>
  </si>
  <si>
    <t>Xã Tân Lập</t>
  </si>
  <si>
    <t>Đường từ cây xăng Thọ An đến đường N4</t>
  </si>
  <si>
    <t>Huyện Đan Phượng</t>
  </si>
  <si>
    <t>Thọ An</t>
  </si>
  <si>
    <t xml:space="preserve">Nghị quyết số 83/NQ-HĐND ngày 15/7/2022 của Hội đồng nhân dân huyện Đan Phượng phê duyệt chủ trương đầu tư, điều chỉnh chủ trương đầu tư các dự án sử dụng vốn đầu tư công của huyện Đan Phượng giai đoạn 2021-2025 (phụ lục 03). Tiến độ dự án 2022-2025 (Sở TNMT </t>
  </si>
  <si>
    <t>Vườn hoa ven chân đê Quai Liên Trung (đoạn từ đường vào trường mầm non đến giáp khu bãi cát)</t>
  </si>
  <si>
    <t>UBND xã Liên Trung</t>
  </si>
  <si>
    <t>Xã Liên Trung</t>
  </si>
  <si>
    <t>- Nghị Quyết số 234/NQ-HĐND ngày 20/12/2023 của HĐND huyện Đan Phượng về việc phê duyệt chủ trương đầu tư, điều chỉnh chủ trương đầu tư các dự án đầu tư công giai đoạn 2021-2025 của huyện Đan Phượng (Phụ lục 06). Thời gian thực hiện 2024-2026</t>
  </si>
  <si>
    <t>Cải tạo, nâng cấp kênh tiêu T1B và hệ thống kênh tiêu Hát Môn (gồm kênh tiêu Hát Môn. B1. B2. B3) huyện Phúc Thọ. thành phố Hà Nội</t>
  </si>
  <si>
    <t>Ban QLDA đầu tư xây dựng công trình Nông nghiệp và PTNT thành phố Hà Nội</t>
  </si>
  <si>
    <t>Trung Châu. Thọ An. Phương Đình</t>
  </si>
  <si>
    <t>Dự án xây dựng đường giao thông tuyến N1 đoạn từ đê Tiên Tân đến đường N4</t>
  </si>
  <si>
    <t>Hồng Hà; Hạ Mỗ; Thượng Mỗ; Phương Đình; Trung Châu, Thọ Xuân</t>
  </si>
  <si>
    <t>Quyết định số 4669/QĐ-UBND ngày 30/10/2018 của UBND huyện Đan Phượng về việc phê duyệt dự án đầu tư xây dựng công trình: Xây dựng đường giao thông tuyến N1 đoạn từ đê Tiên Tân đến đường N4; Quyết định số 8943/QĐ-UBND ngày 28/12/2023 của UBND huyện Đan Phượng về việc phê duyệt điều chỉnh thời gian thực hiện dự án: Xây dựng đường giao thông tuyến N1 đoạn từ đê Tiên Tân đến đường N4. Tiến độ 2018-2025</t>
  </si>
  <si>
    <t>Cải tạo đường giao thông từ Trường mầm non Đồng Tháp đến đường trục thôn Bãi Thuỵ, xã Đồng Tháp</t>
  </si>
  <si>
    <t>UBND xã Đồng Tháp</t>
  </si>
  <si>
    <t>Đồng Tháp</t>
  </si>
  <si>
    <t>Quyết định số 4797/QĐ-UBND ngày 06/8/2019 của UBND huyện Đan Phượng về việc phê duyệt chủ trương đầu tư dự án Cải tạo đường giao thông từ Trường mầm non Đồng Tháp đến đường trục thôn Bãi Thuỵ, xã Đồng Tháp. Tiến độ 2020-2024.</t>
  </si>
  <si>
    <t>Đường vào trường THCS xã Tân Hội</t>
  </si>
  <si>
    <t>UBND xã Tân Hội</t>
  </si>
  <si>
    <t>Tân Hội</t>
  </si>
  <si>
    <t>Quyết định số 9901/QĐ-UBND ngày 31/12/2019 của UBND huyện Đan Phượng về việc phê duyệt chủ trương đầu tư dự án Đường vào trường Trung học cơ sở xã Tân Hội, huyện Đan Phượng. Tiến độ 2020-2025</t>
  </si>
  <si>
    <t>Cải tạo, nâng cấp đường từ ông Thọ Sự cụm 7 đến giáp cụm 9 (đường Trung Dương Đông) xã Thọ An</t>
  </si>
  <si>
    <t>UBND xã Thọ An</t>
  </si>
  <si>
    <t>Đường giao thông từ đê Tiên Tân đến đường nối đường N4 đi N1</t>
  </si>
  <si>
    <t>Quyết định số 1611/QĐ-UBND ngày 04/3/2022 của UBND huyện Đan Phượng về việc phê duyệt dự án đầu tư xây dựng công trình: Xây dựng đường giao thông từ đê Tiên Tân đến đường nối N4 đi N1. Tiến độ dự án 2022-2024</t>
  </si>
  <si>
    <t>Đường giao thông từ đường Tân Thành đi mương Tiên Tân xã Thượng Mỗ</t>
  </si>
  <si>
    <t>Thượng Mỗ</t>
  </si>
  <si>
    <t>Quyết định số 6167/QĐ-UBND ngày 22/9/2022 của UBND huyện Đan Phượng về việc phê duyệt dự án đầu tư xây dựng công trình: Đường giao thông từ đường Tân Thành đi mương Tiên Tân xã Thượng Mỗ. Tiến độ dự án 2022-2025</t>
  </si>
  <si>
    <t>Đường giao thông từ đê Tiên Tân đi nhà ông Tám thôn Tiến Bộ, xã Thượng Mỗ</t>
  </si>
  <si>
    <t>Xã Thượng Mỗ</t>
  </si>
  <si>
    <t>Quyết định số 1726/QĐ-UBND ngày 10/3/2022 của UBND huyện Đan Phượng về việc phê duyệt dự án đầu tư xây dựng công trình: Đường giao thông từ đê Tiên Tân đi nhà ông Tám thôn Tiến Bộ, xã Thượng Mỗ; Quyết định số 7535/QĐ-UBND ngày 14/11/2023 của UBND huyện Đan Phượng về việc phê duyệt điều chỉnh thời gian thực hiện dự án: Đường giao thông từ đê Tiên Tân đi nhà ông Tám thôn Tiến Bộ, xã Thượng Mỗ. Tiến độ dự án 2021-2025</t>
  </si>
  <si>
    <t>Xây dựng đường giao thông tuyến N14 (nối đường chân cầu Phùng với đường N6)</t>
  </si>
  <si>
    <t>Ban QLDA ĐTXD huyện Đan Phượng</t>
  </si>
  <si>
    <t>TT Phùng, Đồng Tháp, Song Phượng</t>
  </si>
  <si>
    <t>Quyết định số 4852/QĐ-UBND ngày 09/11/2021 của UBND huyện Đan Phượng về việc phê duyệt dự án đầu tư xây dựng công trình: Xây dựng đường giao thông tuyến N14 (nối đường chân cầu Phùng tới đường N6), huyện Đan Phượng; Quyết định số 138/QĐ-UBND ngày 05/01/2023 của UBND huyện Đan Phượng về việc phê duyệt điều chỉnh thời gian thực hiện dự án: Xây dựng đường giao thông tuyến N14 (nối đường chân cầu Phùng tới đường N6), huyện Đan Phượng. Tiến độ dự án 2021-2024</t>
  </si>
  <si>
    <t>Mở rộng, nâng cấp tuyến đường từ đường 20m đến giáp xã Liên Hồng</t>
  </si>
  <si>
    <t>Hồng Hà</t>
  </si>
  <si>
    <t>Quyết định số 4851/QĐ-UBND ngày 09/11/2021 của UBND huyện Đan Phượng về việc phê duyệt dự án đầu tư xây dựng công trình: Mở rộng, nâng cấp tuyến đường từ đường 20m đến giáp xã Liên Hồng; Quyết định số 7647/QĐ-UBND ngày 20/11/2023 của UBND huyện Đan Phượng về việc phê duyệt điều chỉnh thời gian thực hiện dự án Mở rộng, nâng cấp tuyến đường từ đường 20m đến giáp xã Liên Hồng. Tiến độ dự án 2021-2024</t>
  </si>
  <si>
    <t>Khu vui chơi thể thao kết hợp vườn hoa cây xanh Miền Đồng xã Thượng Mỗ</t>
  </si>
  <si>
    <t>UBND xã Thượng Mỗ</t>
  </si>
  <si>
    <t>Nghị quyết 100/NQ-HĐND ngày 16/7/2020 của Hội đồng nhân dân huyện Đan Phượng về phê duyệt chủ trương đầu tư, điều chỉnh chủ trương đầu tư, cho ý kiến chủ trương đầu tư dự án (phụ lục 122). Tiến độ dự án 2021-2025.</t>
  </si>
  <si>
    <t>Trường Tiểu học Liên Hồng</t>
  </si>
  <si>
    <t>Liên Hồng</t>
  </si>
  <si>
    <t>Quyết định số 211/QĐ-UBND ngày 11/01/2022 của UBND huyện Đan Phượng về việc phê duyệt dự án đầu tư xây dựng công trình: Trường Tiểu học Liên Hồng; Quyết định số 3648/QĐ-UBND ngày 24/5/2023 của UBND huyện Đan Phượng về việc phê duyệt điều chỉnh dự án đầu tư xây dựng công trình Trường Tiểu học Liên Hồng.  Tiến độ dự án 2021-2025</t>
  </si>
  <si>
    <t>Trường Mầm non Thượng Mỗ (miền đồng)</t>
  </si>
  <si>
    <t>Quyết định số 6162/QĐ-UBND ngày 30/12/2021 của UBND huyện Đan Phượng về việc phê duyệt dự án đầu tư xây dựng công trình: Trường mầm non Thượng Mỗ (miền Đồng); Quyết định số 3866/QĐ-UBND ngày 04/5/2022 của UBND huyện Đan Phượng phê duyệt điều chỉnh tổng mặt bằng và dự án đầu tư xây dựng dự án Trường mầm non Thượng Mỗ (miền Đồng).  Tiến độ dự án 2021-2025</t>
  </si>
  <si>
    <t>Trụ sở Đảng ủy, HĐND, UBND xã Thọ An</t>
  </si>
  <si>
    <t>Quyết định số 7787/QĐ-UBND ngày 16/12/2022 của UBND huyện Đan Phượng về việc phê duyệt dự án đầu tư xây dựng công trình: Trụ sở Đảng uỷ, HĐND, UBND xã Thọ An; Quyết định số 3176/QĐ-UBND ngày 30/5/2024 của UBND huyện Đan Phượng về việc phê duyệt điều chỉnh dự án đầu tư xây dựng công trình: Trụ sở Đảng uỷ, HĐND, UBND xã Thọ An. Tiến độ dự án 2021-2025.</t>
  </si>
  <si>
    <t xml:space="preserve">Trụ sở Đảng ủy, HĐND, UBND xã Đan Phượng </t>
  </si>
  <si>
    <t>Nghị quyết 100/NQ-HĐND ngày 16/7/2020 của Hội đồng nhân dân huyện Đan Phượng về phê duyệt chủ trương đầu tư, điều chỉnh chủ trương đầu tư, cho ý kiến chủ trương đầu tư dự án (phụ lục 124). Tiến độ dự án 2021-2025.</t>
  </si>
  <si>
    <t>Đường từ 417 đi đường N12, huyện Đan Phượng</t>
  </si>
  <si>
    <t>Đan Phượng, TT Phùng</t>
  </si>
  <si>
    <t>Dự án Xây dựng tuyến đường N17 từ đường N4 đến đê Trung Châu</t>
  </si>
  <si>
    <t>Thọ Xuân, Trung Châu</t>
  </si>
  <si>
    <t>Quyết định số 8111/QĐ-UBND ngày 30/10/2020 của UBND huyện Đan Phượng về việc phê duyệt dự án đầu tư xây dựng công trình: Xây dựng tuyến đường N17 từ đường N4 đến đê Trung Châu; Quyết định số 3637/QĐ-UBND ngày 17/6/2024 của UBND huyện Đan Phượng về việc phê duyệt điều chỉnh thời gian thực hiện dự án Xây dựng tuyến đường N17 từ đường N4 đến đê Trung Châu. Tiến độ dự án 2020-2025.</t>
  </si>
  <si>
    <t>Nâng cấp, cải tạo đường giao thông từ ngã ba Quán La đường Nguyễn Đăng Phi thôn La Thạch đi đường Phạm Bạch Hổ, thôn Phương Mạc, xã Phương Đình</t>
  </si>
  <si>
    <t>Quyết định số 8820/QĐ-UBND ngày 26/11/2019 của UBND huyện Đan Phượng về việc phê duyệt chủ trương đầu tư dự án Nâng cấp, cải tạo đường giao thông từ ngã ba Quán La đường Nguyễn Đăng Phi thôn La Thạch đi đường Phạm Bạch Hổ thôn Phương Mạc, xã Phương Đình; Quyết định số 1719/QĐ-UBND ngày 10/3/2022 của UBND huyện Đan Phượng về việc phê duyệt Báo cáo kinh tế kỹ thuật đầu tư xây dựng công trình: Nâng cấp, cải tạo đường giao thông từ ngã ba Quán La đường Nguyễn Đăng Phi thôn La Thạch đi đường Phạm Bạch Hổ thôn Phương Mạc, xã Phương Đình; Tiến độ dự án 2022-2024.</t>
  </si>
  <si>
    <t xml:space="preserve"> Đường giao thông kết hợp mương tiêu T2 đoạn từ khu đất đấu giá Cây Sung Trong xã Song Phượng đến đường N6</t>
  </si>
  <si>
    <t>UBND xã Song Phượng</t>
  </si>
  <si>
    <t>Nghị quyết số 117/NQ-HĐND ngày 20/7/2021 của HĐND huyện Đan Phượng về phê duyệt chủ trương đầu tư, điều chỉnh chủ trương đầu tư dự án giai đoạn 2021-2025 (phụ lục 19). Quyết định số 7440/QĐ-UBND ngày 28/11/2022 của UBND huyện Đan Phượng. Tiến độ dự án 2021-2025</t>
  </si>
  <si>
    <t xml:space="preserve"> Đường giao thông kết hợp mương tiêu T2 đoạn từ mương Đan Hoài đến khu đất đấu giá khu Cây Sung Trong xã Song Phượng</t>
  </si>
  <si>
    <t>Nghị quyết số 117/NQ-HĐND ngày 20/7/2021 của HĐND huyện Đan Phượng về phê duyệt chủ trương đầu tư, điều chỉnh chủ trương đầu tư dự án giai đoạn 2021-2025 (phụ lục 20). Quyết định số 7439/QĐ-UBND ngày 28/11/2022 của UBND huyện Đan Phượng.Tiến độ dự án 2021-2025</t>
  </si>
  <si>
    <t>Trung tâm văn hóa thể thao xã Liên Hà (giai đoạn 1)</t>
  </si>
  <si>
    <t>Nghị quyết số 177/NQ-HĐND ngày 18/12/2020 của HĐND huyện Đan Phượng về phê duyệt chủ trương đầu tư, điều chỉnh chủ trương đầu tư dự án giai đoạn 2021-2025 (phụ lục 32). Tiến độ dự án 2021-2025</t>
  </si>
  <si>
    <t>Dự án Cải tạo, nâng cấp mở rộng đường tỉnh lộ 417 (TL 83 cũ) đoạn từ Km3+700 đến Km6+200, huyện Đan Phượng</t>
  </si>
  <si>
    <t>Thọ Xuân, Thọ An</t>
  </si>
  <si>
    <t>Quyết định số 5364/QĐ-UBND ngày 23/10/2023 của UBND Thành phố về việc điều chỉnh dự án đầu tư Cải tạo, nâng cấp mở rộng đường tỉnh 417 (TL83 cũ) đoạn từ Km3+700 - Km6+200, huyện Đan Phượng. Thời gian thực hiện 2022-2025</t>
  </si>
  <si>
    <t>Xây dựng tuyến đường từ đường Đông Bắc đến khu Đồng Sậy thị trấn Phùng</t>
  </si>
  <si>
    <t>Quyết định số 6753/QĐ-UBND ngày 27/10/2022 của UBND huyện Đan Phượng. Tiến độ dự án 2023-2025</t>
  </si>
  <si>
    <t>Xây dựng tuyến đường từ đường Đông Bắc đến khu Đồng Sậy xã Đan Phượng</t>
  </si>
  <si>
    <t>Quyết định số 6752/QĐ-UBND ngày 27/10/2022 của UBND huyện Đan Phượng. Tiến độ dự án 2023-2025</t>
  </si>
  <si>
    <t>Xây dựng tuyến đường Tây Thăng Long (đoạn từ đường vành đai 3,5 đến đường kênh Đan Hoài), huyện Đan Phượng</t>
  </si>
  <si>
    <t>Tân Lập, Tân Hội, Đan Phượng</t>
  </si>
  <si>
    <t>Nghị quyết số 30/NQ-HĐND Thành phố về phê duyệt chủ trương đầu tư, điều chỉnh chủ trương đầu tư một số dự án sử dụng vốn đầu tư công của thành phố Hà Nội (phụ lục 10). Tiến độ dự án 2021-2025.</t>
  </si>
  <si>
    <t xml:space="preserve">Cải tạo, nâng cấp tuyến kênh tiêu thoát nước liên xã Hồng Hà, Hạ Mỗ, Thượng Mỗ, huyện Đan Phượng </t>
  </si>
  <si>
    <t>Hồng Hà, Hạ Mỗ, Thượng Mỗ</t>
  </si>
  <si>
    <t>Quyết định số 2047/QĐ-UBND ngày 07/5/2021 của UBND Thành phố vè việc phê duyệt dự án đầu tư xây dựng công trình Cải tạo, nâng cấp tuyến kênh tiêu thoát nước liên xã Hồng Hà, Hạ Mỗ, Thượng Mỗ, huyện Đan Phượng, thành phố Hà Nội; Quyết định số 2264/QĐ-SNN ngày 14/12/2023 của Sở Nông nghiệp và PTNT phê duyệt điều chỉnh thời gian thực hiện dự án: Cải tạo, nâng cấp tuyến kênh tiêu thoát nước liên xã Hồng Hà, Hạ Mỗ, Thượng Mỗ, huyện Đan Phượng, thành phố Hà Nội. Tiến độ dự án: Hoàn thành trong năm 2025</t>
  </si>
  <si>
    <t>Dự án cải tạo giếng thôn Trung Thành</t>
  </si>
  <si>
    <t>Quyết định số 5276/QĐ-UBND ngày 20/7/2022 về việc phê duyệt Báo cáo kinh tế kỹ thuật đầu tư xây dựng công trình: Cải tạo giếng thôn Trung Thành, xã Thượng Mỗ. Tiến độ dự án 2022-2025</t>
  </si>
  <si>
    <t>Vườn hoa cây xanh khu Đầm Phung thôn Đại Phú xã Thượng Mỗ</t>
  </si>
  <si>
    <t>Nghị quyết số 83/NQ-HĐND ngày 15/7/2022 của Hội đồng nhân dân huyện Đan Phượng phê duyệt chủ trương đầu tư, điều chỉnh chủ trương đầu tư các dự án sử dụng vốn đầu tư công của huyện Đan Phượng giai đoạn 2021-2025 (phụ lục 35). Tiến độ dự án 2023-2025</t>
  </si>
  <si>
    <t>Vườn hoa cây xanh khu Hoa Sơn thôn Trung Hiền xã Thượng Mỗ</t>
  </si>
  <si>
    <t>Nghị quyết số 83/NQ-HĐND ngày 15/7/2022 của Hội đồng nhân dân huyện Đan Phượng phê duyệt chủ trương đầu tư, điều chỉnh chủ trương đầu tư các dự án sử dụng vốn đầu tư công của huyện Đan Phượng giai đoạn 2021-2025 (phụ lục 36). Tiến độ dự án 2023-2025</t>
  </si>
  <si>
    <t>Trường mầm non Song Phượng</t>
  </si>
  <si>
    <t xml:space="preserve">Quyết định số 3455/QĐ-UBND ngày 15/5/2023 của UBND huyện Đan Phượng về việc phê duyệt dự án đầu tư xây dựng công trình: Trường mầm non Song Phượng. Tiến độ dự án 2023-2026.  </t>
  </si>
  <si>
    <t>Trường Tiểu học Đan Phượng B</t>
  </si>
  <si>
    <t xml:space="preserve">Quyết định số 3407/QĐ-UBND ngày 11/5/2023 của UBND huyện Đan Phượng về việc phê duyệt dự án đầu tư xây dựng công trình: Trường Tiểu học Đan Phượng B. Tiến độ dự án 2023-2026.  </t>
  </si>
  <si>
    <t>Cải tạo ao Đìa ông Lang thôn Bãi Tháp xã Đồng Tháp</t>
  </si>
  <si>
    <t>Nghị quyết số 83/NQ-HĐND ngày 15/7/2022 của Hội đồng nhân dân huyện Đan Phượng phê duyệt chủ trương đầu tư, điều chỉnh chủ trương đầu tư các dự án sử dụng các vốn đầu tư công  giai đoạn 2021-2025, Phụ lục số 66. Tiến độ dự án 2023-2025; Đã cắm mốc năm 2024</t>
  </si>
  <si>
    <t>Vườn hoa thôn Bãi Thụy, xã Đồng Tháp</t>
  </si>
  <si>
    <t>Nghị quyết số 106/NQ-HĐND ngày 09/0702024 của HĐND huyện Đan Phượng về việc phê duyệt chủ trương đầu tư, điều chỉnh chủ trương đầu tư các dự án đầu tư công của huyện Đan Phượng (Phụ lục 16). Tiến độ dự án: 2025-2027</t>
  </si>
  <si>
    <t>Xây dựng tuyến đường nối từ đường Tây Thăng Long đến đường N02</t>
  </si>
  <si>
    <t>Các xã: Tân Hội, Hạ Mỗ</t>
  </si>
  <si>
    <t>Nghị quyết số 29/NQ-HĐND ngày 04/7/2024 của HĐND thành phố Hà Nội về việc phê duyệt , điều chỉnh chủ trương đầu tư và dừng chủ trương đầu tư một số dự án đầu tư công cấp thành phố (phụ lục 10). Tiến độ dự án 2024-2027</t>
  </si>
  <si>
    <t>Xây dựng tuyến đường từ đường liên khu vực 1 đến đường Đan Phượng-Tân Hội</t>
  </si>
  <si>
    <t>Các xã:: Tân Hội, Hạ Mỗ</t>
  </si>
  <si>
    <t>Nghị quyết số 29/NQ-HĐND ngày 04/7/2024 của HĐND thành phố Hà Nội về việc phê duyệt , điều chỉnh chủ trương đầu tư và dừng chủ trương đầu tư một số dự án đầu tư công cấp thành phố (phụ lục 11). Tiến độ dự án 2024-2027</t>
  </si>
  <si>
    <t>Xây dựng tuyến đường nội khu S1 (Đoạn từ  đường liên khu vực 1 đến hết địa phận huyện Đan Phượng</t>
  </si>
  <si>
    <t>Các xã:Tân Hội, Hạ Mỗ, Liên Hà</t>
  </si>
  <si>
    <t>Nghị quyết số 29/NQ-HĐND ngày 04/7/2024 của HĐND thành phố Hà Nội về việc phê duyệt , điều chỉnh chủ trương đầu tư và dừng chủ trương đầu tư một số dự án đầu tư công cấp thành phố (phụ lục 12). Tiến độ dự án 2024-2027</t>
  </si>
  <si>
    <t>Xây dưng tuyến đường từ đê Tiên Tân đến trường mầm non Đan Phượng</t>
  </si>
  <si>
    <t>Các xã: Đan Phượng, Phương Đình và Thị trấn Phùng</t>
  </si>
  <si>
    <t>Nghị quyết số 29/NQ-HĐND ngày 04/7/2024 của HĐND thành phố Hà Nội về việc phê duyệt , điều chỉnh chủ trương đầu tư và dừng chủ trương đầu tư một số dự án đầu tư công cấp thành phố (phụ lục 13). Tiến độ dự án 2024-2027</t>
  </si>
  <si>
    <t xml:space="preserve">Xây dựng tuyến đường liên khu vực 1 nối từ đường Hoàng Quốc Việt kéo dài đến hết địa phận huyện Đan Phượng (trừ đoạn qua khu đô thị Green City)
</t>
  </si>
  <si>
    <t>Các xã: Tân Hôi, Hạ Mỗ, Liên Hồng, Liên Hà, Liên Trung, Tân Lập</t>
  </si>
  <si>
    <t>Nghị quyết số 29/NQ-HĐND ngày 04/7/2024 của HĐND thành phố Hà Nội về việc phê duyệt , điều chỉnh chủ trương đầu tư và dừng chủ trương đầu tư một số dự án đầu tư công cấp thành phố (phụ lục 14). Tiến độ dự án 2024-2027</t>
  </si>
  <si>
    <t>Trung tâm Văn hóa thể thao xã Thọ An</t>
  </si>
  <si>
    <t>Nghị quyết số 106/NQ-HĐND ngày 09/7/2024 của HĐND huyện Đan Phượng về việc phê duyệt chủ trương đầu, điều chỉnh chủ trương đầu tư các dự án đầu tư công của huyện Đan Phượng (phụ lục 53). Tiến độ 2025-2027</t>
  </si>
  <si>
    <t>Dự án đầu tư XD đường vành đai I (Hoàng Cầu - Voi Phục)</t>
  </si>
  <si>
    <t>Ban quản lý dự án ĐTXD công trình dân dụng và công nghiệp TP Hà Nội</t>
  </si>
  <si>
    <t>Quyết định 5757/QĐ-UBND ngày 25/10/2018 của UBND thành phố Hà Nội về việc phê duyệt Dự án xây dựng đường Vành đai 1 Hoàng Cầu - Voi Phục, thành phố Hà Nội Giai đoạn 1; Quyết định 1742/QĐ-UBND ngày 14/4/2021 của UBND TP Hà Nội về việc phê duyệt điều chỉnh thời gian thực hiện dự án; Quyết định 5598/QĐ-UBND ngày 2/11/2023 của UBND thành phố Hà Nội về việc phê duyệt điều chỉnh Dự án đầu tư xây dựng đường Vành đai I, đoạn Hoàng Cầu - Voi Phục.</t>
  </si>
  <si>
    <t>Cải tạo sân chơi và xây dựng nhà sinh hoạt cộng đồng khu dân cư tập thể Đại học Ngoại Thương phường Láng Thượng</t>
  </si>
  <si>
    <t>Ban QLDA ĐTXD quận Đống Đa</t>
  </si>
  <si>
    <t>Láng Thượng</t>
  </si>
  <si>
    <t>Quyết định số 9490/QĐ-UBND ngày 12/12/2014 của UBND quận Đống Đa về việc cho phép thực hiện chuẩn bị đầu tư công trình cải tạo sân chơi và xây dựng nhà shcđ khu dân cư tập thể Đại học Ngoại Thương phường Láng Thượng
Văn bản số 1560/UBND-TNMT ngày 10/3/2010 của UBND thành phố Hà Nội về việc tiếp nhận diện tích đất tại phường Láng Thượng, quận Đống Đa để sử dụng vào mục đích công cộng; Quyết định số 2980/QĐ-UBND ngày 31/10/2019 của UBND quận Đống Đa về việc phê duyệt báo cáo kinh tế kỹ thuật</t>
  </si>
  <si>
    <t>Dự án Xây dựng đường Cát Linh - La Thành - Yên Lãng (đoạn La Thành - Thái Hà - Láng)</t>
  </si>
  <si>
    <t>Ô Chợ Dừa
Trung Liệt
Láng Hạ
Thịnh Quang</t>
  </si>
  <si>
    <t>Quyết định số 7601/QĐ-UB 11/12/2001; số 1596/QĐ-UBND 28/10/2008; QĐ số 3694/QĐ-UBND ngày 12/06/2019 về việc phê duyệt điều chỉnh dự án 1188/QĐ-UBND 16/3/2012 của UBND Thành phố</t>
  </si>
  <si>
    <t>Xây dưng tuyến đường từ nút Bộ tư lệnh Thông tin trên đường Cát Linh - La Thành đến đường Tôn Đức Thắng (thuộc tuyến đường Ga Hà Nội - Tôn Đức Thắng - Hào Nam - Núi Trúc)</t>
  </si>
  <si>
    <t>Ban quản lý dự án ĐTXD công trình GT TP Hà Nội</t>
  </si>
  <si>
    <t>Ô Chợ Dừa, Hàng Bột, Quốc Tử Giám</t>
  </si>
  <si>
    <t>Quyết định 4888/QĐ-UBND ngày 21/10/2011 của UBND Thành phố về phê duyệt dự án đầu tư Xây dựng tuyến đường từ nút Bộ tư lệnh Thông tin trên đường Cát Linh - La Thành đến đường Tôn Đức Thắng (thuộc tuyến đường Ga Hà Nội - Tôn Đức Thắng - Hào Nam - Núi Trúc, Văn bản số 1135/UBND-KHĐT ngày 18/4/2022 của UBND thành phố Hà Nội về việc điều chỉnh dự án Xây dựng đoạn tuyến đường từ Nút Bộ tư  lệnh Thông tin trên đường Cát Linh - La Thành đến đường Tôn Đức Thắng (thuộc tuyến đường Ga Hà Nội - Tôn Đức Thắng - Hào Nam - Núi Trúc)</t>
  </si>
  <si>
    <t>Dự án xây dựng cải tạo hạ tầng xung quang hồ Kim Liên (Hồ lớn - nhỏ)</t>
  </si>
  <si>
    <t>Ban quản lý DA ĐTXD công trình cấp nước, thoát nước TP Hà Nội</t>
  </si>
  <si>
    <t>Phường Kim Liên, Phương Mai</t>
  </si>
  <si>
    <t>Quyết định số 2482/QĐ-UB ngày 23/4/2004 của UBND Thành phố phê duyệt đầu tư dự án xây dựng, cải tạo hạ tầng kỹ thuật xung quanh hồ Kim Liên
Quyết định 8105/QĐ-UBND ngày 25/11/2004 của UBND thành phố Hà Nội về việc thu hồi 35506 m2 đất tại phường Phương Mai và Kim Liên giao cho Ban Quản lý dự án giao thông đô thị; Báo cáo 188/BC-SXD(QLXD) ngày 7/8/2020 của Sở Xây Dựng về việc điều chỉnh chủ đầu tư thực hiện dự án</t>
  </si>
  <si>
    <t>Cải tạo, nâng cấp tuyến mương thoát nước kết hợp với làm đường giao thông tại vị trí giáp ranh Dự án hỗ hợp nhà ở, thương mại văn phòng tại số 83 phố Hào Nam</t>
  </si>
  <si>
    <t>Ban quản lý dự án ĐTXD quận Đống Đa</t>
  </si>
  <si>
    <t>Phường Ô Chợ Dừa</t>
  </si>
  <si>
    <t>Thông báo số 476/TB-UBND ngày 24/4/2019 về việc cải tạo, nâng cấp tuyến mương thoát nước; Văn bản số 2823/QHKT-HTKT ngày 4/6/2019 của Sở QHKT về việc chấp thuận bản vẽ thông tin chỉ giới đường đỏ; Thông báo thu hồi đất ngày 18/9/2019 của UBND quận Đống Đa để thực hiện dự án Cải tạo, nâng cấp tuyến mương thoát nước kết hợp với làm đường giao thông tại vị trí giáp ranh Dự án hỗ hợp nhà ở, thương mại văn phòng tại số 83 phố Hào Nam</t>
  </si>
  <si>
    <t>Thực hiện GPMB các trường hợp siêu mỏng, siêu méo trên địa bàn quận</t>
  </si>
  <si>
    <t>Phường Khương Thượng, Phương Mai, Thịnh Quang, Cát Linh, Kim Liên, Quốc Tử Giám, Hàng Bột, Trung Tự, Trung Liệt, Trung Phụng, Văn Miếu, Văn Chương, Ngã Tư Sở, Nam Đồng, Thổ Quan, Quang Trung, Ô Chợ Dừa; Phương Liên</t>
  </si>
  <si>
    <t xml:space="preserve">Quyết định số 15/2011/QĐ-UBND ngày 06/5/2011 của UBND thành phố Hà Nội về việc ban hành quy định xử lý các trường hợp đất không đủ điều kiện về mặt bằng xây dựng đang tồn tại dọc theo các tuyến đường giao thông; Quyết định số 16/2015/QĐ-UBND ngày 17/7/2015 của UBND thành phố Hà Nội về việc sử đổi, bổ xung một số điều khoản của Quyết định số 15/2011/QĐ-UBND ngày 6/5/2011 của UBND thành phố Hà Nội.
- Quyết định số 2085/QĐ-UBND ngày 25/7/2018; 2087/QĐ-UBND ngày 25/7/2018; Quyết định số 2089/QĐ-UBND ngày 25/7/2018; Quyết định số 2088/QĐ-UBND ngày 25/7/2018; Quyết định số 2086/QĐ-UBND ngày 25/7/2018; Quyết định số 405/QĐ-UBND ngày 25/02/2019 của UBND quận Đống Đa về việc Phê duyệt báo cáo kinh tế - kỹ thuật công trình Giải phóng mặt bằng các TH siêu mỏng, siêu méo trên địa bàn phường Ô Chợ Dừa, Quốc Tử Giám, Phương Liên, Trung Liệt, Nam Đồng.                                                       
- Quyết định số 1248/QĐ-UBND ngày 22/5/2018; Quyết định số 1250/QĐ-UBND ngày 22/5/2018; Quyết định số 1251/QĐ-UBND ngày 22/5/2018; Quyết định số 1252/QĐ-UBND ngày 22/5/2018; Quyết định số 1249/QĐ-UBND ngày 22/5/2018; Quyết định số 3363/QĐ-UBND ngày 19/11/2018 của UBND quận Đống Đa về việc phê duyệt chủ trương đầu tư, giao chủ đầu tư dự án Giải phóng mặt bằng các TH siêu mỏng, siêu méo trên địa bàn phường Ô Chợ Dừa, Quốc Tử Giám, Phương Liên, Trung Liệt, Nam Đồng.                                                  
 </t>
  </si>
  <si>
    <t>Giải phóng mặt bằng, Xây dựng cống hóa mương, nối thông mương L2A Y cụ - Y khoa ra khu Mipec</t>
  </si>
  <si>
    <t>Ban Quản lý dự án ĐTXD quận</t>
  </si>
  <si>
    <t>Phường Khương Thượng</t>
  </si>
  <si>
    <t>Nghị quyết số 11/NQ-HĐND ngào 30/6/2020 của HĐND quận về việc thông qua chủ trương dự án</t>
  </si>
  <si>
    <t>Tu bổ tôn tạo di tích chùa Láng</t>
  </si>
  <si>
    <t>Phường Láng Thượng</t>
  </si>
  <si>
    <t xml:space="preserve">Quyết định 2974/QĐ-UBND ngày 31/10/2019 của UBND quận Đống Đa về việc phê duyệt dự án đầu tư xây dựng công trình Tu bổ, tôn tạo Chùa Láng; </t>
  </si>
  <si>
    <t>Tu bổ tôn tạo di tích chùa Quang Minh</t>
  </si>
  <si>
    <t>Phường Văn Miếu</t>
  </si>
  <si>
    <t>Quyết định số 2343/QĐ-UBND của UBND TP Hà Nội ngày 17/6/2008 về việc phê duyệt nhiệm vụ GPMB di chuyển các hộ dân ra khỏi khu vực I các di tích đã được xếp hạng trên địa bàn quận Đống Đa; Văn bản số 2709/UBND-KGVX ngày 18/6/2018 của UBND thành phố Hà Nội về việc chấp thuận chủ trương giải phóng mặt bằng chùa Quang Minh, phường Văn Miếu, quận Đống Đa; Quyết định 2973/QĐ-UBND ngày 31/10/2019 của UBND quận Đống Đa về việc phê duyệt dự án đầu tư xây dựng công trình Tu bổ, tôn tạo di tích chùa Quang Minh</t>
  </si>
  <si>
    <t>Xây dựng Trường Tiểu học Láng Thượng 2</t>
  </si>
  <si>
    <t>ngõ 84 phố Chùa Láng, phường Láng Thượng</t>
  </si>
  <si>
    <t>Nghị quyết số 08/NQ-HĐND ngày 26/6/2019 của Hội đồng nhân dân quận Đống Đa; Quyết định 3726/QĐ-UBND ngày 30/11/2020 của UBND quận Đống Đa kiện toàn hội đồng bồi thường, hỗ trợ và tái định cư quận Đống Đa thực hiện công tác thu hồi  thực hiện Quyết định số 6728/QĐ-UBND ngày 7/12/2015 của UBND Thành phố Hà Nội về việc thu hồi 1298 m2 đất tại ngõ 84, phố Chùa Láng, Phường Láng Thượng, quận Đống Đa do Công ty CP XD số 1 Hà Nội đang quản lý, sử dụng nhưng vi phạm pháp Luật  đất đai; Quyết định số 3727/QĐ-UBND ngày 30/11/2020 của UBND quận Đống Đa về việc kiện toàn tổ công tác thực hiện công tác thu hồi GPMB hực hiện Quyết định số 6728/QĐ-UBND ngày 7/12/2015 của UBND Thành phố Hà Nội.</t>
  </si>
  <si>
    <t>Xây dựng Trụ sở Đảng ủy, HĐND - UBND phường Láng Thượng</t>
  </si>
  <si>
    <t>Xây dựng Nhà văn hóa phường Láng Thượng</t>
  </si>
  <si>
    <t>Quyết định số 1654/QĐ-UBND ngày 3/7/2019 của UBND quận Đống Đa về việc phê duyệt chủ đầu tư, giao chủ đầu tư công trình: Xây dựng nhà văn hóa phường Láng Thượng</t>
  </si>
  <si>
    <t>Dự án nối thông đường giao thông ngõ chợ Khâm Thiên ra Xã Đàn theo Quy hoạch ( đoạn Đê La Thành - Xã Đàn)</t>
  </si>
  <si>
    <t>Phường Phương Liên</t>
  </si>
  <si>
    <t>Nghị quyết số 20/NQ-HĐND ngày 20/12/2022 của HĐND quận Đống Đa về chủ trương đầu tư dự nối thông ngõ chợ Khâm Thiên ra phố Xã Đàn tho QH (Đoạn La Thành - Thái Hà)</t>
  </si>
  <si>
    <t xml:space="preserve">Cát Linh, Láng Hạ, Láng Thượng, Ô Chợ Dừa                                                                                                                                                                                                                                                                                                                                                                                                                                                                                                                                                                                                                       </t>
  </si>
  <si>
    <t>Xây dựng chợ Khâm Thiên</t>
  </si>
  <si>
    <t>Phường Khâm Thiên, 
quận Đống Đa</t>
  </si>
  <si>
    <t xml:space="preserve"> - Nghị quyết số 03/NQ-HĐND ngày 12/4/2024 của Hội đồng nhân dân quận Đống Đa về việc phê duyệt chủ trương đầu tư, điều chỉnh chủ trương đầu tư một số dự án sử dụng nguồn vốn đầu tư công quận Đống Đa giai đoạn 2021-2025. 
 - Quyết định số 1968/QĐ-UBND ngày 17/6/2024 của UBND quận Đống Đa về việc phê duyệt dự án đầu tư xây dựng công trình. Tên dự án: Xây dựng chợ Khâm Thiên.</t>
  </si>
  <si>
    <t>Giải phóng mặt bằng các hộ dân đang sinh sống trong khuôn viên trường và Đầu tư xây dựng THPT Lê Quý Đôn</t>
  </si>
  <si>
    <t>Phường Nam Đồng, quận Đống Đa</t>
  </si>
  <si>
    <t xml:space="preserve"> - Nghị quyết số 03/NQ-HĐND ngày 12/4/2024 của Hội đồng nhân dân quận Đống Đa về việc phê duyệt chủ trương đầu tư, điều chỉnh chủ trương đầu tư một số dự án sử dụng nguồn vốn đầu tư công quận Đống Đa giai đoạn 2021-2025. 
 - Quyết định số 4220/QĐ-UBND ngày 23/9/2024 của UBND quận Đống Đa về việc phê duyệt dự án: Giải phóng mặt bằng các hộ dân đang sinh sống trong khuôn viên trường và Đầu tư xây dựng trường THPT Lê Quý Đôn. </t>
  </si>
  <si>
    <t>Phường Ô Chợ Dừa, quận Đống Đa</t>
  </si>
  <si>
    <t xml:space="preserve"> - Nghị quyết số 03/NQ-HĐND ngày 12/4/2024 của Hội đồng nhân dân quận Đống Đa về việc phê duyệt chủ trương đầu tư, điều chỉnh chủ trương đầu tư một số dự án sử dụng nguồn vốn đầu tư công quận Đống Đa giai đoạn 2021-2025. 
 - Quyết định số 4260/QĐ-UBND ngày 25/9/2024 của UBND quận Đống Đa về việc phê duyệt dự án Xây dựng, mở rộng Trường THPT Hoàng Cầu.</t>
  </si>
  <si>
    <t>Xây dựng Cung văn hóa thể thao Thanh niên Hà Nội</t>
  </si>
  <si>
    <t>BQLDA ĐTXD công trình Dân dụng TP Hà Nội</t>
  </si>
  <si>
    <t>Quận Hai Bà Trưng</t>
  </si>
  <si>
    <t>Số 01-03 Tăng Bạt Hổ, phường Phạm Đình Hổ</t>
  </si>
  <si>
    <t>- Nghị quyết số 29/NQ-HĐND ngày 08/12/2022 của HĐND TP Hà Nội về phê duyệt, điều chỉnh chủ trương đầu tư một số dự án sử dụng vốn đầu tư công của TP hà Nội
- VB số 2837/QHKT-TMB-PAKT(P6) ngày 30/5/2016 của Sở QH-KT về Chấp thuận bản vẽ tổng mặt bằng và phương án kiến trúc
- Thời gian thực hiện dự án: năm 2022 - 2026</t>
  </si>
  <si>
    <t>Xây dựng trường tiểu học tại 418 Bạch Mai (Điện thông)</t>
  </si>
  <si>
    <t>UBND quận Hai Bà Trưng</t>
  </si>
  <si>
    <t>418 Bạch Mai - P.Bạch Mai</t>
  </si>
  <si>
    <t>- Nghị quyết số 05/NĐ-HĐND ngày 28/4/2023 của HĐND quận Hai Bà Trưng về việc phê duyệt chủ trương đầu tư dự án: Xây dựng trường tiểu học tại 418 Bạch Mai (Điện thông)
- NQ số 63/NQ-HĐND quận HBT ngày 27/7/2023 về điều chỉnh, bổ sung kế hoạch đầu tư công trung hạn 5 năm 2021 - 2025; số thứ tự: số 8, mục III phần A, phụ lục 4 (trang 2/11 của Phụ lục 4); Bố trí vốn giai đoạn 2023-2025.
- Bản đồ hiện trạng đã được phòng TNMT quận xác nhận ngày 16/10/2023 cùng bảng diện tích tính kèm theo, trong đó diện tích dự án trường tiểu học là 4336,1m2
- Thời gian thực hiện dự án: 2023-2025. Dự án đã đc bố trí vốn giai đoạn 2023-2025 theo NQ số 63/NQ-HĐND quận HBT ngày 27/7/2023</t>
  </si>
  <si>
    <t>Xây dựng đường nối ngõ 61 Lạc Trung và ngõ 423 Minh Khai</t>
  </si>
  <si>
    <t>UBND quận HBT</t>
  </si>
  <si>
    <t>Phường Vĩnh Tuy</t>
  </si>
  <si>
    <t>Xây dựng trường mầm non tại khu đất Ao Vét Bùn I, II phường Trương Định</t>
  </si>
  <si>
    <t>Ao Vét Bùn 1, 2 - Phường Trương Định</t>
  </si>
  <si>
    <t xml:space="preserve">- Nghị Quyết số 52/NQ-HĐND ngày 17/12/2020 của Hội đồng nhân dân quận Hai Bà Trưng về việc phê duyệt chủ trương đầu tư dự án;
- NQ số 63/NQ-HĐND quận HBT ngày 27/7/2023 về điều chỉnh, bổ sung kế hoạch đầu tư công trung hạn 5 năm 2021 - 2025; số thứ tự: số 5, mục III phần A, phụ lục 4 (trang 2/11 của Phụ lục 4); Bố trí vốn giai đoạn 2023-2025
- Quyết định số 2473/QĐ-UBND ngày 28/9/2023 của UBND quận về việc phê duyệt dự án 
- Quyết định số 942/QĐ-UBND ngày 08/5/2024 của UBND quận về việc phê duyệt thiết kế kỹ thuật triển khai sau thiết kế cơ sở;
- Các Quyết định thu hồi đất số 1210,1211, 1212, 1213, 1214, 1215, 1216, 1217, 1218, 1219, 1220, 1221, 1222 QĐ-UBND ngày 28/5/2024 của UBND quận Hai Bà Trưng;
- Thời gian thực hiện dự án: 2021-2025. </t>
  </si>
  <si>
    <t>Xây dựng trường THPT</t>
  </si>
  <si>
    <t>14 Mạc Thị Bưởi, phường Vĩnh Tuy</t>
  </si>
  <si>
    <t xml:space="preserve">GPMB, tu bổ tôn tạo và phát huy giá trị kiến trúc, nghệ thuật, thắng cảnh hồ Thiền Quang và di tích chùa Quang Hoa, Thiền Quang, Pháp Hoa </t>
  </si>
  <si>
    <t>29,31,33,35 Trần Bình Trọng, phường Nguyễn Du</t>
  </si>
  <si>
    <t>Xây dựng Trường mầm non Đồng Tâm</t>
  </si>
  <si>
    <t>163 - Đại La 
P.Đồng Tâm</t>
  </si>
  <si>
    <t>Cải tạo, mở rộng trường mầm non Vân Hồ</t>
  </si>
  <si>
    <t>Đường Nguyễn Đình Chiểu kéo dài</t>
  </si>
  <si>
    <t>- VB số 126/HĐND-VP ngày 27/10/2017 của HĐND quận HBT về việc phê duyệt chủ trương đầu tư dự án; 
- Quyết định số 3573/QĐ-UBND ngày 31/10/2018 của UBND quận Hai Bà Trưng về việc phê duyệt đầu tư xây dựng dự án; Quyết định số 5708/QĐ-UBND ngày 09/12/2019 của UBND quận Hai Bà Trưng về việc phê duyệt điều chỉnh thời gian thực hiện dự án.
- Kế hoạch số 256/KH-UBND quận HBT ngày 21/12/2021 về đầu tư công trung hạn 5 năm 2021 - 2025; số thứ tự: số 1, mục II phần B (trang 10).
- Thời gian thực hiện dự án: 2018-2021; BQLDA ĐTXD quận cam kết sẽ đề xuất bố trí vốn và ra hạn tiến độ thực hiện dự án trong tháng12/2024</t>
  </si>
  <si>
    <t>Xây dựng trường Trung học cơ sở</t>
  </si>
  <si>
    <t>Ao Mẫu Tư 1, Mẫu Tư 2, phường Trương Định</t>
  </si>
  <si>
    <t>- Nghị quyết số 06/NQ-HĐND ngày 20/6/2019 của HĐND quận Hai Bà Trưng về việc điều chỉnh chủ trương đầu tư dự án; 
- NQ số 63/NQ-HĐND quận HBT ngày 27/7/2023 về điều chỉnh, bổ sung kế hoạch đầu tư công trung hạn 5 năm 2021 - 2025; số thứ tự: số 4, mục III phần A, phụ lục 4 (trang 2/11 của Phụ lục 4); Bố trí vốn giai đoạn 2023-2025
- Thời gian thực hiện dự án: 2020-2025. Dự án đã đc bố trí vốn giai đoạn 2023-2025 theo NQ số 63/NQ-HĐND quận HBT ngày 27/7/2023;</t>
  </si>
  <si>
    <t>Xây dựng trụ sở UBND phường Lê Đại Hành</t>
  </si>
  <si>
    <t>161 Mai Hắc Đế 
 phường Lê Đại Hành</t>
  </si>
  <si>
    <t>Chỉnh trang, mở rộng ngõ 191 - Minh Khai</t>
  </si>
  <si>
    <t>Ngõ 191 - Minh Khai</t>
  </si>
  <si>
    <t xml:space="preserve">- QĐ số 4614/QĐ-UBND ngày 28/11/2017 của UBND quận Hai Bà Trưng về việc phê duyệt chủ trương đầu tư của dự án; 
- NQ số 63/NQ-HĐND quận HBT ngày 27/7/2023 về điều chỉnh, bổ sung kế hoạch đầu tư công trung hạn 5 năm 2021 - 2025; số thứ tự: số 1, mục I phần A, phụ lục 4 (trang 1/11 của Phụ lục 4); Bố trí vốn giai đoạn 2023-2025
- Dự án đã đc bố trí vốn giai đoạn 2023-2025 theo NQ số 63/NQ-HĐND quận HBT ngày 27/7/2023; </t>
  </si>
  <si>
    <t>Khớp nối ngõ 61 Lạc Trung - Mạc Thị Bưởi và phố Minh Khai</t>
  </si>
  <si>
    <t>- NQ số 09/NQ-HĐND ngày 29/10/2019 của HĐND quận Hai Bà Trưng về việc phê duyệt chủ trương đầu tư; 
- NQ số 63/NQ-HĐND quận HBT ngày 27/7/2023 về điều chỉnh, bổ sung kế hoạch đầu tư công trung hạn 5 năm 2021 - 2025; số thứ tự: số 2, mục I phần A, phụ lục 4 (trang 1/11 của Phụ lục 4); Bố trí vốn giai đoạn 2022-2025
- Dự án đã đc bố trí vốn giai đoạn 2022-2025 theo NQ số 63/NQ-HĐND quận HBT ngày 27/7/2023; 
-  NQ số 15/NQ-HĐND ngày 28/6/2024 của HĐND quận HBT vê phê duyệt điều chỉnh chủ trương đầu tư dự án: Xây dựng đường nối ngõ 61 Lạc Trung với phố Mạc Thị Bưởi và phố Minh Khai. Thời gian thực hiện: 2019-2026.</t>
  </si>
  <si>
    <t>Trung tâm văn hóa - TDTT quận HBT</t>
  </si>
  <si>
    <t>Phường Thanh Nhàn</t>
  </si>
  <si>
    <t>- VB số 32/HĐND-VP ngày 29/4/2016 của Hội đồng nhân dân quận về việc chấp thuận chủ trương đầu tư dự án; Nghị quyết số 32/NQ-HĐND ngày 27/10/2020 của HĐND quận về việc phê duyệt điều chỉnh thời gian thực hiện dự án;
- NQ số 63/NQ-HĐND quận HBT ngày 27/7/2023 về điều chỉnh, bổ sung kế hoạch đầu tư công trung hạn 5 năm 2021 - 2025; số thứ tự: số 1, mục V phần A, phụ lục 4 (trang 3/11 của Phụ lục 4); Bố trí vốn giai đoạn 2023-2025
- Thời gian thực hiện dự án: năm 2021 - 2025 Dự án đã đc bố trí vốn giai đoạn 2023-2025 theo NQ số 63/NQ-HĐND quận HBT ngày 27/7/2023</t>
  </si>
  <si>
    <t>Tuyến đường nối Phố Ngô Thì Nhậm - Trần Khát Chân</t>
  </si>
  <si>
    <t>Phường Phố Huế</t>
  </si>
  <si>
    <t>- Văn bản số 396/HĐND-KTNS ngày 17/8/2017 của Hội đồng nhân dân thành phố Hà Nội về việc thống nhất chủ trương đầu tư dự án; 
- VB số 839/BQLCTGT-KH ngày 24/5/2021 của BQLDA Đầu tư Xây dựng CTGT thành phố Hà Nội về việc đăng ký bổ sung danh mục các công trình, dự án thu hồi đất năm 2021;
- Văn bản số 4199/UBND-ĐT ngày 12/12/2023 của UBND Thành phố  về việc cho phép dừng triển khai, thực hiện và quyết toán hiện trạng một số Dự án đầu tư do Ban QLDA đầu tư xây dựng công trình giao thông Thành phố làm Chủ đầu tư, trong đó “Đối với dự án đầu tư xây dựng tuyến đường Ngô Thị Nhậm – Trần Khát Trân, quận Hai Bà Trưng: Chuyển chủ đầu tư từ Ban QLDA đầu tư xây dựng công trình giao thông Thành phố sang UBND quận Hai Bà Trưng, đầu tư xây dựng bằng nguồn vốn ngân sách quận theo phân cấp;</t>
  </si>
  <si>
    <t>Xây dựng trường mầm non tại 418 Bạch Mai (Điện thông)</t>
  </si>
  <si>
    <t>DGD + DGT</t>
  </si>
  <si>
    <t>- Nghị quyết số 06/NĐ-HĐND ngày 28/4/2023 của HĐND quận Hai Bà Trưng về việc phê duyệt chủ trương đầu tư dự án: Xây dựng trường mầm non tại 418 Bạch Mai (Điện thông). Trong đó, đất giao thông 0.0793 ha.
- NQ số 63/NQ-HĐND quận HBT ngày 27/7/2023 về điều chỉnh, bổ sung kế hoạch đầu tư công trung hạn 5 năm 2021 - 2025; số thứ tự: số 7, mục III phần A, phụ lục 4 (trang 2/11 của Phụ lục 4); Bố trí vốn giai đoạn 2023-2025
- Thời gian thực hiện dự án: 2023-2025.  Dự án đã đc bố trí vốn giai đoạn 2023-2025 theo NQ số 63/NQ-HĐND quận HBT ngày 27/7/2023</t>
  </si>
  <si>
    <t xml:space="preserve">Thu hồi 1 phần diện tích đất nông nghiệp để xây dựng Công viên Tuổi trẻ Thủ Đô (từ cổng QueenBee (cũ) đến ranh giới khu đất quy hoạch dự kiến xây dựng TTVH-TDTT quận Hai Bà Trưng tại phía Tây Bắc Công viên Tuổi trẻ Thủ đô) và triển khai theo quy hoạch đã được duyệt tại Quyết định số 2035/QĐ-UBND ngày 6/5/2010 của UBND Thành phố </t>
  </si>
  <si>
    <t>Xây dựng HTKT đấu giá quyền sử dụng đất ở khu X6 xã Tân Hội (đấu giá dự án)</t>
  </si>
  <si>
    <t>Nghị quyết số 68/NQ-HĐND ngày 06/6/2023 của Hội đồng nhân dân huyện về việc điều chỉnh chủ trương đầu tư dự án giai đoạn 2020-2022 (phụ lục 14). Tiến độ 2023-2025</t>
  </si>
  <si>
    <t>Xây dựng hạ tầng khu đấu giá quyền sử dụng đất ở khu đất ký hiệu A8 xã Tân Hội, huyện Đan Phượng (đấu giá dự án)</t>
  </si>
  <si>
    <t>Xã Tân Hội</t>
  </si>
  <si>
    <t>Nghị quyết số 39/NQ-HĐND ngày 15/4/2024 của Hội đồng nhân dân huyện về việc phê duyệt chủ trương đầu tư, điều chỉnh chủ trương đầu tư các dự án đầu tư công của huyện Đan Phượng (phụ lục 24). Tiến độ 2023-2026</t>
  </si>
  <si>
    <t>Xây dựng HTKT đấu giá quyền sử dụng đất ở ở khu X5 xã Liên Hà (đấu giá dự án)</t>
  </si>
  <si>
    <t>Nghị quyết số 39/NQ-HĐND ngày 15/4/2024 của Hội đồng nhân dân huyện về việc phê duyệt chủ trương đầu tư, điều chỉnh chủ trương đầu tư các dự án đầu tư công của huyện Đan Phượng (phụ lục 25). Tiến độ 2023-2026</t>
  </si>
  <si>
    <t>Xây dựng HTKT khu đất ở điểm dân cư số 3, cụm 8 xã Thọ Xuân</t>
  </si>
  <si>
    <t>Trung tâm phát triển quỹ đất huyện</t>
  </si>
  <si>
    <t>Xã Thọ Xuân</t>
  </si>
  <si>
    <t>Nghị quyết số 234/NQ-HĐND ngày 20/12/2023 của Hội đồng nhân dân huyện về việc phê duyệt chủ trương đầu tư, điều chỉnh chủ trương đầu tư dự án đầu tư công giai đoạn 2021-2025 (phụ lục 02). Tiến độ 2024-2026</t>
  </si>
  <si>
    <t>Xây dựng HTKT khu đất ở khu cụm 5, 6 (ven kênh Đan Hoài), xã Hạ Mỗ</t>
  </si>
  <si>
    <t>Xã Hạ Mỗ</t>
  </si>
  <si>
    <t>Nghị quyết số 234/NQ-HĐND ngày 20/12/2023 của Hội đồng nhân dân huyện về việc phê duyệt chủ trương đầu tư, điều chỉnh chủ trương đầu tư dự án đầu tư công giai đoạn 2021-2025 (phụ lục 03). Tiến độ 2024-2026</t>
  </si>
  <si>
    <t>Xây dựng HTKT khu đất ở điểm dân cư nông thôn xã Thượng Mỗ</t>
  </si>
  <si>
    <t>Nghị quyết 100/NQ-HĐND ngày 16/7/2020 của Hội đồng nhân dân huyện Đan Phượng về phê duyệt chủ trương đầu tư, điều chỉnh chủ trương đầu tư, cho ý kiến chủ trương đầu tư dự án (phụ biểu số 51).  Tiến độ 2021-2025</t>
  </si>
  <si>
    <t>Xây dựng HTKT khu khu đất ở khu Đệ Nhị (giai đoạn 3) xã Phương Đình, huyện Đan Phượng</t>
  </si>
  <si>
    <t>Trung tâm phát triển quỹ đất huyện Đan Phượng</t>
  </si>
  <si>
    <t>Nghị quyết số 39/NQ-HĐND ngày 15/4/2024 của HĐND huyện Đan Phượng về việc phê duyệt chủ trương đầu tư, điều chỉnh chủ trương đầu tư các dự án đầu tư công của huyện Đan Phượng (Phụ lục 01). Tiến độ dự án 2024-2026</t>
  </si>
  <si>
    <t>Xây dựng HTKT khu đất ở khu Cụm 2, ven Tỉnh lộ 417 xã Thọ Xuân, huyện Đan Phượng</t>
  </si>
  <si>
    <t>Thọ Xuân</t>
  </si>
  <si>
    <t>Nghị quyết số 39/NQ-HĐND ngày 15/4/2024 của HĐND huyện Đan Phượng về việc phê duyệt chủ trương đầu tư, điều chỉnh chủ trương đầu tư các dự án đầu tư công của huyện Đan Phượng (Phụ lục 02). Tiến độ dự án 2024-2027</t>
  </si>
  <si>
    <t>Xây dựng HTKT khu đất ở khu Cực Nam xã Thọ Xuân, huyện Đan Phượng</t>
  </si>
  <si>
    <t>Nghị quyết số 39/NQ-HĐND ngày 15/4/2024 của HĐND huyện Đan Phượng về việc phê duyệt chủ trương đầu tư, điều chỉnh chủ trương đầu tư các dự án đầu tư công của huyện Đan Phượng (Phụ lục 03). Tiến độ dự án 2024-2027</t>
  </si>
  <si>
    <t>Xây dựng HTKT khu đất ở điểm dân cư số 1 xã Hồng Hà, huyện Đan Phượng</t>
  </si>
  <si>
    <t>Nghị quyết số 39/NQ-HĐND ngày 15/4/2024 của HĐND huyện Đan Phượng về việc phê duyệt chủ trương đầu tư, điều chỉnh chủ trương đầu tư các dự án đầu tư công của huyện Đan Phượng (Phụ lục 04). Tiến độ dự án 2024-2027</t>
  </si>
  <si>
    <t>Xây dựng HTKT khu đất ở khu X12 phía Bắc Trạm Bơm Tiên Tân, xã Hồng Hà, huyện Đan Phượng</t>
  </si>
  <si>
    <t>Nghị quyết số 39/NQ-HĐND ngày 15/4/2024 của HĐND huyện Đan Phượng về việc phê duyệt chủ trương đầu tư, điều chỉnh chủ trương đầu tư các dự án đầu tư công của huyện Đan Phượng (Phụ lục 05). Tiến độ dự án 2024-2026</t>
  </si>
  <si>
    <t>Xây dựng HTKT khu đất ở phía Nam ô A-6 phân khu đô thị S1, xã Tân Hội, huyện Đan Phượng</t>
  </si>
  <si>
    <t>Tân Họi</t>
  </si>
  <si>
    <t>Nghị quyết số 39/NQ-HĐND ngày 15/4/2024 của HĐND huyện Đan Phượng về việc phê duyệt chủ trương đầu tư, điều chỉnh chủ trương đầu tư các dự án đầu tư công của huyện Đan Phượng (Phụ lục 06). Tiến độ dự án 2024-2027</t>
  </si>
  <si>
    <t>Xây dựng HTKT khu đất ở ô B-3 phân khu S1, xã Tân Lập, huyện Đan Phượng</t>
  </si>
  <si>
    <t>Xây dựng HTKT khu đất ở khu Bá Nội, xã Hồng Hà</t>
  </si>
  <si>
    <t>Nghị quyết 83/NQ-HĐND ngày 15/7/2022 của HĐND huyện Đan Phượng phê duyệt chủ trương đầu tư, điều chỉnh chủ trương đầu tư các dự án sử dụng vốn đầu tư công của huyện Đan Phượng giai đoạn 2021-2025 (Phụ lục 81)</t>
  </si>
  <si>
    <t>Dự án Nhà máy nước mặt sông Hồng (Tuyến ống nước sạch thuộc dự án Nhà máy nước mặt sông Hồng)</t>
  </si>
  <si>
    <t>Công ty CP nước mặt sông Hồng</t>
  </si>
  <si>
    <t>Liên Hồng, Liên Hà, Liên Trung, Tân Lập, Hạ Mỗ và Tân Hội</t>
  </si>
  <si>
    <t>Cụm công nghiệp Hồng Hà</t>
  </si>
  <si>
    <t>Công ty cổ phần Xây dựng và dịch vụ thương mại Tuấn Quỳnh</t>
  </si>
  <si>
    <t>Quyết định thành lập cụm số 2469/QĐ-UBND ngày 16/6/2020 của UBND Thành phố về việc thành lập Cụm công nghiệp Hồng Hà, huyện Đan Phượng, thành phố Hà Nội, điều chỉnh tại. Quyết định số 407/QĐ-UBND ngày 18/01/2023 và 2269/QĐ-UBND ngày 02/5/2024 của UBND Thành phố: tiến độ đến 6/2025</t>
  </si>
  <si>
    <t>Khu đô thị Nhịp sống mới - Sunshine Grand Capital</t>
  </si>
  <si>
    <t>Công ty cổ phần Đầu tư DIA</t>
  </si>
  <si>
    <t>Tân Hội, Tân Lập</t>
  </si>
  <si>
    <t>Dự án Khu chức năng đô thị tại xã Tân Hội, xã Liên Trung, xã Tân Lập, xã Liên Hà, huyện Đan Phượng - Green City</t>
  </si>
  <si>
    <t>Tập đoàn Vingroup - Công ty cổ phần</t>
  </si>
  <si>
    <t>Tân Hội, Liên Trung, Liên Hà, Tân Lập</t>
  </si>
  <si>
    <t>Dự án Xây dựng một phần tuyến đường nối với đường Hoàng Quốc Việt kéo dài, đoạn đi qua Dự án Khu đô thị Nhịp sống mới - Sunshine Grand Capital, huyện Đan Phượng</t>
  </si>
  <si>
    <t>Công ty cổ phần đầu tư DIA</t>
  </si>
  <si>
    <t>Tân Lập, Tân Hội</t>
  </si>
  <si>
    <t xml:space="preserve">Công ty Cổ phần đầu tư Văn Phú  - Invest </t>
  </si>
  <si>
    <t>Phú La</t>
  </si>
  <si>
    <t xml:space="preserve">- Quyết định số 1133/QĐ-UBND ngày 29/6/2006 của UBND tỉnh Hà Tây (trước đây) về chấp thuận đầu tư Đầu tư xây dựng Khu đô thị mới Văn Phú.
- Quyết định số 334/QĐ-UBND ngày 26/2/2007 và số 2230/QĐ-UBND ngày 29/11/2007 của UBND tỉnh Hà Tây về giao đất để thực hiện dự án KĐT mới Văn Phú
- Quyết định số 6525/QĐ-UBND ngày 28/11/2016 của UBND thành phố Hà Nội về phê duyệt điều chỉnh cục bộ Quy hoạch chi tiết tỷ lệ 1/500 của dự án
- Quyết định số 5051/QĐ-UBND ngày 13/9/2019 của UBND thành phố Hà Nội về phê duyệt điều chỉnh Quyết định chủ trương đầu tư Khu đô thị mới Văn Phú
- QĐ số 4363/QĐ-UBND ngày 31/8/2023của UBND thành phố Hà Nội quyết định chấp thuận điều chỉnh chủ trương đầu tư. Thời gian thực hiện đến quý IV/2025.
</t>
  </si>
  <si>
    <t>Công ty CP Đầu tư phát triển đô thị và Khu công nghiệp Sông Đà (SUDICO)</t>
  </si>
  <si>
    <t xml:space="preserve"> Phú La</t>
  </si>
  <si>
    <t>Khu đô thị mới Văn Phú (hạng mục đường giao thông)</t>
  </si>
  <si>
    <t>- Quyết định tạm giao đất cho SUDICO số 2156/QĐ-UBND ngày 21/11/2007 của UBND tỉnh Hà Tây.
- Quyết định giao đất chính thức cho SUDICO số 2423/QĐ-UBND ngày 14/7/2008 của UBND tỉnh Hà Tây; 
- Quyết định số 2099/QĐ-UBND ngày 07/7/2008 của UBND tỉnh Hà Tây duyệt dự án đầu tư xây dựng Khu nhà ở Văn La - Văn Khê, thành phố Hà Đông, tỉnh Hà Tây.
- Biên bản bàn giao mốc giới của phòng TNMT trên thực địa thuộc xã Văn Khê, xã Phú Lương cho SUDICO ngày 29/11/2007. 
- Biên bản tạm bàn giao mốc giới của Hội đồng BTHT&amp;TĐC (TP Hà Đông) ngày 07/05/2008
- Quyết định điều chỉnh quy hoạch chi tiết số 6316/QĐ-UBND ngày 23/11/2015 của UBND thành phố Hà Nội.
- Quyết định số 2580/QĐ-UBND ngày 04/05/2023 của UBND TP Hà nội về chấp thuận điều chỉnh chủ trương đầu tư Dự án. Tiến độ thực hiện Quý IV/2026.</t>
  </si>
  <si>
    <t xml:space="preserve">Đường kết nối khu đất dịch vụ La Dương- La Nội phường Dương Nội, quận Hà Đông
</t>
  </si>
  <si>
    <t>Ban QLDA ĐTXD quận Hà Đông</t>
  </si>
  <si>
    <t xml:space="preserve"> Dương Nội</t>
  </si>
  <si>
    <t>Ban QLDA ĐTXD
 quận Hà Đông</t>
  </si>
  <si>
    <t xml:space="preserve">
 Kiến Hưng;
 Phú Lương</t>
  </si>
  <si>
    <t>Xây dựng hệ thống thu gom và nhà máy xử lý nước thải Kiến Hưng, quận Hà Đông</t>
  </si>
  <si>
    <t>Ban QLDA đầu tư xây dựng công trình hạ tầng kỹ thuật nông nghiệp thành phố Hà Nội</t>
  </si>
  <si>
    <t>Kiến Hưng</t>
  </si>
  <si>
    <t xml:space="preserve"> Dương Nội,
Phú Lương,
 Phú Lãm</t>
  </si>
  <si>
    <t>Đồng Mai,
 Yên Nghĩa</t>
  </si>
  <si>
    <t>Đầu tư xây dựng hạ tầng kỹ thuật và một số hạng mục công trình phục vụ công cộng, thuộc Khu công viên văn hoá - vui chơi, giải trí, thể thao quận Hà Đông diện tích 92,748 ha.
(Trước đây là: Khu công viên văn hoá - vui chơi, giải trí, thể thao quận Hà Đông diện tích 93,408 ha; trong đó đã thực hiện 52, 194 ha)</t>
  </si>
  <si>
    <t>Ban QLDA
ĐTXD quận Hà Đông</t>
  </si>
  <si>
    <t>Kiến Hưng,  Hà Cầu</t>
  </si>
  <si>
    <t>Công ty 
Cổ phần Tập đoàn Nam cường Hà Nội</t>
  </si>
  <si>
    <t>Dương Nội</t>
  </si>
  <si>
    <t>Khu đấu giá QSDĐ khu đất giáp Ao Vang (X1, X2, X3) Mộ Lao, quận Hà Đông</t>
  </si>
  <si>
    <t xml:space="preserve"> Mộ Lao</t>
  </si>
  <si>
    <t>Dự án Cải thiện hệ thống tiêu nước khu vực phía Tây thành phố Hà Nội (Trạm bơm tiêu Yên Nghĩa- Tổng dự án là 33,682ha, trong đó đã thực hiện là 32,158 ha còn lại 1,524 ha)</t>
  </si>
  <si>
    <t>Ban Quản lý và Duy tu các công trình nông nghiệp, nông thôn Hà Nội</t>
  </si>
  <si>
    <t>Vạn Phúc;
 Yết Kiêu; 
Quang Trung;
 La Khê; 
Dương Nội; 
Yên Nghĩa, 
Hà Cầu</t>
  </si>
  <si>
    <t>Xây dựng nhà sinh hoạt cộng đồng tổ dân phố 4, phường Văn Quán, quận Hà Đông.</t>
  </si>
  <si>
    <t xml:space="preserve">
Văn Quán</t>
  </si>
  <si>
    <t>Xây dựng nhà sinh hoạt cộng đồng tổ dân phố 3, phường Kiến Hưng, quận Hà Đông</t>
  </si>
  <si>
    <t xml:space="preserve"> Kiến Hưng</t>
  </si>
  <si>
    <t>- Quyết định số 1834/QĐ-UBND ngày 23/2/2013 của UBND TP Hà Nội về việc phê duyệt dự án cải thiện hệ thống tiêu nước khu vực phía tây TP Hà Nội.
- Quyết định số 743/QĐ-UBND ngày 13/2/2019 của UBND thành phố Hà Nội về việc phê duyệt điều chỉnh dự án đầu tư Cải thiện hệ thống tiêu nước khu vực phía Tây thành phố Hà Nội.
- Quyết định số 3109/QĐ-UBND ngày 13/6/2024 của UBND thành phố Hà Nội về việc phê duyệt điều chỉnh thời gian thực hiện dự án Cải thiện hệ thống tiêu nước khu vực phía Tây thành phố Hà Nội.
Thời gian thực hiện từ năm 2022-2025.</t>
  </si>
  <si>
    <t>- Phụ lục 17 NQ số 21/NQ-HĐND ngày 30/9/2021 của HĐND quận Hà Đông phê duyệt chủ trương đầu tư dự án Xây dựng nhà sinh hoạt cộng đồng tổ dân phố 4, phường Văn Quán, quận Hà Đông (Thời gian thực hiện 2022 - 2025). '- Thời gian thực hiện dự án từ năm 2022.
- Quyết định 5652/QĐ-UBND ngày 02/AB1112/2022 phê duyệt Báo cáo kinh tế kỹ thuật công trình:  Xây dựng nhà sinh hoạt cộng đồng tổ dân phố 4, phường Văn Quán, quận Hà Đông. (Đây là dự án dân sinh bức xúc, chủ đầu tư cam kết thực hiện năm 2025).</t>
  </si>
  <si>
    <t xml:space="preserve">Trạm biến áp 110kV Phú Lương và nhánh đường dây 110kV cấp điện cho trạm (Khu đô thị Thanh Hà )
</t>
  </si>
  <si>
    <t>Ban QLDA lưới điện
 Hà Nội</t>
  </si>
  <si>
    <t xml:space="preserve">
Phú Lương;
Kiến Hưng</t>
  </si>
  <si>
    <t>Xây dựng hệ thống thoát nước mưa lưu vực Tả sông Nhuệ- Giai đoạn 1</t>
  </si>
  <si>
    <t>Dự án thành phần 1.1. Bồi thường, hỗ trợ GPMB, tái định cư và di dời hạ tầng kỹ thuật xây dựng tuyến đường 70 đoạn Hà Đông- VănĐiển- nút giao Tú Hiệp trên địa bàn quận Hà Đông</t>
  </si>
  <si>
    <t>Ban QLDA đầu tư xây dựng công trình giao thông T.P Hà Nội</t>
  </si>
  <si>
    <t>Văn quán;
Phú La,
 Kiến Hưng</t>
  </si>
  <si>
    <t>- Nghị quyết số 10/NQ_HĐND ngày 29/3/2024 của Hội đồng nhân dân Thành phố Hà Nội về việc phê duyệt điều chỉnh văn kiện dự án hỗ trợ kỹ thuật, phê duyệt chủ trương đầu tư, phê duyệt  điều chỉnh chủ trương đầu tư và một số dự án sử dụng vốn đầu tư công của thành phố Hà Nội.
 - Thời gian thực hiện 2024-2027.</t>
  </si>
  <si>
    <t>- Quyết định số 3691/QĐ-UBND ngày 20/7/2018 của UBND TP Hà Nội về việc phê duyệt Báo cáo NCKT đầu tư xây dựng dự án Hoàn thiện các tuyến đường xung quanh khu đất dự án đầu tư xây dựng Bệnh viện và Trung tâm thương mại tại phường Dương Nội, quận Hà Đông. 
- Quyết định số 3575/QĐ-UBND ngày 09/7/2024 của UBND TP Hà Nội về việc Phê duyệt điều chỉnh Báo cáo nghiên cứu khả thi dự án Hoàn thiện các tuyến đường xung quanh khu đất dự án đầu tư xây dựng Bệnh viện và Trung tâm thương mại tại phường Dương Nội, quận Hà Đông. 
Thời hạn Thực hiện hết quý IV/ 2025.</t>
  </si>
  <si>
    <t>Hoàn thiện các tuyến đường xung quanh khu đất dự án đầu tư xây dựng Bệnh viện và Trung tâm thương mại tại phường Dương Nội, quận Hà Đông</t>
  </si>
  <si>
    <t>- Quyết định số 33/QĐ-UBND ngày 07/01/2008 của UBND tỉnh Hà Tây về việc Cho phép đầu tư xây dựng Khu đô thị mới Dương Nội, thành phố Hà Đông, tỉnh Hà Tây. 
- Quyết định số 1955/QĐ-UBND ngày 21/7/2008 của UBND tỉnh Hà Tây về việc phê duyệt điều chỉnh Quy hoạch chi tiết xây dựng tỷ lệ 1/500 Khu đô thị mới Dương Nội thành phố Hà Đông - tỉnh Hà Tây.
- QĐ thu hồi đất số 2997/QĐ-UBND ngày 28/7/2009 của UBND tỉnh Hà Tây.
- QĐ số 1419/QĐ-UBND ngày 14/03/2024 của UBND thành phố Hà Nội về việc chấp thuận điều chỉnh chủ trương đầu tư. Tiến độ thực hiện quý IV/2025.</t>
  </si>
  <si>
    <t>- Nghị quyết số 14 /NQ-HĐND ngày 04/7/2023 của Hội đồng nhân dân TP Hà Nội V/V phê duyệt  văn kiện dự án hỗ trợ kỹ thuật, phê duyệt chủ trương đầu tư  một số dự án sử dụng vốn  đầu tư công của thành phố Hà Nội. Thời gian thực hiện  2023-2027.</t>
  </si>
  <si>
    <t>Dự án thành phần 1.1: Bồi thường, hỗ trợ, tái định cư thực hiện giải phóng mặt bằng trên đị bàn quận Hà Đông thuộc Dự án xây dựng đường vành đai 3,5 đoạn từ Phúc la- Văn Phú đến cao tốc Pháp Vân - Cầu Giẽ</t>
  </si>
  <si>
    <t>Cải tạo, nâng cấp đê tả sông Đáy kết hợp giao thông  trên địa bàn quận Hà Đông, thành phố Hà Nội</t>
  </si>
  <si>
    <t>Khu đô thị mới Dương Nội
(hạng mục đường giao thông)</t>
  </si>
  <si>
    <t>Nghị quyết số 02/NQ-HĐND ngày 27/6/2023 của HĐND quận Hà Đông Về Điều chỉnh , Phê duyệt chủ trương đầu tư, bổ sung kế hoạch đầu tư công giai đoạn 2021-2025 của quận Hà Đông;
- Phụ lục số 11: Chủ trương đầu tư dự án: Khu đấu giá quyền sử dụng đất khu đất giáp Ao Vang (X1, X2, X3) phường Mộ Lao, quận Hà Đông.
 Thời gian thực hiện từ năm 2022-2025.</t>
  </si>
  <si>
    <t>- Ngày 29/4/2020 Tổng công ty Điện lực TP Hà Nội có Quyết định số 3403/QĐ-ENVHANOI phê duyệt báo cáo nghiên cứu khả thi đầu tư xây dựng công trình trạm biến áp 110 KV Phú Lương và nhánh đường dây 110KV cấp điện cho trạm
- QĐ số 2642/QĐ-UBND ngày 21/5/2024 của UBND TP chấp thuận chủ trương đầu tư đồng thời chấp thuận nhà đầu tư. (Đây là dự án dân sinh bức xúc, chủ đầu tư cam kết thực hiện năm 2025).
Tiến độ thực hiện 2024-2025</t>
  </si>
  <si>
    <t>Phụ lục số 08: Chủ trương đầu tư xây dựng hệ thống thu gom và nhà máy xử lý nước thải Kiến Hưng, quận Hà Đông, thành phố Hà Nội. (kèm theo nghị quyết số 28/NQ- HĐND ngày 22/9/2023 của HĐND Thành phố Hà Nội). Thời gian thực hiện 2024-2027.</t>
  </si>
  <si>
    <t>Trung tâm văn hóa - thể thao xã Trạch Mỹ Lộc</t>
  </si>
  <si>
    <t>Trạch Mỹ Lộc</t>
  </si>
  <si>
    <t>Phụ lục số 46 Nghị Quyết số 14/NQ-HĐND ngày 29/9/2023 của HĐND huyện Phúc Thọ về việc phê duyệt chủ trương đầu tư, điều chỉnh chủ trương đầu tư dự án đầu tư công giai đoạn 2021 – 2025;  Quyết định số 3257/QĐ-UBND ngày 03/7/2024 của UBND huyện  về việc phê duyệt Quy hoạch chi tiết xây dựng tỷ lệ 1/500. Thời gian thực hiện 2021 - 2025.</t>
  </si>
  <si>
    <t>Nhà văn hóa - Khu thể thao thôn 6 xã Phụng Thượng</t>
  </si>
  <si>
    <t>Phụng Thượng</t>
  </si>
  <si>
    <t xml:space="preserve">Phụ lục 01 Nghị quyết 20/NQ-HĐND ngày 15/12/2022 của HĐND huyện Phúc Thọ về việc phê duyệt chủ trương đầu tư dự án đầu tư công giai đoạn 2021-2025; Phụ lục 42 Nghị quyết 14/NQ-HĐND ngày 29/9/2023 của HĐND huyện Phúc Thọ về việc phê duyệt chủ trương đầu tư, điều chỉnh chủ trương đầu tư dự án đầu tư công giai đoạn 2021-2025.Thời gian thực hiện 2021 - 2025.   </t>
  </si>
  <si>
    <t>Khu thể thao thôn 1, 4 xã Phụng Thượng</t>
  </si>
  <si>
    <t xml:space="preserve">Phụ lục 02 Nghị quyết 20/NQ-HĐND ngày 15/12/2022 của Hội đồng nhân dân huyện Phúc Thọ về việc phê duyệt chủ trương đầu tư dự án đầu tư công giai đoạn 2021-2025; Phụ lục 19 Nghị quyết 15/NQ-HĐND ngày 26/6/2024 của HĐND huyện Phúc Thọ về việc phê duyệt chủ trương đầu tư, điều chỉnh chủ trương đầu tư dự án đầu tư công giai đoạn 2021-2025.Thời gian thực hiện 2021 - 2025.    </t>
  </si>
  <si>
    <t xml:space="preserve"> Khu thể thao thôn 11, 12 xã Phụng Thượng</t>
  </si>
  <si>
    <t xml:space="preserve">Phụ lục 03 Nghị quyết 20/NQ-HĐND ngày 15/12/2022 của Hội đồng nhân dân huyện Phúc Thọ về việc phê duyệt chủ trương đầu tư dự án đầu tư công giai đoạn 2021-2025. Phụ lục 41 Nghị quyết 21/NQ-HĐND ngày 15/12/2023 của HĐND huyện Phúc Thọ về việc phê duyệt chủ trương đầu tư, điều chỉnh chủ trương đầu tư dự án đầu tư công giai đoạn 2021-2025. Thời gian thực hiện 2024 - 2026.    </t>
  </si>
  <si>
    <t>Trung tâm văn hóa - thể thao xã Phụng Thượng</t>
  </si>
  <si>
    <t>Phụ lục số 21 Nghị quyết số 13/NQ-HĐND ngày 19/10/2022 của HĐND huyện về việc phê duyệt chủ trương đầu tư, điều chỉnh chủ trương đầu tư các dự án đầu tư công giai đoạn 2021-2025; Phụ lục 39 - Nghị quyết số 14/NQ-HĐND ngày 29/9/2023 của HĐND huyện; Quyết định số 4863/QĐ-UBND ngày 02/10/2024 của UBND huyện Phúc Thọ phê duyệt quy hoạch chi tiết xây dựng tỷ lệ 1/500. Thời gian thực hiện 2024 - 2026.</t>
  </si>
  <si>
    <t xml:space="preserve">Xây dựng trường mầm non Liên Hiệp (Giai đoạn 2) </t>
  </si>
  <si>
    <t>Liên Hiệp</t>
  </si>
  <si>
    <t>Phụ lục 13 Nghị quyết số 01/NQ-HĐND ngày 26/5/2023 về việc phê duyệt chủ trương đầu tư, điều chỉnh chủ trương đầu tư dự án đầu tư công giai đoạn 2021 - 2025; Quyết định số 4281/QĐ-UBND ngày 28/8/2024 của UBND huyện Phúc Thọ phê duyệt dự án;  Quyết định số 4180/QĐ-UBND ngày 16/8/2024 của UBND huyện Phúc Thọ phê duyệt Quy hoạch chi tiết xây dựng tỷ lệ 1/500. Thời gian thực hiện 2023 - 2025.</t>
  </si>
  <si>
    <t>Xây dựng mới trường mầm non Vân Phúc</t>
  </si>
  <si>
    <t>Vân Phúc</t>
  </si>
  <si>
    <t>Phụ lục 12 Nghị quyết số 01/NQ-HĐND ngày 26/5/2023 về việc phê duyệt chủ trương đầu tư, điều chỉnh chủ trương đầu tư dự án đầu tư công giai đoạn 2021 - 2025; Quyết định số 2893/QĐ-UBND ngày 11/6/2024 của UBND huyện Phúc Thọ phê duyệt dự án. Thời gian thực hiện 2023 - 2025.</t>
  </si>
  <si>
    <t>Xây dựng, mở rộng trường THCS Phụng Thượng</t>
  </si>
  <si>
    <t xml:space="preserve">Phụ lục 38 - NQ Số 13/NQ-HĐND ngày 19/10/2022 về phê duyệt chủ trương đầu tư, điều chỉnh chủ trương đầu tư dự án đầu tư công giai đoạn 2021-2025; phụ lục số 58 - NQ số 14/NQ-HĐND ngày 29/9/2023 về việc phê duyệt chủ trương đầu tư, điều chỉnh chủ trương đầu tư dự án đầu tư công giai đoạn 2021-2025. QĐ số 2034/QĐ-UBND ngày 07/5/2024 của UBND huyện Phúc Thọ phê duyệt quy hoạch chi tiết xây dựng tỷ lệ 1/500. QĐ số 2254/QĐ-UBND ngày 15/5/2024 của UBND huyện Phúc Thọ phê duyệt dự án. Thời gian thực hiện 2023-2025. </t>
  </si>
  <si>
    <t>Xây dựng nhà văn hóa thôn Triệu Xuyên 2 xã Long Xuyên</t>
  </si>
  <si>
    <t>Long Xuyên</t>
  </si>
  <si>
    <t>Phụ lục số 28 Nghị quyết số 01/NQ-HĐND ngày 26/5/2023 của HĐND huyện về việc phê duyệt chủ trương đầu tư, điều chỉnh chủ trương đầu tư các dự án đầu tư công giai đoạn 2021-2025. QĐ số 969/QĐ-UBND ngày 23/2/2024 của UBND huyện Phúc Thọ phê duyệt dự án. Thời gian thực hiện 2024 - 2025.</t>
  </si>
  <si>
    <t>Xây dựng nhà văn hóa thôn Cựu Lục xã Xuân Đình</t>
  </si>
  <si>
    <t xml:space="preserve">UBND xã Xuân Đình </t>
  </si>
  <si>
    <t>Xuân Đình </t>
  </si>
  <si>
    <t xml:space="preserve">Phụ lục số 15 Nghị quyết số 14/NQ-HĐND ngày 29/9/2023 của HĐND huyện về việc phê duyệt chủ trương đầu tư, điều chỉnh chủ trương đầu tư các dự án đầu tư công giai đoạn 2021-2025. Thời gian thực hiện 2024 - 2026 </t>
  </si>
  <si>
    <t>Xây dựng Nhà văn hóa thôn Xuân Đoài xã Xuân Đình</t>
  </si>
  <si>
    <t xml:space="preserve">Phụ lục số 14 Nghị quyết số 14/NQ-HĐND ngày 29/9/2023 của HĐND huyện về việc phê duyệt chủ trương đầu tư, điều chỉnh chủ trương đầu tư các dự án đầu tư công giai đoạn 2021-2025.Thời gian thực hiện 2024 - 2026 </t>
  </si>
  <si>
    <t>Xây dựng Nhà văn hóa thôn Xuân Trù xã Xuân Đinh</t>
  </si>
  <si>
    <t xml:space="preserve">Phụ lục số 13 Nghị quyết số 14/NQ-HĐND ngày 29/9/2023 của HĐND huyện về việc phê duyệt chủ trương đầu tư, điều chỉnh chủ trương đầu tư các dự án đầu tư công giai đoạn 2021-2025. Thời gian thực hiện 2024 - 2026 </t>
  </si>
  <si>
    <t>Nâng cấp, cải tạo đường giao thông thôn xóm xã Sen Phương giai đoạn 1</t>
  </si>
  <si>
    <t>UBND xã Sen Phương</t>
  </si>
  <si>
    <t>Sen Phương</t>
  </si>
  <si>
    <t>Phụ lục số 92 Nghị quyết số 17/NQ-HĐND ngày 19/07/2021 của HĐND huyện Phúc Thọ về việc phê duyệt chủ trương đầu tư, điều chỉnh chủ trương đầu tư các dự án sử dụng vốn đầu tư công của huyện Phúc Thọ; Quyết định số 5119/QĐ-UBND ngày 24/10/2024 của UBND huyện Phúc Thọ phê duyệt điều chỉnh dự án: Nâng cấp, cải tạo đường giao thông thôn xóm xã Sen Phương (Giai đoạn 1). Thời gian thực hiện đến hết năm 2025.</t>
  </si>
  <si>
    <t>Nâng cấp, cải tạo đường giao thông thôn xóm xã Sen Phương giai đoạn 2</t>
  </si>
  <si>
    <t>BQLDA huyện Phúc Thọ</t>
  </si>
  <si>
    <t>Phụ lục số 08 Nghị quyết 03/NQ - HĐND ngày 05/4/2022 của HĐND Huyện Phúc Thọ về việc phê duyệt chủ trương đầu tư dự án đầu tư công giai đoạn 2021-2025.  QĐ số 5620/QĐ-UBND ngày 01/12/2023 của UBND huyện Phúc Thọ phê duyệt dự án. thời gian thực hiện 2024 - 2026</t>
  </si>
  <si>
    <t>Cải tạo, nâng cấp nghĩa trang Cửa Đình xã Tích Giang</t>
  </si>
  <si>
    <t>Ủy ban xã Tích Giang</t>
  </si>
  <si>
    <t>Tích Giang</t>
  </si>
  <si>
    <t>Phụ lục số 11 Nghị quyết số 23/NQ-HĐND ngày 21/12/2021 của HĐND huyện Phúc Thọ về việc phê duyệt chủ trương đầu tư dự án đầu tư công giai đoạn 2021-2025. Thời gian thực hiện 2023 -2025</t>
  </si>
  <si>
    <t>Nâng cấp đường giao thông  thôn Triệu Xuyên  xã Long Xuyên  giai đoạn 3</t>
  </si>
  <si>
    <t xml:space="preserve">Long Xuyên </t>
  </si>
  <si>
    <t>Phụ lục 14 Nghị quyết số 13/NQ-HĐND ngày 19/10/2022 của HĐND huyện về việc phê duyệt chủ trương đầu tư, điều chỉnh chủ trương đầu tư các dự án đầu tư công giai đoạn 2021-2025. Thời gian thực hiện 2023 -2025</t>
  </si>
  <si>
    <t>Nâng cấp, cải tạo đường Thượng Cốc-Hát Môn</t>
  </si>
  <si>
    <t>Thượng Cốc, Hát Môn</t>
  </si>
  <si>
    <t>Phụ lục số 43 Nghị quyết số 18/NQ-HĐND ngày 03/11/2021 của HĐND huyện Phúc Thọ vềviệc phê duyệt điều chỉnh tên dự án và chủ trương đầu tư dự án đầu tư công giai đoạn 2021-2025; Quyết định 2996/QĐ-UBND ngày 18/6/2024 của UBND huyện Phúc Thọ về việc phê duyệt dự án; Quyết định 4943/QĐ-UBND ngày 09/10/2024 của UBND huyện Phúc Thọ về việc phê duyệt điều chỉnh thời gian thực hiện dự án.Thời gian thực hiện dự án 2022-2026.</t>
  </si>
  <si>
    <t>Cải tạo, nâng cấp đường giao thông trục chính xã Trạch Mỹ Lộc</t>
  </si>
  <si>
    <t>Phụ lục số 14 - Nghị quyết số 14/NQ-HĐND ngày 29/9/2023 của HĐND huyện Phúc Thọ về việc phê duyệt chủ trương đầu tư, điều chỉnh chủ trương đầu tư dự án đầu tư công giai đoạn 2021-2025;  Quyết định số 978/QĐ-UBND ngày 24/2/2024 của UBND huyện Phúc Thọ về việc phê duyệt dự án . Thời gian thực hiện 2024 - 2027</t>
  </si>
  <si>
    <t>Nâng cấp đường giao thông trục chính xã Tam Thuấn</t>
  </si>
  <si>
    <t>Tam Thuấn</t>
  </si>
  <si>
    <t>Phụ lục số 08 - Nghị quyết số 14/NQ-HĐND ngày 29/9/2023 của HĐND huyện Phúc Thọ về Phê duyệt chủ trương đầu tư, điều chỉnh chủ trương đầu tư dự án đầu tư công giai đoạn 2021-2025;  Quyết định số 993/QĐ-UBND ngày 24/2/2024 của UBND huyện Phúc Thọ về việc phê duyệt dự án; Thời gian thực hiện 2024 - 2026</t>
  </si>
  <si>
    <t>Xây dựng chợ Thanh Đa, xã Thanh Đa</t>
  </si>
  <si>
    <t>Thanh Đa</t>
  </si>
  <si>
    <t>Phụ lục số 31 - Nghị quyết số 21/NQ-HĐND ngày 15/12/2023 của HĐND huyện Phúc Thọ về Phê duyệt chủ trương đầu tư, điều chỉnh chủ trương đầu tư dự án đầu tư công giai đoạn 2021-2025; Thời gian thực hiện 2024 - 2025</t>
  </si>
  <si>
    <t>Xây dựng trường Mầm non Thanh Đa</t>
  </si>
  <si>
    <t>Phụ lục số 09 - Nghị Quyết số 21/NQ-HĐND ngày 15/12/2023 của HĐND huyện Phúc Thọ về việc  Phê duyệt chủ trương đầu tư, điều chỉnh chủ trương đầu tư dự án đầu tư công giai đoạn 2021-2025; Thời gian thực hiện 2024 - 2027</t>
  </si>
  <si>
    <t>Cải tạo, nâng cấp đường giao thông nông thôn xã Hát Môn</t>
  </si>
  <si>
    <t>Hát Môn</t>
  </si>
  <si>
    <t xml:space="preserve"> Phụ lục số 01 - Nghị Quyết số 21/NQ-HĐND ngày 15/12/2023 của HĐND huyện Phúc Thọ về việc  Phê duyệt chủ trương đầu tư, điều chỉnh chủ trương đầu tư dự án đầu tư công giai đoạn 2021-2025; Quyết định số 980/QĐ-UBND ngày 24/2/2024 của UBND huyện Phúc Thọ về việc phê duyệt dự án; Thời gian thực hiện 2024 - 2027</t>
  </si>
  <si>
    <t>Nhà văn hóa – khu thể thao thôn 6 xã Sen Phương</t>
  </si>
  <si>
    <t>Phụ lục số 16-Nghị quyết số 14/NQ-HĐND ngày 29/9/2023 của HĐND huyện Phúc Thọ về Phê duyệt chủ trương đầu tư, điều chỉnh chủ trương đầu tư dự án đầu tư công giai đoạn 2021-2025; Thời gian thực hiện 2024 - 2026</t>
  </si>
  <si>
    <t>Mở rộng, nâng cấp nghĩa trang nhân dân Dộc Kỳ xã Võng Xuyên</t>
  </si>
  <si>
    <t>Võng Xuyên</t>
  </si>
  <si>
    <t>Phụ lục số 07-Nghị Quyết số 21/NQ-HĐND ngày 15/12/2023 của HĐND huyện Phúc Thọ về việc Phê duyệt chủ trương đầu tư, điều chỉnh chủ trương đầu tư dự án đầu tư công giai đoạn 2021-2025; Thời gian thực hiện 2024 - 2026</t>
  </si>
  <si>
    <t>Nâng cấp, cải tạo một số tuyến đường giao thông trục chính xã Tam Hiệp</t>
  </si>
  <si>
    <t>Phụ lục số 04-Nghị Quyết số 21/NQ-HĐND ngày 15/12/2023 của HĐND huyện Phúc Thọ về việc Phê duyệt chủ trương đầu tư, điều chỉnh chủ trương đầu tư dự án đầu tư công giai đoạn 2021-2025; Quyết định số 977/QĐ-UBND ngày 24/2/2024 của UBND huyện Phúc Thọ về việc phê duyệt dự án; Thời gian thực hiện 2024 - 2026</t>
  </si>
  <si>
    <t>Xây dựng trường mầm non Ngọc Tảo</t>
  </si>
  <si>
    <t>Ngọc Tảo</t>
  </si>
  <si>
    <t>Phụ lục số 03-Nghị Quyết số 03/NQ-HĐND ngày 05/2/2024 của HĐND huyện Phúc Thọ về việc Phê duyệt chủ trương đầu tư, điều chỉnh chủ trương đầu tư dự án đầu tư công giai đoạn 2021-2025; Quyết định số 4280/QĐ-UBND ngày 28/8/2024 của UBND huyện Phúc Thọ về việc phê duyệt dự án; Thời gian thực hiện 2024 - 2026</t>
  </si>
  <si>
    <t>Xây dựng các tuyến đường vào trụ sở Ban chỉ huy quân sự xã Võng Xuyên, xã Trạch Mỹ Lộc</t>
  </si>
  <si>
    <t>BQLDA ĐTXD huyện</t>
  </si>
  <si>
    <t xml:space="preserve">Võng Xuyên, Trạch Mỹ Lộc </t>
  </si>
  <si>
    <t>Nghị quyết số 09/NQ-HĐND ngày 10/4/2024 của HĐND huyện Phúc Thọ về phê duyệt chủ trương đầu tư, điều chỉnh chủ trương đầu tư  dự án đầu tư công giai đoạn 2021-2025 (Phụ lục số 25); Quyết định số 4814/QĐ-UBND ngày 01/10/2024 của UBND huyện Phúc Thọ về việc phê duyệt dự án; Thời gian thực hiện 2024 - 2026</t>
  </si>
  <si>
    <t>Xây dựng hệ thống đường giao thông, kênh mương nội đồng vùng trồng rau tập trung xã Hiệp Thuận</t>
  </si>
  <si>
    <t>Hiệp Thuận</t>
  </si>
  <si>
    <t>Phụ lục số 35 - Nghị quyết số 09/NQ-HĐND ngày 10/4/2024 của HĐND huyện Phúc Thọ về phê duyệt chủ trương đầu tư, điều chỉnh chủ trương đầu tư  dự án đầu tư công giai đoạn 2021-2025; Thời gian thực hiện 2024 - 2026</t>
  </si>
  <si>
    <t>Xây mới trường Trung học cơ sở Hát Môn, xã Hát Môn</t>
  </si>
  <si>
    <t xml:space="preserve"> Phúc Thọ</t>
  </si>
  <si>
    <t>Nghị Quyết số 09/NQ-HDND ngày 10/4/2024 của HĐND huyện Phúc Thọ về việc phê duyệt chủ trương đầu tư, điều chỉnh chủ trương đầu tư dự án đầu tư công giai đoạn 2021-2025 (Phụ lục số 40); Thời gian thực hiện 2024 - 2026</t>
  </si>
  <si>
    <t xml:space="preserve">Cải tạo, nâng cấp đường tỉnh 418, đoạn từ Km3+00 đến Km 4+500 </t>
  </si>
  <si>
    <t>Đường nối từ Quốc lộ 32 với Quốc lộ 21A thuộc địa bàn huyện Phúc Thọ và thị xã Sơn Tây, tỉnh lộ 416</t>
  </si>
  <si>
    <t>Thị xã Sơn Tây, huyện Phúc Thọ</t>
  </si>
  <si>
    <t>Trung Sơn Trầm (Sơn Tây); Tích Giang, Trạch Mỹ Lộc, Thọ Lộc</t>
  </si>
  <si>
    <t>Nghị quyết số 08/NQ-HĐND ngày 08/7/2019 của HĐND thành phố Hà Nội (Phụ lục 18); Quyết định số 5762/QĐ-UBND ngày 10/11/2023 của UBND thành phố Hà Nội về việc phê duyệt Chỉ giới đường đỏ (ranh giới phạm vi nền đường) tuyến đường nối Quốc lộ 32 với Quốc lộ 21A, tỷ lệ 1/500). Địa điểm: Huyện Phúc Thọ và Thị xã Sơn Tây, thành phố Hà Nội. Nghị quyết số 10/NQ-HĐND ngày 29/3/2024 của HĐND Thành phố Hà Nội (Phụ lục số 26); Thời gian thực hiện 2024 - 2027</t>
  </si>
  <si>
    <t>Xây dựng hệ thống đường giao thông, kênh mương nội đồng vùng trồng cây ăn quả tập trung xã Hát Môn</t>
  </si>
  <si>
    <t>Phụ lục số 33-Nghị Quyết số 09/NQ-HDND ngày 10/4/2024 về việc phê duyệt chủ trương đầu tư, điều chỉnh chủ trương đầu tư dự án đầu tư công giai đoạn 2021-2025; Quyết định số 4829/QĐ-UBND ngày 2/10/2024 của UBND huyện Phúc Thọ về việc phê duyệt phương án tuyến dự án.Thời gian thực hiện 2024 - 2026</t>
  </si>
  <si>
    <t>Xây dựng trường mầm non Long Xuyên - giai đoạn II (điểm trường Triệu Xuyên)</t>
  </si>
  <si>
    <t>Phụ lục số 10 - Nghị quyết số 21/NQ-HĐND ngày 15/12/2023 của HĐND huyện Phúc Thọ về việc phê duyệt chủ trương đầu tư, điều chỉnh chủ trương đầu tư dự án đầu tư công giai đoạn 2021-2025; Quyết định số 4276/QĐ-UBND ngày 27/8/2024 của UBND huyện Phúc Thọ về việc phê duyệt dự án. Quyết định số 4142/QĐ-UBND ngày 14/8/2024 của UBND huyện Phúc Thọ về việc phê duyệt quy hoạch chi tiết xây dựng tỷ lệ 1/500. Thời gian thực hiện 2024 - 2027</t>
  </si>
  <si>
    <t>Đường nối quốc lộ 32 vào khu đấu giá quyền sử dụng đất trung tâm TT Phúc Thọ</t>
  </si>
  <si>
    <t>Trung tâm PTQĐ huyện Phúc Thọ</t>
  </si>
  <si>
    <t>TT Phúc Thọ</t>
  </si>
  <si>
    <t>Nghị quyết số 15/NQ-HĐND ngày 26/06/2024 về việc phê duyệt chủ trương đầu tư, điều chỉnh chủ trương đầu tư dự án đầu tư công giai đoạn 2021-2025 (PL số 13). Thời gian thực hiện 2024 - 2026.</t>
  </si>
  <si>
    <t>Xây dựng Trụ sở Ban chỉ huy quân sự xã Sen Phương</t>
  </si>
  <si>
    <t>Nghị quyết số 15/NQ-HĐND ngày 26/6/2024 về việc phê duyệt chủ trương đầu tư, điều chỉnh chủ trương đầu tư dự án đầu tư công giai đoạn 2021-2025 (Phụ lục số 09)</t>
  </si>
  <si>
    <t>Xây dựng Trụ sở Ban chỉ huy quân sự xã Tam Hiệp</t>
  </si>
  <si>
    <t>UBND xã Tam Hiệp</t>
  </si>
  <si>
    <t xml:space="preserve"> Tam Hiệp</t>
  </si>
  <si>
    <t>Xây dựng Trụ sở Ban chỉ huy quân sự xã Phụng Thượng</t>
  </si>
  <si>
    <t>UBND xã Phụng Thượng</t>
  </si>
  <si>
    <t>Cải tạo. nâng cấp kênh tiêu T1B và hệ thống kênh tiêu Hát Môn (gồm kênh tiêu Hát Môn. B1. B2. B3)</t>
  </si>
  <si>
    <t>Ban QLDA đầu tư xây dựng công trình NN và PTNT thành phố Hà Nội</t>
  </si>
  <si>
    <t>Hát Môn; Thanh Đa, Xuân Đình, Thượng Cốc, Sen Phương, Thọ Lộc, Võng Xuyên, Vân Nam</t>
  </si>
  <si>
    <t>NQ số 14/NQ-HĐND ngày 06/7/2022 của HĐND thành phố Hà Nội Về phê duyệt chủ trương đầu tư, điều chỉnh chủ trương đầu tư một số dự án sử dụng vốn đầu tư công của thành phố Hà Nội.Quyết định số 5259/QĐ-UBND ngày 24/11/2020 của UBND Thành phố về việc phê dự án đầu tư xây dựng; Quyết định số 3411/QĐ-UBND ngày 28/6/2023 của UBND Thành phố Hà Nội V/v phê duyệt điều chỉnh dự án, Quyết định số 336/QĐ-UBND ngày 30/10/2023 của BQL dự án phê duyệt kết quả lựa chọn nhà thầu gói thầu số 12; Quyết định số 5728/QĐ-UBND ngày 01/11/2024 của UBND Thành phố Hà Nội V/v phê duyệt điều chỉnh thời gian thực hiện dự án. Thời gian thực hiện dự án: Hoàn thành năm 2025</t>
  </si>
  <si>
    <t>Nhà văn hóa - khu thể thao thôn Bắc Võng Ngoại</t>
  </si>
  <si>
    <t>Phụ lục số 15 Nghị quyết số 17/NQ-HĐND ngày 19/7/2021 của HĐND huyện Phúc Thọ về việc phê duyệt chủ trương đầu tư, điều chỉnh chủ trương đầu tư các dự án sử dụng vốn đầu tư công; Văn bản số 1928/UBND-QLĐT ngày 25/11/2021 của UBND huyện Phúc Thọ chấp thuận bản vẽ tổng mặt bằng; QĐ số 1458/QĐ-UBND ngày 04/4/2024 của UBND huyện Phúc Thọ phê duyệt  điều chỉnh báo cáo KTKT. Quyết định 4943/QĐ-UBND ngày 09/10/2024 của UBND huyện Phúc Thọ về việc phê duyệt điều chỉnh thời gian thực hiện dự án. Thời gian thực hiện dự án 2022 - 2025.</t>
  </si>
  <si>
    <t xml:space="preserve">Xây dựng, mở rộng Trường Mầm non Trạch Mỹ Lộc xã Trạch Mỹ Lộc </t>
  </si>
  <si>
    <t xml:space="preserve">Trạch Mỹ Lộc </t>
  </si>
  <si>
    <t xml:space="preserve"> Phụ lục 95 Nghị quyết số 17/NQ-HĐND ngày 19/7/2021của HĐND huyện Phúc Thọ về việc phê duyệt chủ trương đầu tư, điều chỉnh chủ trương đầu tư các dự án sử dụng vốn đầu tư công của huyện Phúc Thọ; Quyết định số1028/QĐ-UBND ngày 21/3/2022 của UBND huyện Phúc Thọ về việc phê duyệt dự án.  Thời gian thực hiện dự án 2022 - 2026</t>
  </si>
  <si>
    <t>Nâng cấp cải tạo tuyến đường giao thông liên xã Võng Xuyên-Long Xuyên (đoạn từ TL 418 qua thôn Bảo Lộc, xã Võng Xuyên)</t>
  </si>
  <si>
    <t>Phụ lục số 11 Nghị quyết số 03/NQ-HĐND ngày 5/4/2022 của HĐND huyện Phúc Thọ việc phê duyệt chủ trương đầu tư, điều chỉnh chủ trương đầu tư các dự án sử dụng vốn đầu tư công giai đoạn 2021 - 2025; Quyết định 4879/QĐ-UBND ngày 28/10/2023 của UBND huyện Phúc Thọ phê duyệt dự án; Quyết định 4943/QĐ-UBND ngày 09/10/2024 của UBND huyện Phúc Thọ về việc phê duyệt điều chỉnh thời gian thực hiện dự án. Thời gian thực hiện dự án 2022 - 2026</t>
  </si>
  <si>
    <t>Xây dựng nhà văn hóa - khu thể thao thôn 1 xã Hát Môn</t>
  </si>
  <si>
    <t>UBND xã Hát Môn</t>
  </si>
  <si>
    <t>Phụ lục số 37 Nghị quyết số 14/NQ-HĐND ngày 19/9/2023 của HĐND huyện Phúc Thọ về việc phê duyệt chủ trương đầu tư, điều chỉnh chủ trương đầu tư dự án đầu tư công giai đoạn 2021 - 2025; Thời gian thực hiện dự án 2023 - 2025</t>
  </si>
  <si>
    <t>Xây dựng nhà văn hóa - khu thể thao thôn 2 xã Hát Môn</t>
  </si>
  <si>
    <t>Phụ lục số 38 Nghị quyết số 14/NQ-HĐND ngày 19/9/2023 của HĐND huyện Phúc Thọ về việc phê duyệt chủ trương đầu tư, điều chỉnh chủ trương đầu tư dự án đầu tư công giai đoạn 2021 - 2025; Thời gian thực hiện dự án 2023 - 2025</t>
  </si>
  <si>
    <t>Xây dựng nhà văn hóa - khu thể thao thôn 4 xã Hát Môn</t>
  </si>
  <si>
    <t xml:space="preserve">Phụ lục số 18 Nghị quyết số 03/NQ-HĐND ngày 5/4/2022 của HĐND huyện Phúc Thọ về việc phê duyệt chủ trương đầu tư, điều chỉnh chủ trương đầu tư các dự án sử dụng vốn đầu tư công giai đoạn 2021 - 2025; Phụ lục số 40 Nghị quyết số 14/NQ-HĐND ngày 29/9/2023 của HĐND huyện Phúc Thọ về việc phê duyệt chủ trương đầu tư, điều chỉnh chủ trương đầu tư các dự án sử dụng vốn đầu tư công giai đoạn 2021 - 2025;Thời gian thực hiện dự án 2023 - 2025  </t>
  </si>
  <si>
    <t>Xây dựng nhà văn hóa - khu thể thao thôn 5 xã Hát Môn</t>
  </si>
  <si>
    <t xml:space="preserve">Phụ lục số 19 Nghị quyết số 03/NQ-HĐND ngày 5/4/2022 của HĐND huyện Phúc Thọ về việc phê duyệt chủ trương đầu tư, điều chỉnh chủ trương đầu tư các dự án sử dụng vốn đầu tư công giai đoạn 2021 - 2025; Phụ lục số 41 Nghị quyết số 14/NQ-HĐND ngày 29/9/2023 của HĐND huyện Phúc Thọ về việc phê duyệt chủ trương đầu tư, điều chỉnh chủ trương đầu tư các dự án sử dụng vốn đầu tư công giai đoạn 2021 - 2025;  Quyết định 4566/QĐ-UBND ngày 13/9/2024 của UBND huyện Phúc Thọ phê duyệt dự án. Thời gian thực hiện dự án 2023 - 2025  </t>
  </si>
  <si>
    <t>Trung tâm văn hóa thể thao xã Võng Xuyên</t>
  </si>
  <si>
    <t>Phụ lục số 17 Nghị quyết số 17/NQ-HĐND ngày 19/7/2021của HĐND huyện Phúc Thọ về việc phê duyệt chủ trương đầu tư, điều chỉnh chủ trương đầu tư các dự án sử dụng vốn đầu tư công của huyện Phúc Thọ;  Phụ lục số 44 Nghị quyết số 14/NQ-HĐND ngày 29/9/2023 của HĐND huyện Phúc Thọ về việc phê duyệt chủ trương đầu tư, điều chỉnh chủ trương đầu tư các dự án sử dụng vốn đầu tư công giai đoạn 2021 - 2025; Quyết định 4567/QĐ-UBND ngày 13/9/2024 của UBND huyện Phúc Thọ phê duyệt dự án;  Quyết định 3256/QĐ-UBND ngày 03/7/2024 của UBND huyện Phúc Thọ phê duyệt Quy hoạch chi tiết tỷ lệ 1/500. Thời gian thực hiện dự án 2024 - 2026</t>
  </si>
  <si>
    <t>Hội trường và khối đoàn thể công trình phụ trợ trụ sở Đảng ủy - HĐND-UBND xã Võng Xuyên</t>
  </si>
  <si>
    <t>UBND xã Võng Xuyên</t>
  </si>
  <si>
    <t xml:space="preserve">Phụ lục 31 Nghị quyết số 03/NQ-HĐND ngày 5/4/2022 của HĐND huyện Phúc Thọ về việc phê duyệt chủ trương đầu tư, điều chỉnh chủ trương đầu tư các dự án sử dụng vốn đầu tư công giai đoạn 2021 - 2025; Thời gian thực hiện dự án 2023 - 2025 </t>
  </si>
  <si>
    <t>Trụ sở BCH quân sự xã Hát Môn</t>
  </si>
  <si>
    <t xml:space="preserve"> Hát Môn</t>
  </si>
  <si>
    <t xml:space="preserve">Phụ lục 38 Nghị quyết số 03/NQ-HĐND ngày 5/4/2022 của HĐND huyện Phúc Thọ về việc phê duyệt chủ trương đầu tư, điều chỉnh chủ trương đầu tư các dự án sử dụng vốn đầu tư công giai đoạn 2021 - 2025; Văn bản số 1358/UBND-TCKH ngày 14/6/2024 của UBND huyện Phúc Thọ V/v điều chuyển chủ đầu tư các dự án đầu công; Thời gian thực hiện dự án 2023 - 2025 </t>
  </si>
  <si>
    <t>Trụ sở BCH quân sự xã Võng Xuyên</t>
  </si>
  <si>
    <t>Phụ  lục 39 Nghị quyết số 03/NQ-HĐND ngày 5/4/2022 của HĐND huyện Phúc Thọ về việc phê duyệt chủ trương đầu tư, điều chỉnh chủ trương đầu tư các dự án sử dụng vốn đầu tư công giai đoạn 2021 - 2025; Phụ  lục 37 Nghị quyết số 21/NQ-HĐND ngày 15/12/2023 của HĐND huyện Phúc Thọ về việc phê duyệt chủ trương đầu tư, điều chỉnh chủ trương đầu tư các dự án sử dụng vốn đầu tư công giai đoạn 2021 - 2025; QĐ số 927/QĐ-UBND ngày 21/2/2024 của UBND huyện Phúc Thọ về việc phê duyệt dự án Thời gian thực hiện dự án 2024 - 2026</t>
  </si>
  <si>
    <t>Xây mới Trường THCS Vân Phúc giai đoạn 2</t>
  </si>
  <si>
    <t>Đường nối Tỉnh lộ 419 đi Tỉnh lộ 418 (Đường vành đai thị trấn)</t>
  </si>
  <si>
    <t>Tích Giang, TT Phúc Thọ, Thọ Lộc, Trạch Mỹ Lộc</t>
  </si>
  <si>
    <t>Phụ lục số 34; Nghị quyết số 01/NQ-HĐND ngày 26/5/2023 của HĐND huyện về việc phê duyệt chủ trương đàu tư, điều chỉnh chủ trương đầu tư  dự án đầu tư công giai đoạn 2021-2025; Quyết định số 888/QĐ-UBND ngày 08/3/2022 của UBND huyện Phúc Thọ về việc phê duyệt dự án. Quyết định số 5585/QĐ-UBND ngày 30/11/2023 của UBND huyện Phúc Thọ về việc phê duyệt điều chỉnh dự án Đường nối Tỉnh lộ 419 đi Tỉnh lộ 418 (Đường vành đai thị trấn). Thời gian thực hiện dự án 2022 - 2025</t>
  </si>
  <si>
    <t>Nâng cấp, cải tạo đường Thượng Cốc - Long Xuyên</t>
  </si>
  <si>
    <t>Thượng Cốc, Long Xuyên</t>
  </si>
  <si>
    <t xml:space="preserve"> Quyết định số 4954/QĐ-UBND ngày 10/12/2022 của UBND huyện Phúc Thọ về việc phê duyệt dự án.  Quyết định số 4865/QĐ-UBND ngày 27/10/2023 của UBND huyện Phúc Thọ về việc phê duyệt điều chỉnh dự án Phụ lục số 23, Nghị quyết số 14/NQ-HĐND ngày 29/9/2023 của HĐND huyện về việc phê duyệt chủ trương đầu tư, điều chỉnh chủ trương đầu tư các dự án đầu tư công giai đoạn 2021 - 2025. Thời gian thực hiện dự án 2023 - 2025</t>
  </si>
  <si>
    <t>Nâng cấp đường Ngọc Tảo - Tam Thuấn - Thanh Đa</t>
  </si>
  <si>
    <t xml:space="preserve"> Ngọc Tảo, Tam Thuấn, Thanh đa </t>
  </si>
  <si>
    <t>Phụ lục 105 Nghị quyết số 17/NQ-HĐND ngày 19/7/2021 của HĐND huyện về việc phê duyệt chủ trương đầu tư, điều chỉnh chủ trương đầu tư các dự án sử dụng vốn đầu tư công của huyện Phúc Thọ; Quyết định số 4952/QĐ-UBND ngày 10/12/2022 của UBND huyện Phúc Thọ về việc phê duyệt dự án. Quyết định 4943/QĐ-UBND ngày 09/10/2024 của UBND huyện Phúc Thọ về việc phê duyệt điều chỉnh thời gian thực hiện dự án. Thời gian thực hiện dự án 2022 - 2025</t>
  </si>
  <si>
    <t>Xây dựng đường vào các cụm công nghiệp</t>
  </si>
  <si>
    <t>Liên Hiệp, Sen Phương, Long Xuyên</t>
  </si>
  <si>
    <t>Phụ lục 102 Nghị quyết số 17/NQ-HĐND ngày 19/7/2021 của HĐND huyện về việc phê duyệt chủ trương đầu tư, điều chỉnh chủ trương đầu tư các dự án sử dụng vốn đầu tư công của huyện Phúc Thọ; Quyết định số 895/QĐ-UBND ngày 08/3/2022 của UBND huyện Phúc Thọ về việc phê duyệt dự án. Quyết định số 5744/QĐ-UBND ngày 05/12/2023 của UBND huyện Phúc Thọ về việc phê duyệt điều chỉnh dự án. Quyết định số2301/QĐ-UBND ngày 16/5/2024 của UBND huyện Phúc Thọ về việc phê duyệt điều chỉnh dự án. Thời gian thực hiện dự án 2023 - 2025</t>
  </si>
  <si>
    <t>Mở rộng đường liên xã Ngọc Tảo -Hát Môn - Thanh Đa (đoạn qua UBND xã Thanh Đa)</t>
  </si>
  <si>
    <t>Ngọc Tảo, Thanh Đa, Hát Môn</t>
  </si>
  <si>
    <t>Phụ lục 54 Nghị quyết số 17/NQ-HĐND ngày 19/7/2021 của HĐND huyện về việc phê duyệt chủ trương đầu tư, điều chỉnh chủ trương đầu tư các dự án sử dụng vốn đầu tư công của huyện Phúc Thọ; Quyết định số 4956/QĐ-UBND ngày 10/12/2022 của UBND huyện Phúc Thọ về việc phê duyệt dự án. Quyết định 4943/QĐ-UBND ngày 09/10/2024 của UBND huyện Phúc Thọ về việc phê duyệt điều chỉnh thời gian thực hiện dự án.Thời gian thực hiện dự án 2022 - 2025</t>
  </si>
  <si>
    <t>Nâng cấp đường liên xã Long Xuyên - Xuân Đình</t>
  </si>
  <si>
    <t>Long Xuyên, Xuân Đình</t>
  </si>
  <si>
    <t>Phụ lục 104 Nghị quyết số 17/NQ-HĐND ngày 19/7/2021 của HĐND huyện về việc phê duyệt chủ trương đầu tư, điều chỉnh chủ trương đầu tư các dự án sử dụng vốn đầu tư công của huyện Phúc Thọ; Phụ lục số 24, Nghị quyết số 14/NQ-HĐND ngày 29/9/2023 của HĐND huyện; Quyết định số 4953/QĐ-UBND ngày 10/12/2022 của UBND huyện Phúc Thọ về việc phê duyệt dự án; Quyết định số 1715/QĐ-UBND ngày 11/4/2024 của UBND huyện Phúc Thọ về việc phê duyệt điều chỉnh dự án.Thời gian thực hiện dự án 2023 - 2025</t>
  </si>
  <si>
    <t>Nhà văn hóa - khu thể thao thôn 2 Vĩnh Khang xã Vân Nam</t>
  </si>
  <si>
    <t>Vân Nam</t>
  </si>
  <si>
    <t>Phụ lục 19 NQ số 17/NQ-HĐND ngày 19/7/2021của HĐND huyện Phúc Thọ về phê duyệt chủ trương đầu tư, điều chỉnh chủ trương đầu tư các dự án sử dụng vốn đầu tư công của huyện Phúc Thọ; Văn bản số 1358/UBND-TCKH ngày 14/6/2024 V/v điều chuyển chủ đầu tư các dự án đầu tư công; QĐ số 4694/QĐ-UBND ngày 23/9/2024 phê duyệt dự án.</t>
  </si>
  <si>
    <t>Nâng cấp, cải tạo các tuyến đường trục thôn 1, 2, 3, 4 xã Tam Hiệp (Giai đoạn 1).</t>
  </si>
  <si>
    <t>Phụ lục 107 Nghị quyết số 17/NQ-HĐND ngày 19/7/2021 của HĐND huyện  về việc phê duyệt chủ trương đầu tư, điều chỉnh chủ trương đầu tư các dự án sử dụng vốn đầu tư công của huyện Phúc Thọ; Quyết định số 897/QĐ-UBND ngày 08/3/2022 của UBND huyện Phúc Thọ về việc phê duyệt dự án; Quyết định 4943/QĐ-UBND ngày 09/10/2024 của UBND huyện Phúc Thọ về việc phê duyệt điều chỉnh thời gian thực hiện dự án. Thời gian thực hiện dự án 2022 - 2025</t>
  </si>
  <si>
    <t>Nâng cấp, cải tạo đường nối từ đường Phúc Hòa - Long Xuyên đi thôn Bảo Vệ xã Long Xuyên</t>
  </si>
  <si>
    <t>Phụ lục 82 Nghị quyết số 17/NQ-HĐND ngày 19/07/2021 của HĐND huyện Phúc Thọ về việc phê duyệt chủ trương đầu tư, điều chỉnh chủ trương đầu tư các dự án sử dụng vốn đầu tư công của huyện Phúc Thọ; Phụ lục số 26 Nghị quyết số 14/NQ-HĐND ngày29/9/2023 của HĐND huyện  về việc phê duyệt chủ trương đầu tư, điều chỉnh chủ trương đầu tư các dự án đầu tư công giai đoạn 2021 - 2025; QĐ số 896/QĐ-UBND ngày 8/3/2022 của UBND huyện Phúc Thọ về việc phê duyệt dự án; QĐ số 5124/QĐ-UBND ngày 03/11/2023 của UBND huyện Phúc Thọ về việc phê duyệt điều chỉnh dự án. Thời gian thực hiện dự án 2023 - 2025</t>
  </si>
  <si>
    <t>Nâng cấp, cải tạo đường và hệ thông thoát nước thôn Triệu Xuyên (giai đoạn 2)</t>
  </si>
  <si>
    <t>Phụ lục 11 Nghị quyết số 18/NQ-HĐND ngày 03/11/2021 của HĐND huyện về việc phê duyệt điều chỉnh tên dự án và chủ trương đầu tư công năm 2021-2025; Phụ lục số 27, Nghị quyết số 15/NQ-HĐND ngày 26/6/2024 của HĐND huyện; QĐ số 4388/QĐ-UBND ngày 6/9/2024 của UBND huyện phê duyệt phương án tuyến, vị trí xây dựng công trình theo tuyến. Thời gian thực hiện dự án 2022-2026</t>
  </si>
  <si>
    <t>Đường giao thông vào khu di tích Văn Chỉ giai đoạn 2 xã Hát Môn</t>
  </si>
  <si>
    <t>Phụ lục 27 Nghị quyết số 18/NQ-HĐND ngày 03/11/2021 của HĐND huyện về việc phê duyệt điều chỉnh tên dự án và chủ trương đầu tư công năm 2021-2025; Quyết định 5619/QĐ-UBND ngày 01/12/2023 của UBND huyện Phúc Thọ về việc phê duyệt dự án; Quyết định 4816/QĐ-UBND ngày 01/10/2024 của UBND huyện Phúc Thọ về việc phê duyệt điều chỉnh dự án. Thời gian thực hiện dự án 2024-2026</t>
  </si>
  <si>
    <t xml:space="preserve"> Nhà Văn hóa thôn 5 xã Vân Phúc</t>
  </si>
  <si>
    <t>UBND xã Vân Phúc</t>
  </si>
  <si>
    <t>Nghị quyết số 11/NQ-HĐND ngày 01/07/2022 của HĐND huyện Phúc Thọ về việc phê duyệt chủ trương đầu tư dự án đầu tư công giai đoạn 2021-2025; Thời gian thực hiện dự án 2022 - 2024.  Quyết định số 5452/QĐ-UBND ngày 12/11/2024 của UBND huyện phê duyệt điều chỉnh dự án. Thời gian thực hiện dự án 2024 - 2025</t>
  </si>
  <si>
    <t>Dự án xây dựng cầu Vân Phúc qua sông Hồng và tuyến đường kết nối ra quốc lộ 32</t>
  </si>
  <si>
    <t>Phụng Thượng, Long Xuyên, Xuân Đình</t>
  </si>
  <si>
    <t>Cải tạo phục hồi môi trường ao Hội, ao dốc Ngõ Treo, đầm trước Chùa, đầm Chùa dưới, ao dốc Văn Chỉ xã Hát Môn</t>
  </si>
  <si>
    <t xml:space="preserve"> Hát môn</t>
  </si>
  <si>
    <t xml:space="preserve"> Nghị quyết số 13/NQ-HĐND ngày 19/10/2022 của HĐND huyện Phúc Thọ về việc phê duyệt chủ trương đầu tư, điều chỉnh chủ trương đầu tư các dự án đầu tư công giai đoạn 2021-2025; các Quyết định của UBND huyện Phúc Thọ: số 4766/QĐ-UBND ngày 01/12/2022 về việc phê duyệt dự án; số 2020/QĐ-UBND ngày 10/6/2023 về việc phê duyệt điều chỉnh dự án; số 2263/QĐ-UBND ngày 21/6/2023 về việc phê duyệt kế hoạch lựa chọn nhà thầu; số 87/QĐ-UBND ngày 10/01/2024 về việc phê duyệt điều chỉnh dự án; văn bản số 1272/UBND-QLĐT ngày 03/6/2024 của UBND huyện Phúc Thọ V/v chấp thuận cho phép điều chỉnh Báo cáo nghiên cứu khả thi đầu tư xây dựng dự án. Thời gian thực hiện 2023 - 2025.</t>
  </si>
  <si>
    <t>Xây dựng trụ sở Ban chỉ huy quân sự xã Thọ Lộc</t>
  </si>
  <si>
    <t>UBND xã Thọ Lộc</t>
  </si>
  <si>
    <t>Thọ Lộc</t>
  </si>
  <si>
    <t>Phụ lục số 34 Nghị quyết 03/NQ - HĐND ngày 05/4/2022 của HĐND Huyện Phúc Thọ về việc phê duyệt chủ trương đầu tư, điều chỉnh chủ trương đầu tư dự án đầu tư công giai đoạn 2021 – 2025.  Quyết định số 2862/QĐ-UBND ngày 28/7/2023 của UBND huyện Phúc Thọ về việc phê duyệt dự án  (Thời gian thực hiện 2023-2025)</t>
  </si>
  <si>
    <t>Xây dựng trụ sở Ban chỉ huy quân sự TT Phúc Thọ</t>
  </si>
  <si>
    <t>UBND xã TT Phúc Thọ</t>
  </si>
  <si>
    <t>Xây dựng trụ sở Ban chỉ huy quân sự xã Long Xuyên</t>
  </si>
  <si>
    <t>UBND xã Long Xuyên</t>
  </si>
  <si>
    <t>Phụ lục số 9 Nghị Quyết số 01/NQ-HĐND ngày 26/5/2023 về việc phê duyệt chủ trương đầu tư, điều chỉnh chủ trương đầu tư dự án đầu tư công giai đoạn 2021 – 2025; Văn bản số 1358/UBND-TCKH ngày 14/6/2024 của UBND huyện Phúc Thọ V/v điều chuyển chủ đầu tư các dự án đầu công; (thời gian thực hiện 2023-2025)</t>
  </si>
  <si>
    <t>Xây dựng trụ sở Ban chỉ huy quân sự xã Thanh Đa</t>
  </si>
  <si>
    <t>UBND xã Thanh Đa</t>
  </si>
  <si>
    <t>Xây dựng trụ sở Ban chỉ huy quân sự xã Tam Thuấn</t>
  </si>
  <si>
    <t>UBND xã Tam Thuấn</t>
  </si>
  <si>
    <t>Phụ lục số 5 Nghị Quyết số 01/NQ-HĐND ngày 26/5/2023 về việc phê duyệt chủ trương đầu tư, điều chỉnh chủ trương đầu tư dự án đầu tư công giai đoạn 2021 – 2025. Quyết định số 1744/QĐ-UBND ngày 15/4/2024 của UBND huyện Phúc Thọ về việc phê duyệt dự án;  Quyết định số 904/QĐ-UBND ngày 20/2/2024 của UBND huyện Phúc Thọ về việc phê duyệt quy hoạch chi tiết tỷ lệ 1/500 (thời gian thực hiện 2023-2025)</t>
  </si>
  <si>
    <t>Xây dựng trụ sở Ban chỉ huy quân sự xã Hiệp Thuận</t>
  </si>
  <si>
    <t>UBND xã Hiệp Thuận</t>
  </si>
  <si>
    <t>Phụ lục số 6 Nghị Quyết số 01/NQ-HĐND ngày 26/5/2023 về việc phê duyệt chủ trương đầu tư, điều chỉnh chủ trương đầu tư dự án đầu tư công giai đoạn 2021 – 2025 (thời gian thực hiện 2023-2025)</t>
  </si>
  <si>
    <t>Xây dựng trụ sở Ban chỉ huy quân sự xã Ngọc Tảo</t>
  </si>
  <si>
    <t>UBND xã Ngọc Tảo</t>
  </si>
  <si>
    <t>Nâng cấp, cải tạo các tuyến đường trục thôn 1,2,3,4 xã Tam Hiệp (giai đoạn 3)</t>
  </si>
  <si>
    <t>Phụ lục số 12 Nghị Quyết sô 13/NQ-HĐND ngày 19/10/2022 của HĐND huyện Phúc Thọ về việc phê duyệt chủ trương đầu tư, điều chỉnh chủ trương đầu tư dự án đầu tư công giai đoạn 2021 – 2025;  Quyết định số 5732/QĐ-UBND ngày 05/12/2023 của UBND huyện Phúc Thọ về việc phê duyệt dự án;  (Thời gian thực hiện 2023-2025)</t>
  </si>
  <si>
    <t>Mở rộng Nhà văn hóa thôn Bảo Lộc 1, xã Võng Xuyên</t>
  </si>
  <si>
    <t>Phụ lục 04 Nghị quyết 20/NQ-HĐND ngày 15/12/2022 của Hội đồng nhân dân huyện Phúc Thọ về việc phê duyệt chủ trương đầu tư dự án đầu tư công giai đoạn 2021-2025; Quyết định số 5736/QĐ-UBND ngày 05/12/2023 của UBND huyện Phúc Thọ về việc phê duyệt  dự án (thời gian thực hiện 2023-2025)</t>
  </si>
  <si>
    <t>Mở rộng Nhà văn hóa thôn Bảo Lộc 2, xã Võng Xuyên</t>
  </si>
  <si>
    <t>Phụ lục 05 Nghị quyết 20/NQ-HĐND ngày 15/12/2022 của Hội đồng nhân dân huyện Phúc Thọ về việc phê duyệt chủ trương đầu tư dự án đầu tư công giai đoạn 2021-2025; Quyết định số 5737/QĐ-UBND ngày 05/12/2023 của UBND huyện Phúc Thọ về việc phê duyệt  dự án  (thời gian thực hiện 2023-2025)</t>
  </si>
  <si>
    <t>Mở rộng Nhà văn hóa thôn Lục Xuân, xã Võng Xuyên</t>
  </si>
  <si>
    <t>Phụ lục 06 Nghị quyết 20/NQ-HĐND ngày 15/12/2022 của Hội đồng nhân dân huyện Phúc Thọ về việc phê duyệt chủ trương đầu tư dự án đầu tư công giai đoạn 2021-2025; Quyết định số 5738/QĐ-UBND ngày 05/12/2023 của UBND huyện Phúc Thọ về việc phê duyệt  dự án  (thời gian thực hiện 2023-2025)</t>
  </si>
  <si>
    <t>Mở rộng Nhà văn hóa thôn Phúc Trạch, xã Võng Xuyên</t>
  </si>
  <si>
    <t>Phụ lục 07 Nghị quyết 20/NQ-HĐND ngày 15/12/2022 của Hội đồng nhân dân huyện Phúc Thọ về việc phê duyệt chủ trương đầu tư dự án đầu tư công giai đoạn 2021-2025; Quyết định số 5739/QĐ-UBND ngày 05/12/2023 của UBND huyện Phúc Thọ về việc phê duyệt  dự án  (thời gian thực hiện 2023-2025)</t>
  </si>
  <si>
    <t>Mở rộng Nhà văn hóa thôn Võng Nội, xã Võng Xuyên</t>
  </si>
  <si>
    <t>Phụ lục 08 Nghị quyết 20/NQ-HĐND ngày 15/12/2022 của Hội đồng nhân dân huyện Phúc Thọ về việc phê duyệt chủ trương đầu tư dự án đầu tư công giai đoạn 2021-2025; Quyết định số 5736/QĐ-UBND ngày 05/12/2023 của UBND huyện Phúc Thọ về việc phê duyệt  dự án  (thời gian thực hiện 2023-2025)</t>
  </si>
  <si>
    <t>Cải tạo, nâng cấp đê Hữu Hồng, đê Ngọc Tảo kết hợp giao thông trên địa bàn huyện Phúc Thọ thành phố Hà Nội</t>
  </si>
  <si>
    <t>UBND huyện Phúc Thọ</t>
  </si>
  <si>
    <t>Sen Phương, Xuân Đình, Võng Xuyên, Long Xuyên, Thượng Cốc, Ngọc Tảo, Tam Hiệp</t>
  </si>
  <si>
    <t>Nghị quyết số 30/NQ-HĐND ngày 08/12/2021 của HĐND Thành phố Hà Nội về việc phê duyệt chủ trương đầu tư, điều chỉnh chủ trương đầu tư một số dự án sử dụng vốn đầu tư công của thành phố Hà Nội. Thời gian thực hiện 2022 - 2025</t>
  </si>
  <si>
    <t>Xây dựng hạ tầng tạo quỹ đất đấu giá quyền sử dụng đất và giao đất dịch vụ để thực hiện dự án chỉnh trang đô thị khu Đồng Vặng TT Phúc Thọ</t>
  </si>
  <si>
    <t xml:space="preserve">Trung tâm PTQĐ huyện </t>
  </si>
  <si>
    <t>Phụ lục 07 Nghị quyết 14/NQ-HĐND ngày 29/9/2023 của Hội đồng nhân dân huyện Phúc Thọ về việc phê duyệt chủ trương đầu tư dự án đầu tư công giai đoạn 2021-2025 . Phụ lục số 13 Nghị Quyết số 22/NQ-HĐND ngày 22/10/2024 của HĐND huyện Phúc Thọ. Thời gian thực hiện 2024 - 2026.</t>
  </si>
  <si>
    <t>Xây dựng hạ tầng kỹ thuật đấu giá khu Cầu Lọc - Giáo Hạ, xã Ngọc Tảo</t>
  </si>
  <si>
    <t>Trung tâm PTQĐ huyện</t>
  </si>
  <si>
    <t>Ngọc
Tảo</t>
  </si>
  <si>
    <t>Xây dựng hạ tầng kỹ thuật đấu giá khu Ải Bắc xã Võng Xuyên</t>
  </si>
  <si>
    <t>Võng
Xuyên</t>
  </si>
  <si>
    <t>Phụ lục số 41 Nghị Quyết số 03/NQ-HĐND ngày 05/4/2021 của HĐND huyện Phúc Thọ về việc phê duyệt chủ trương đầu tư, điều chỉnh chủ trương đầu tư dự án đầu tư công giai đoạn 2021 – 2025; Quyết định 5487/QĐ-UBND ngày 24/11/2023 phê duyệt quy hoạch chi tiết tỷ lệ 1/500; Quyết định 5711/QĐ-UBND ngày 04/12/2023 phê duyệt dự án. Có Phương án sử dụng tầng đất mặt. Thời gian thực hiện dự án 2023 - 2024</t>
  </si>
  <si>
    <t>Xây dựng hạ tầng kỹ thuật đấu giá khu Võng Ngoại xã Võng Xuyên</t>
  </si>
  <si>
    <t>Phụ lục số 42 Nghị Quyết số 03/NQ-HĐND ngày 05/4/2022 của HĐND huyện Phúc Thọ về việc phê duyệt chủ trương đầu tư, điều chỉnh chủ trương đầu tư dự án đầu tư công giai đoạn 2021 – 2025; Quyết định 5488/QĐ-UBND ngày 24/11/2023 phê duyệt quy hoạch chi tiết tỷ lệ 1/500; Quyết định 5714/QĐ-UBND ngày 04/12/2023 phê duyệt dự án; Quyết định 4710/QĐ-UBND ngày 24/09/2024 phê duyệt điều chỉnh quy hoạch chi tiết tỷ lệ 1/500. Có Phương án sử dụng tầng đất mặt. Thời gian thực hiện dự án 2023 - 2024</t>
  </si>
  <si>
    <t>Xây dựng hạ tầng kỹ thuật đấu giá khu X2, Lục Xuân xã Võng Xuyên</t>
  </si>
  <si>
    <t>Phụ lục số 43 Nghị Quyết số 03/NQ-HĐND ngày 05/4/2022 của HĐND huyện Phúc Thọ về việc phê duyệt chủ trương đầu tư, điều chỉnh chủ trương đầu tư dự án đầu tư công giai đoạn 2021 – 2025; Quyết định 5489/QĐ-UBND ngày 24/11/2023 phê duyệt quy hoạch chi tiết tỷ lệ 1/500 ; Quyết định 5712/QĐ-UBND ngày 04/12/2023 phê duyệt dự án. Thời gian thực hiện dự án 2023 - 2024</t>
  </si>
  <si>
    <t>Xây dựng hạ tầng kỹ thuật đấu giá khu Sáu Tấn - Đồng Đuồi  xã Sen Phương</t>
  </si>
  <si>
    <t xml:space="preserve">Phụ lục số 45 Nghị Quyết số 03/NQ-HĐND ngày 05/4/2022 của HĐND huyện Phúc Thọ về việc phê duyệt chủ trương đầu tư, điều chỉnh chủ trương đầu tư dự án đầu tư công giai đoạn 2021 – 2025; Quyết định 2338/QĐ-UBND ngày 21/5/2024 phê duyệt quy hoạch chi tiết tỷ lệ 1/500 ; Quyết định 2896/QĐ-UBND ngày 11/6/2024 phê duyệt dự án. Có Phương án sử dụng tầng đất mặt. Thời gian thực hiện dự án 2024 </t>
  </si>
  <si>
    <t xml:space="preserve">Xây dựng HTKT khu tái định cư Cầu Ván Trên xã Hát Môn </t>
  </si>
  <si>
    <t>Phụ lục số 11 Nghị Quyết sô 11/NQ-HĐND ngày 01/7/2022 của HĐND huyện Phúc Thọ về việc phê duyệt chủ trương đầu tư dự án đầu tư công giai đoạn 2021 – 2025; Nghị Quyết sô 09/NQ-HĐND ngày 10/4/2024 của HĐND huyện Phúc Thọ về việc phê duyệt chủ trương đầu tư dự án đầu tư công giai đoạn 2021 – 2025; Quyết định 2340/QĐ-UBND ngày 21/5/2024 phê duyệt quy hoạch chi tiết tỷ lệ 1/500 ; Quyết định 2903/QĐ-UBND ngày 12/6/2024 phê duyệt dự án.  Thời gian thực hiện dự án 2024 - 2025</t>
  </si>
  <si>
    <t>Xây dựng HTKT đấu giá khu Lộc Xăm, xã Tích Giang</t>
  </si>
  <si>
    <t>Xã Tích Giang</t>
  </si>
  <si>
    <t>Phụ lục số 02 Nghị Quyết số 13/NQ-HĐND ngày 19/10/2022 về việc phê duyệt chủ trương đầu tư, điều chỉnh chủ trương đầu tư dự án đầu tư công giai đoạn 2021 – 2025; Quyết định 4225/QĐ-UBND ngày 22/8/2024 phê duyệt quy hoạch chi tiết tỷ lệ 1/500 dự án; QĐ số 4885/QĐ-UBND ngày 04/10/2024 phê duyệt dự án.  Có Phương án sử dụng tầng đất mặt. Thời gian thực hiện 2023-2025</t>
  </si>
  <si>
    <t>Xây dựng HTKT đấu giá khu Cát Hạ (Giai đoạn 2), xã Tam Thuấn, huyện Phúc Thọ</t>
  </si>
  <si>
    <t xml:space="preserve"> Tam Thuấn</t>
  </si>
  <si>
    <t>Phụ lục số 13 Nghị Quyết sô 11/NQ-HĐND ngày 01/7/2022 của HĐND huyện Phúc Thọ về việc phê duyệt chủ trương đầu tư dự án đầu tư công giai đoạn 2021 – 2025; Quyết định 5490/QĐ-UBND ngày 24/11/2023 phê duyệt quy hoạch chi tiết tỷ lệ 1/500; Quyết định 5713/QĐ-UBND ngày 04/12/2023 phê duyệt dự án.  (Thời gian thực hiện 2023-2025)</t>
  </si>
  <si>
    <t>Xây dựng hạ tầng tạo quỹ đất đấu giá quyền sử dụng đất để thực hiện dự án khu dân cư nông thôn tại khu đồng Vỡ xã Liên Hiệp</t>
  </si>
  <si>
    <t xml:space="preserve"> Liên Hiệp</t>
  </si>
  <si>
    <t>Phụ lục số 14 Nghị Quyết 21/NQ-HĐND ngày 26/10/2020 của HĐND huyện Phúc Thọ về việc phê duyệt chủ trương đầu tư dự án; Nghị quyết số 3/NQ-HĐND ngày 5/2/2024 phê duyệt dừng thực hiện dự án giai đoạn 2021-2025; phê duyệt chủ trương đầu tư, điều chỉnh chủ trương đầu tư dự án đầu tư công giai đoạn 2021-2025 (Phụ lục 23); Nghị quyết số 15/NQ-HĐND ngày 26/6/2024 phê duyệt chủ trương đầu tư, điều chỉnh chủ trương đầu tư dự án đầu tư công giai đoạn 2021-2025 (Phụ lục 29); Quyết định 4229/QĐ-UBND ngày 22/8/2024 phê duyệt quy hoạch chi tiết tỷ lệ 1/500. Phụ Lục 11 Nghị Quyết số 22/NQ-HĐND ngày 22/10/2024 của HĐND huyện Phúc Thọ. Có Phương án sử dụng tầng đất mặt. Thời gian thực hiện 2023-2025</t>
  </si>
  <si>
    <t>Xây dựng hạ tầng tạo quỹ đất đấu giá quyền sử dụng đất để thực hiện dự án khu dân cư nông thôn tại khu Dộc Môi xã Liên Hiệp</t>
  </si>
  <si>
    <t>Xã Liên Hiệp</t>
  </si>
  <si>
    <t>Phụ lục số 07 Nghị Quyết sô 11/NQ-HĐND ngày 01/7/2022 của HĐND huyện Phúc Thọ về việc phê duyệt chủ trương đầu tư dự án đầu tư công giai đoạn 2021 – 2025; Quyết định 4228/QĐ-UBND ngày 22/8/2024 phê duyệt quy hoạch chi tiết tỷ lệ 1/500 dự án Xây dựng HTKT đấu giá khu Dộc Môi, xã Liên Hiệp, huyện Phúc Thọ.Phụ Lục 12 Nghị Quyết số 22/NQ-HĐND ngày 22/10/2024 của HĐND huyện Phúc Thọ. Có Phương án sử dụng tầng đất mặt. Thời gian thực hiện 2023-2026</t>
  </si>
  <si>
    <t>Xây dựng hạ tầng tạo quỹ đất đấu giá quyền sử dụng đất để thực hiện dự án khu dân cư nông thôn tại khu Đồng Vền - Dộc Cầu xã Tam Hiệp</t>
  </si>
  <si>
    <t>Phụ lục số 05 Nghị quyết số 13/NQ-HĐND ngày 19/10/2022 của HĐND huyện Phúc Thọ về việc phê duyệt chủ trương đầu tư, điều chỉnh chủ trương đầu tư dự án đầu tư công giai đoạn 2021-2025 (Phụ lục số 05); số 15/NQ-HĐND ngày 26/06/2024 về việc phê duyệt chủ trương đầu tư, điều chỉnh chủ trương đầu tư dự án đầu tư công giai đoạn 2021-2025; Có Phương án sử dụng tầng đất mặt. Thời gian thực hiện 2023-2025</t>
  </si>
  <si>
    <t>Xây dựng hạ tầng tạo quỹ đất đấu giá quyền sử dụng đất để thực hiện dự án khu dân cư nông thôn Đồng Mý xã Thượng Cốc</t>
  </si>
  <si>
    <t xml:space="preserve"> Thượng Cốc</t>
  </si>
  <si>
    <t>Phụ lục số 10 Nghị Quyết sô 11/NQ-HĐND ngày 01/7/2022 của HĐND huyện Phúc Thọ về việc phê duyệt chủ trương đầu tư dự án đầu tư công giai đoạn 2021 – 2025; Quyết định số 4227/QĐ-UBND ngày 22/8/2024 phê duyệt quy hoạch chi tiết tỷ lệ 1/500 ; Quyết định số 4885/QĐ-UBND ngày 04/10/2024 phê duyệt dự án. Có Phương án sử dụng tầng đất mặt. Thời gian thực hiện 2023-2025</t>
  </si>
  <si>
    <t xml:space="preserve">Xây dựng HTKT đấu giá khu Trường Yên (giai đoạn 2), xã Long Xuyên </t>
  </si>
  <si>
    <t xml:space="preserve"> Long Xuyên</t>
  </si>
  <si>
    <t xml:space="preserve"> Phụ lục số 21 Nghị Quyết 03/NQ-HĐND ngày 05/02/2024 về việc phê duyệt dừng thực hiện dự án giai đoạn 2021-2025; phê duyệt chủ trương đầu tư, điều chỉnh chủ trương đầu tư dự án đầu tư công giai đoạn 2021-2025;  Nghị Quyết số 03/2024/NQ-HĐND ngày 05/02/2024 về việc phê duyệt dùng thực hiện dự án giai đoạn 2021 - 2025; phê duyệt chủ trương đầu tư, điều chỉnh chủ trương đầu tư dự án đầu tư công giai đoạn 2021-2025; Quyết định số 2337/QĐ-UBND ngày 21/5/2024 của UBND huyện Phúc Thọ về việc Phê duyệt Đồ án Quy hoạch chi tiết tỷ lệ 1/500 ; Quyết định số 2894/QĐ-UBND ngày 11/6/2024 phê duyệt dự án. Có Phương án sử dụng tầng đất mặt. Thời gian thực hiện 2023-2025 </t>
  </si>
  <si>
    <t>Xây dựng HTKT đấu giá quyền sử dụng đất  khu Hậu Đồng, xã Tam Hiệp</t>
  </si>
  <si>
    <t xml:space="preserve">Phụ lục 19 Nghị Quyết số 23/NQ-HĐND ngày 21/12/2021 của HĐND huyện Phúc Thọ về việc phê duyệt chủ trương đầu tư dự án đầu tư công giai đoạn 2021 – 2025; Nghị quyết số 11/NQ-HĐND  ngày 01/7/2023 về việc phê duyệt điều chỉnh chủ trương đầu tư dự án đầu tư công giai đoạn 2021 – 2025; Quyết định 4226/QĐ-UBND ngày 22/8/2024 phê duyệt quy hoạch chi tiết tỷ lệ 1/500. Có Phương án sử dụng tầng đất mặtThời gian thực hiện 2023 - 2025. </t>
  </si>
  <si>
    <t>Xây dựng HTKT đấu giá quyền sử dụng đất  khu Cổng Nội, xã Tam Hiệp</t>
  </si>
  <si>
    <t>Phụ lục 20 Nghị Quyết số 23/NQ-HĐND ngày 21/12/2021 của HĐND huyện Phúc Thọ về việc phê duyệt chủ trương đầu tư dự án đầu tư công giai đoạn 2021 – 2025; Nghị quyết số 11/NQ-HĐND  ngày 01/7/2023 về việc phê duyệt điều chỉnh chủ trương đầu tư dự án đầu tư công giai đoạn 2021 – 2025; Quyết định 5164/QĐ-UBND ngày 06/11/2023 phê duyệt quy hoạch chi tiết tỷ lệ 1/500 ; Quyết định 5733/QĐ-UBND ngày 05/12/2023 phê duyệt dự án. Có Phương án sử dụng tầng đất mặt. Thời gian thực hiện 2023 - 2025.</t>
  </si>
  <si>
    <t>Xây dựng hạ tầng kỹ thuật khu đất đấu giá, đất dịch vụ trên địa bàn xã Tam Hiệp</t>
  </si>
  <si>
    <t>Nghị quyết số 15/NQ-HĐND ngày 26/06/2024 về việc phê duyệt chủ trương đầu tư, điều chỉnh chủ trương đầu tư dự án đầu tư công giai đoạn 2021-2025 (PL số 15). Thời gian thực hiện 2024 - 2026.</t>
  </si>
  <si>
    <t>Xây dựng hạ tầng kỹ thuật đấu giá các khu đất xen kẹt trên địa bàn xã Thọ Lộc, xã Tam Hiệp và TT Phúc Thọ</t>
  </si>
  <si>
    <t>Thọ Lộc, xã Tam Hiệp và TT Phúc Thọ</t>
  </si>
  <si>
    <t>Nghị quyết số 15/NQ-HĐND ngày 26/06/2024 về việc phê duyệt chủ trương đầu tư, điều chỉnh chủ trương đầu tư dự án đầu tư công giai đoạn 2021-2025 (PL số 16).Thời gian thực hiện 2024 - 2026.</t>
  </si>
  <si>
    <t>Xây dựng hạ tầng tạo quỹ đất đấu giá quyền sử dụng đất để thực hiện dự án khu dân cư nông thôn và để bố trí tái định cư tại khu Lô 11 xã Hát Môn</t>
  </si>
  <si>
    <t>Phụ lục số 03- Nghị quyết số 22 /NQ-HĐND ngày 22/10/2024 của HĐND huyện Phúc Thọ V/v phê duyệt dừng thực hiện dự án, phê duyệt chủ trương đầu tư, điều chỉnh chủ trương đầu tư dự án đầu tư công giai đoạn 2021 - 2025. Thời gian thực hiện 2025 - 2027</t>
  </si>
  <si>
    <t>Xây dựng hạ tầng tạo quỹ đất đấu giá quyền sử dụng đất để thực hiện dự án khu dân cư nông thôn và để bố trí tái định cư khu phía tây xã Phụng Thượng</t>
  </si>
  <si>
    <t xml:space="preserve"> Phụng Thượng</t>
  </si>
  <si>
    <t>Phụ lục số 06- Nghị quyết số 22 /NQ-HĐND ngày 22/10/2024 của HĐND huyện Phúc Thọ V/v phê duyệt dừng thực hiện dự án, phê duyệt chủ trương đầu tư, điều chỉnh chủ trương đầu tư dự án đầu tư công giai đoạn 2021 - 2025. Thời gian thực hiện 2025 - 2027</t>
  </si>
  <si>
    <t>Xây dựng hạ tầng tạo quỹ đất đấu giá quyền sử dụng đất để thực hiện dự án khu dân cư nông thôn và để bố trí tái định cư tại khu Đồng Dũng, xã Hiệp Thuận</t>
  </si>
  <si>
    <t xml:space="preserve"> Hiệp Thuận</t>
  </si>
  <si>
    <t>Phụ lục số 07- Nghị quyết số 22 /NQ-HĐND ngày 22/10/2024 của HĐND huyện Phúc Thọ V/v phê duyệt dừng thực hiện dự án, phê duyệt chủ trương đầu tư, điều chỉnh chủ trương đầu tư dự án đầu tư công giai đoạn 2021 - 2025. Thời gian thực hiện 2025 - 2028</t>
  </si>
  <si>
    <t>Xây dựng hạ tầng kỹ thuật khu tái định cư xã Nam Sơn phục vụ di dân vùng ảnh hưởng môi trường của khu LHXLCT Sóc Sơn (vùng bán kính 500m từ hàng rào khu LHXLCT Sóc Sơn)</t>
  </si>
  <si>
    <t>Nam Sơn</t>
  </si>
  <si>
    <t>Nâng cấp, mở rộng hệ thống công trình và trạm bơm Đình Thông, huyện Sóc Sơn</t>
  </si>
  <si>
    <t>Hồng Kỳ, Phù Linh</t>
  </si>
  <si>
    <t>Quyết định số 1018/QĐ-SNN ngày 30/5/2023 về việc phê duyệt dự án đầu tư. Thời gian thực hiện: 2023-2025</t>
  </si>
  <si>
    <t>Cải tạo, nâng cấp đê tả Cà Lồ đoạn từ K0+00 đến Km20+252, huyện Sóc Sơn, thành phố Hà Nội</t>
  </si>
  <si>
    <t>NNP</t>
  </si>
  <si>
    <t>Đông xuân, Kim lũ, xuân Thu, Đức Hòa, Xuân Giang, Việt Long</t>
  </si>
  <si>
    <t>Quyết định phê duyệt dự án đầu tư số 1422/QĐ-UBND ngày 15/03/2024 của UBND Thành phố. Thời gian thực hiện dự án: 2022-2027</t>
  </si>
  <si>
    <t>Xây dựng phân hiệu 2 trường mầm non Phù Lỗ</t>
  </si>
  <si>
    <t>QĐ điều chỉnh thời gian thực hiện số 7789/QĐ-UBND ngày 05/11/2024 của UBND huyện Sóc Sơn. Thời gian thực hiện: 2022-2025</t>
  </si>
  <si>
    <t>Xây dựng phân hiệu 2 trường THCS Nguyễn Du</t>
  </si>
  <si>
    <t>QĐ điều chỉnh thời gian thực hiện số 7798/QĐ-UBND ngày 05/11/2024 của UBND huyện Sóc Sơn. Thời gian thực hiện: 2022-2025</t>
  </si>
  <si>
    <t>Cải tạo, nâng cấp trường THCS Bắc Sơn</t>
  </si>
  <si>
    <t>Quyết định số 3190/QĐ-UBND ngày 31/5/2023 của UBND huyện Sóc Sơn về việc phê duyệt dự án đầu tư. Thời gian thực hiện: 2022-2025</t>
  </si>
  <si>
    <t>Cải tạo, nâng cấp đường Quốc lộ 3 - Kim Sơn - đường 35</t>
  </si>
  <si>
    <t>Hồng Kỳ</t>
  </si>
  <si>
    <t>Cải tạo, nâng cấp một số tuyến tiêu thoát nước trục chính xã Nam Sơn</t>
  </si>
  <si>
    <t>Cải tạo, nâng cấp một số tuyến tiêu thoát nước trục chính xã Bắc Sơn</t>
  </si>
  <si>
    <t>Cải tạo, nâng cấp một số tuyến tiêu thoát nước trục chính xã Hồng Kỳ</t>
  </si>
  <si>
    <t>Xây dựng tuyến đường kết nối cầu vượt sông Cầu (cầu Xuân Cẩm) đến nút giao Bắc Phú của tuyến Quốc lộ 3 mới Hà Nội - Thái Nguyên</t>
  </si>
  <si>
    <t>Bắc Phú, Tân Hưng</t>
  </si>
  <si>
    <t>Quyết định số 5324/QĐ-UBND ngày 02/6/2022 của UBND huyện Sóc Sơn về việc phê duyệt dự án.Thời gian thực hiện dự án: 2022-2025</t>
  </si>
  <si>
    <t>Đường nối tỉnh lộ 131 - Đồng Giá - Hiền Lương (nhánh đi Nam Cương)</t>
  </si>
  <si>
    <t>Hiền Ninh</t>
  </si>
  <si>
    <t>Quyết định số 2635/QĐ-UBND ngày 06/7/2021 của UBND huyện Sóc Sơn về việc phê duyệt dự án đầu tư. Thời gian thực hiện: 2021-2025</t>
  </si>
  <si>
    <t>Cải tạo, nâng cấp đường 35 - Phú Hạ - Thanh Sơn</t>
  </si>
  <si>
    <t>Minh Phú</t>
  </si>
  <si>
    <t>Cải tạo, xây dựng đường nối Quốc lộ 3 - Hồng Kỳ - Đô Tân</t>
  </si>
  <si>
    <t>Hồng Kỳ, Bắc Sơn</t>
  </si>
  <si>
    <t>Quyết định số 2637/QĐ-UBND ngày 06/7/2021 của UBND huyện Sóc Sơn về phê duyệt dự án đầu tư. Thời gian thực hiện: 2021-2025</t>
  </si>
  <si>
    <t>Cải tạo, nâng cấp trục đường Tân Hưng - Bắc Phú - Việt Long đến đê Lương Phúc</t>
  </si>
  <si>
    <t>Tân Hưng, Bắc Phú, Việt Long</t>
  </si>
  <si>
    <t>Quyết định số 2636/QĐ-UBND ngày 06/7/2021 của UBND huyện Sóc Sơn về phê duyệt dự án đầu tư. Quyết định điều chỉnh thời gian thực hiện số 8246/QĐ-UBND ngày 13/11/2024. Thời gian thực hiện: 2021-2025</t>
  </si>
  <si>
    <t>Cải tạo, nâng cấp đê hữu Cầu đoạn từ Km17+00 đến Km28+828 và kè bờ sông hữu Cầu đoạn từ Km25+350 đến Km26+00 xã Bắc Phú, huyện Sóc Sơn, thành phố Hà Nội</t>
  </si>
  <si>
    <t>Việt Long, Bắc Phú, Tân Hưng, Trung Giã</t>
  </si>
  <si>
    <t>Quyết định phê duyệt dự án đầu tư số 5843/QĐ-UBND ngày 15/11/2023 của UBND Thành phố. Thời gian thực hiện dự án: 2022-2025</t>
  </si>
  <si>
    <t>Xây dựng đường nối từ đường Quốc lộ 2 - Minh Trí - Xuân Hòa đi Khu Công nghiệp sạch Sóc Sơn với đường Nội Bài - 35 - Minh Phú</t>
  </si>
  <si>
    <t>Minh Trí, Minh Phú</t>
  </si>
  <si>
    <t>Nghị quyết số 14/NQ-HĐND ngày 20/7/2021 của HĐND huyện Sóc Sơn về phê duyệt chủ trương đầu tư. Thời gian thực hiện: 2025-2027</t>
  </si>
  <si>
    <t>Cải tạo, nâng cấp trường tiểu học Thanh Xuân B</t>
  </si>
  <si>
    <t>Nghị quyết số 30/NQ-HĐND ngày 12/5/2022 phê duyệt chủ trương đầu tư dự án. Thời gian thực hiện: 2022-2025</t>
  </si>
  <si>
    <t>Cải tạo, nâng cấp tuyến đường từ QL3 đi thôn Cộng Hòa đi Đền Sóc</t>
  </si>
  <si>
    <t>Quyết định số 8160/QĐ-UBND ngày 24/11/2023 của UBND huyện Sóc Sơn về phê duyệt dự án đầu tư. Thời gian thực hiện: 2022-2025</t>
  </si>
  <si>
    <t>Cải tạo, nâng cấp trường THCS Xuân Giang</t>
  </si>
  <si>
    <t>Quyết định số 3209/QĐ-UBND ngày 31/5/2023 của UBND huyện Sóc Sơn về việc phê duyệt dự án đầu tư
Thời gian thực hiện: 2022-2025</t>
  </si>
  <si>
    <t>Cải tạo, nâng cấp đường từ ngã 3 thôn Bắc Vọng xã Bắc Phú đi thôn Tăng Long xã Việt Long</t>
  </si>
  <si>
    <t>Bắc Phú, Việt Long</t>
  </si>
  <si>
    <t>Quyết định phê duyệt dự án số 8450/QĐ-UBND ngày 04/12/2023
Thời gian thực hiện: 2023-2025</t>
  </si>
  <si>
    <t>Xây dựng tuyến đường nối đô thị vệ tinh với đường Võ Nguyên Giáp huyện Sóc Sơn</t>
  </si>
  <si>
    <t>Mai Đình, Phù Lỗ, Tiên Dược</t>
  </si>
  <si>
    <t>Quyết định số 1383/QĐ-UBND ngày 26/3/2019 của UBND TP về việc phê duyệt dự án đầu tư; số 5363/QĐ-UBND ngày 30/12/2022 về việc điều chỉnh thời gian thực hiện dự án; QĐ số 538/QĐ-UBND ngày 24/01/2024. Thời gian thực hiện: 2019-2025.</t>
  </si>
  <si>
    <t>Cải tạo nâng cấp một số tuyến đường trục chính xã Xuân Thu</t>
  </si>
  <si>
    <t>Xuân Thu</t>
  </si>
  <si>
    <t>Quyết định số 4611/QĐ-UBND ngày 02/12/2020 của UBND huyện Sóc Sơn về việc phê duyệt điều chỉnh BC KTKT; QĐ số 9929/QĐ-UBND ngày 13/12/2022; số 7785/QĐ-UBND ngày 15/11/2023 về việc điều chỉnh thời gian thực hiện dự án. Thời gian thực hiện: Đến hết năm 2025</t>
  </si>
  <si>
    <t>Cải tạo, nâng cấp một số tuyến đường trục chính liên thôn xã Minh Trí</t>
  </si>
  <si>
    <t>Minh Trí</t>
  </si>
  <si>
    <t>Quyết định số 5766/QĐ-UBND ngày 10/12/2021 của UBND huyện về việc phê duyệt điều chỉnh dự án đầu tư; Quyết định số 7808/QĐ-UBND ngày 16/11/2023 về việc điều chỉnh thời gian thực hiện dự án
Thời gian thực hiện: 2019-2025</t>
  </si>
  <si>
    <t>Cải tạo, nâng cấp đường QL3 đi chùa Dược Thượng</t>
  </si>
  <si>
    <t>Quyết định phê duyệt dự án số 8338/QĐ-UBND ngày 20/11/2023 của UBND huyện Sóc Sơn; Thời gian thực hiện dự án: 2023-2025</t>
  </si>
  <si>
    <t>Cải tạo, nâng cấp các tuyến đường trục chính xã Tân Dân, huyện Sóc Sơn</t>
  </si>
  <si>
    <t>Quyết định số 8810/QĐ-UBND ngày 11/11/2022 của UBND huyện Sóc Sơn về việc phê duyệt dự án đầu tư. Thời gian thực hiện: 2022-2025</t>
  </si>
  <si>
    <t>Cải tạo, nâng cấp trường mầm non Trung Giã</t>
  </si>
  <si>
    <t>Cải tạo, nâng cấp trường TH Thanh Xuân A (giai đoạn 2)</t>
  </si>
  <si>
    <t>Xã Thanh Xuân</t>
  </si>
  <si>
    <t>Quyết định số 2839/QĐ-UBND ngày 12/5/2023 của UBND huyện Sóc Sơn về việc phê duyệt dự án đầu tư. Tờ trình điều chỉnh thời gian thực hiện số 1282/TTr-QLDA ngày 19/11/2024.  Thời gian thực hiện: 2022-2025</t>
  </si>
  <si>
    <t>Xây dựng vườn hoa xã Phù Lỗ, huyện Sóc Sơn</t>
  </si>
  <si>
    <t>Xã phủ Lỗ</t>
  </si>
  <si>
    <t>Quyết định số 1925/QĐ-UBND ngày 01/4/2024 của UBND huyện Sóc Sơn về việc phê duyệt dự án đầu tư. Thời gian thực hiện: 2022-2025</t>
  </si>
  <si>
    <t>Cải tạo, mở rộng vườn hoa X1, thị trấn Sóc Sơn, huyện Sóc Sơn</t>
  </si>
  <si>
    <t>Quyết định số 6116/QĐ-UBND ngày 25/9/2023 của UBND huyện Sóc Sơn về việc phê duyệt dự án đầu tư. Thời gian thực hiện: 2023-2025</t>
  </si>
  <si>
    <t>Cải tạo, nâng cấp Trường tiểu học Hương Đình</t>
  </si>
  <si>
    <t>Xã Mai Đình</t>
  </si>
  <si>
    <t>Quyết định số 7332/QĐ-UBND ngày 31/10/2023 của UBND huyện Sóc Sơn về việc phê duyệt dự án. Thời gian thực hiện: 2022-2025</t>
  </si>
  <si>
    <t>Cải tạo, nâng cấp Trường mầm non Kim Lũ khu trung tâm</t>
  </si>
  <si>
    <t>Xã Kim Lũ</t>
  </si>
  <si>
    <t>Quyết định số 3764/QĐ-UBND ngày 27/5/2024 của UBND huyện Sóc Sơn về việc phê duyệt dự án
Thời gian thực hiện: 2023-2025</t>
  </si>
  <si>
    <t>Nâng cấp, mở rộng trường THCS Hồng Kỳ</t>
  </si>
  <si>
    <t>Quyết định số 7797/QĐ-UBND ngày 05/11/2024 của UBND huyện Sóc Sơn về việc phê duyệt dự án
Thời gian thực hiện: 2023-2026</t>
  </si>
  <si>
    <t>Xây dựng tuyến đường trục chính xã Tân Hưng</t>
  </si>
  <si>
    <t>Xã Tân Hưng</t>
  </si>
  <si>
    <t>Nghị quyết số 61/NQ- HĐND ngày 25/4/2023 phê duyệt chủ trương đầu tư dự án. Thời gian thực hiện: 2023-2026</t>
  </si>
  <si>
    <t>Di dân vùng ảnh hưởng môi trường của khu LHXLCT Sóc Sơn (vùng bán kính 500m từ hàng rào khu LHXLCT Sóc Sơn)</t>
  </si>
  <si>
    <t>TT PTQĐ huyện Sóc Sơn</t>
  </si>
  <si>
    <t>Bắc Sơn, Nam Sơn, Hồng Kỳ</t>
  </si>
  <si>
    <t>2354/QĐ-UBND ngày 21/4/2023 của UBND thành phố Hà Nội. Thời gian thực hiện dự án 2021-2024</t>
  </si>
  <si>
    <t>Dự án Xây dựng đường vào khu công nghiệp sạch Sóc Sơn, huyện Sóc Sơn</t>
  </si>
  <si>
    <t>Tân Dân, Minh Trí</t>
  </si>
  <si>
    <t xml:space="preserve"> Quyết định số 1201/QĐ-UBND ngày 23/02/2023 của UBND TP. Tờ trình số 173/TTr-BQLCTGT ngày 30/8/2024 của BQLDA ĐTXD CTGT TP điều chỉnh Thời gian thực hiện dự án: Hết năm 2025</t>
  </si>
  <si>
    <t>Giải quyết tồn tại giao đất giãn dân theo Kết luận 332/KL-TTCP của Thanh tra Chính phủ</t>
  </si>
  <si>
    <t>UBND huyện, UBND xã</t>
  </si>
  <si>
    <t>huyện 
Sóc Sơn</t>
  </si>
  <si>
    <t xml:space="preserve">Kết luận số 332/KL-TTCP ngày 21/02/2017 của Thanh tra Chính phủ; Quyết định số 3768/QĐ-UBND ngày 12/7/2019 của UBND Thành phố Hà Nội. </t>
  </si>
  <si>
    <t>Dự án cải tạo, nâng cấp tuyến đường 35 đoạn giữa tuyến (Km4+469 đến Km12+733.35)</t>
  </si>
  <si>
    <t xml:space="preserve"> Sóc Sơn</t>
  </si>
  <si>
    <t>Nam Sơn, Minh Phú, Hiền Ninh</t>
  </si>
  <si>
    <t>Quyết định số 3161/QĐ-UBND ngày 08/6/2023 của UBND TP điều chỉnh thời gian thực hiện dự án: Hết tháng 6/2025</t>
  </si>
  <si>
    <t>Xây dựng trường phổ thông nhiều cấp học tiên tiến, hiện đại, chất lượng cao huyện Sóc Sơn</t>
  </si>
  <si>
    <t>Mai Đình, Tiên Dược</t>
  </si>
  <si>
    <t>Nghị quyết phê duyệt chủ trương đầu tư số 42/NQ-HĐND ngày 04/10/2024 của HĐND huyện Sóc Sơn. Thời gian thực hiện: 2025-2028</t>
  </si>
  <si>
    <t>Xây dựng đường nối Quốc lộ 3 đến đường Vành đai phía đông khu đô thị vệ tinh Sóc Sơn</t>
  </si>
  <si>
    <t>Tiên Dược, Đông Xuân, Đức Hòa</t>
  </si>
  <si>
    <t xml:space="preserve">Cải tạo, mở rộng tuyến đường từ Tỉnh lộ 131 đi chùa Dược Thượng </t>
  </si>
  <si>
    <t>Tiên Dược</t>
  </si>
  <si>
    <t>Nghị quyết số 27/NQ-HĐND ngày 30/9/2024 của HĐND huyện Sóc Sơn về việc phê duyệt chủ trương đầu tư; thời gian thực hiện dự án 2026-2028</t>
  </si>
  <si>
    <t>Cải tạo, nâng cấp sân vận động huyện Sóc Sơn</t>
  </si>
  <si>
    <t>Cải tạo, nâng cấp đầm Mó và hệ thống kênh tiêu xã Xuân Thu</t>
  </si>
  <si>
    <t>Nghị quyết số 27/NQ-HĐND ngày 30/9/2024 của HĐND huyện Sóc Sơn về việc phê duyệt chủ trương đầu tư. Thời gian thực hiện: 2024-2027</t>
  </si>
  <si>
    <t>Cải tạo nạo vét, nâng cấp kênh tiêu thoát nước trục chính đoạn đi qua hồ cầu Cốn, xã Tân Minh, huyện Sóc Sơn</t>
  </si>
  <si>
    <t>Cải tạo, nạo vét, nâng cấp hồ Đạc Đức, thôn Vệ Linh, xã Phù Linh, huyện Sóc Sơn</t>
  </si>
  <si>
    <t>Phù Linh</t>
  </si>
  <si>
    <t>Công viên Núi Đôi huyện Sóc Sơn</t>
  </si>
  <si>
    <t>Nghị quyết số 27/NQ-HĐND ngày 30/9/2024 của HĐND huyện Sóc Sơn về việc phê duyệt chủ trương đầu tư. Thời gian thực hiện: 2024-2028</t>
  </si>
  <si>
    <t>Xây dựng HTKT khu dân cư nông thôn tại thôn Ba Hàng, xã Xuân Giang</t>
  </si>
  <si>
    <t>Nghị quyết phê duyệt chủ trương đầu tư số 71/NQ-HĐND 5/10/2023 của HĐND huyện Sóc Sơn. Thời gian thực hiện dự án: 2023-2026</t>
  </si>
  <si>
    <t>Xây dựng HTKT khu dân cư nông thôn tại thôn Xuân Lễ, xã Tân Dân, huyện Sóc Sơn</t>
  </si>
  <si>
    <t>xã Tân Dân</t>
  </si>
  <si>
    <t>Nghị quyết số 65/NQ-HĐND ngày 4/7/2023; Thời gian thực hiện dự án: 2023 - 2026</t>
  </si>
  <si>
    <t>Xây dựng HTKT khu dân cư nông thôn tại khu Kim Trung, xã Kim Lũ</t>
  </si>
  <si>
    <t>xã Kim Lũ</t>
  </si>
  <si>
    <t>Nghị quyết số 71/NQ-HĐND ngày 5/10/2023; Thời gian thực hiện dự án: 2023 - 2026</t>
  </si>
  <si>
    <t>Xây dựng HTKT khu dân cư nông thôn tại khu Đồng Trên, thôn Yên Tàng, xã Bắc Phú, huyện Sóc Sơn</t>
  </si>
  <si>
    <t>xã Bắc Phú</t>
  </si>
  <si>
    <t>Nghị quyết số 61/NQ-HĐND ngày 25/4/2023; Thời gian thực hiện dự án: 2023 - 2026</t>
  </si>
  <si>
    <t>Xây dựng HTKT khu dân cư nông thôn tại thôn Phú Thịnh, xã Minh Phú, huyện Sóc Sơn</t>
  </si>
  <si>
    <t>xã Minh Phú</t>
  </si>
  <si>
    <t>Xây dựng HTKT chỉnh trang, phát triển khu dân cư nông thôn tại thôn Xuân Sơn, xã Trung Giã, huyện Sóc Sơn</t>
  </si>
  <si>
    <t>xã Trung Giã</t>
  </si>
  <si>
    <t>- Nghị quyết: số 36/NQ-HĐND ngày 23/11/2020; số 65/NQ-HĐND ngày 04/7/2023.
- Thời gian thực hiện dự án: 2022 - 2025.</t>
  </si>
  <si>
    <t>Chỉnh trang các khu đất xen kẹt để đấu giá QSD đất tại xã Đức Hòa</t>
  </si>
  <si>
    <t>xã Đức Hòa</t>
  </si>
  <si>
    <t>- Nghị quyết: số 77/NQ-HĐND ngày 15/12/2023.
- Thời gian thực hiện dự án: 2024 - 2025.</t>
  </si>
  <si>
    <t>Chỉnh trang các khu đất xen kẹt để đấu giá QSD đất tại xã Kim Lũ</t>
  </si>
  <si>
    <t>Chỉnh trang các khu đất xen kẹt để đấu giá QSD đất tại xã Phú Minh</t>
  </si>
  <si>
    <t>xã Phú Minh</t>
  </si>
  <si>
    <t>Xây dựng HTKT khu dân cư nông thôn tại thôn Thanh Sơn, xã Minh Phú, huyện Sóc Sơn</t>
  </si>
  <si>
    <t>Nghị quyết số 65/NQ-HĐND ngày 04/7/2023.
- Thời gian thực hiện dự án: 2024 - 2026.</t>
  </si>
  <si>
    <t>Xây dựng HTKT khu dân cư nông thôn tại thôn Cả, xã Đông Xuân, huyện Sóc Sơn</t>
  </si>
  <si>
    <t>xã Đông Xuân</t>
  </si>
  <si>
    <t>- Nghị quyết: số 77/NQ-HĐND ngày 15/12/2023.
- Thời gian thực hiện dự án: 2024 - 2027.</t>
  </si>
  <si>
    <t>Xây dựng HTKT khu dân cư tại thôn Lương Châu, xã Tiên Dược, huyện Sóc Sơn</t>
  </si>
  <si>
    <t>- Nghị quyết số 01/NQ-HĐND ngày 09/4/2024.
- Thời gian thực hiện dự án: 2024 - 2028.</t>
  </si>
  <si>
    <t>Xây dựng HTKT điểm dân cư khu trung tâm xã Hiền Ninh (khu 1)</t>
  </si>
  <si>
    <t>xã  Hiền Ninh</t>
  </si>
  <si>
    <t>- Nghị quyết số 03/NQ-HĐND ngày 31/5/2024.
- Thời gian thực hiện dự án: 2024 - 2028.</t>
  </si>
  <si>
    <t>Xây dựng HTKT điểm dân cư khu trung tâm xã Tân Dân</t>
  </si>
  <si>
    <t>- Nghị quyết số 77/NQ-HĐND ngày 15/12/2023.
- Thời gian thực hiện dự án: 2024 - 2028.</t>
  </si>
  <si>
    <t>Xây dựng HTKT khu đất xen kẹt để đấu giá QSD đất giáp trường Cao đẳng nghề điện thôn Xuân Lễ, xã Tân Dân, huyện Sóc Sơn</t>
  </si>
  <si>
    <t>Nghị quyết số 65/NQ-HĐND ngày 4/7/2023; thời gian thực hiện dự án đến 2025</t>
  </si>
  <si>
    <t>Xây dựng HTKT khu đất để đấu giá QSD đất tại thôn Thanh Nhàn, xã Thanh Xuân, huyện Sóc Sơn</t>
  </si>
  <si>
    <t>Xây dựng hạ tầng kỹ thuật khu dân cư nông thôn tại thôn Tăng Long, xã Việt Long, huyện Sóc Sơn</t>
  </si>
  <si>
    <t>Xã Việt Long</t>
  </si>
  <si>
    <t>Xây dựng HTKT khu dân cư nông thôn tại thôn Xuân Áp, xã Tân Dân, huyện Sóc Sơn</t>
  </si>
  <si>
    <t>Nghị quyết: số 45/NQ-HĐND ngày 30/8/2022; số 65/NQ-HĐND ngày 04/7/2023. Thời gian thực hiện dự án: 2022 - 2025.</t>
  </si>
  <si>
    <t>Xây dựng HTKT khu dđất phục vụ đấu giá QSD đất ven đê thôn Kim Hạ, xã Kim Lũ, huyện Sóc Sơn</t>
  </si>
  <si>
    <t xml:space="preserve"> Nghị quyết: số 36/NQ-HĐND ngày 20/11/2021; số 65/NQ-HĐND ngày 04/7/2024. Thời gian thực hiện dự án: 2021 - 2025.</t>
  </si>
  <si>
    <t xml:space="preserve">Xây dựng hạ tầng kỹ thuật khu dân cư nông thôn tại khu Đồng Kếp, thôn Lương Phúc,
xã Việt Long, huyện Sóc Sơn
</t>
  </si>
  <si>
    <t>xã Việt Long</t>
  </si>
  <si>
    <t>Nghị quyết số 14/NQ-HĐND ngày 20/7/2021; số 65/NQ-HĐND ngày 04/7/2023; số 20/NQ-HĐND ngày 26/6/2024. Thời gian thực hiện: 2022-2025</t>
  </si>
  <si>
    <t>Xây dựng HTKT khu dân cư nông thôn tại thôn Thạch Lỗi, xã Thanh Xuân</t>
  </si>
  <si>
    <t>xã Thanh Xuân</t>
  </si>
  <si>
    <t xml:space="preserve"> Nghị quyết số 30/NQ-HĐND ngày 12/5/2022; Nghị quyết số 65/NQ-HĐND ngày 04/7/2023. Thời gian thực hiện dự án: 2022-2025</t>
  </si>
  <si>
    <t>Xây dựng HTKT phát triển khu dân cư nông thôn tại khu Đồng Vuông, thôn Thạch Lỗi, xã Thanh Xuân</t>
  </si>
  <si>
    <t>Nghị quyết số 30/NQ-HĐND ngày 12/5/2022; Nghị quyết số 65/NQ-HĐND ngày 04/7/2023;  Nghị quyết số 20/NQ-HĐND ngày 26/6/2024. Thời gian thực hiện dự án: 2022-2026</t>
  </si>
  <si>
    <t>Xây dựng HTKT chỉnh trang, phát triển khu dân cư nông thôn tại Cửa Điện, thôn Phong Mỹ, xã Trung Giã</t>
  </si>
  <si>
    <t>Xây dựng HTKT chỉnh trang, phát triển khu đô thị tại khu Cửa Kho, thôn Bình An, xã Trung Giã</t>
  </si>
  <si>
    <t xml:space="preserve">Nghị quyết số 30/NQ-HĐND ngày 12/5/2022. Thời gian thực hiện dự án: 2022-2025 </t>
  </si>
  <si>
    <t>Xây dựng HTKT khu dân cư nông thôn tại thôn Thắng Hữu, xã Minh Trí, huyện Sóc Sơn</t>
  </si>
  <si>
    <t>xã Minh Trí</t>
  </si>
  <si>
    <t>Nghị quyết: số 71/NQ-HĐND ngày 05/10/2023. Thời gian thực hiện dự án: 2023 - 2026.</t>
  </si>
  <si>
    <t>Xây dựng HTKT phát triển khu dân cư tại xã Phù Linh, huyện Sóc Sơn</t>
  </si>
  <si>
    <t>xã Phù Linh</t>
  </si>
  <si>
    <t>Nghị quyết số 01/NQ-HĐND ngày 09/4/2024. Thời gian thực hiện dự án: 2024 - 2028.</t>
  </si>
  <si>
    <t>Chỉnh trang các khu đất xen kẹt để đấu giá QSD đất tại xã Hiền Ninh</t>
  </si>
  <si>
    <t>xã Hiền Ninh</t>
  </si>
  <si>
    <t>Nghị quyết: số 77/NQ-HĐND ngày 15/12/2023; số 20/NQ-HĐND ngày 26/6/2024. Thời gian thực hiện dự án: 2024 - 2025.</t>
  </si>
  <si>
    <t>Xây dựng hạ tầng kỹ thuật khu dân cư nông thôn tại khu Cửa Chợ, thôn Ngô Đạo, xã Tân Hưng, huyện Sóc Sơn</t>
  </si>
  <si>
    <t>xã Tân Hưng</t>
  </si>
  <si>
    <t>Nghị quyết: số 14/NQ-HĐND ngày 20/7/2021; số 65/NQ-HĐND ngày 04/7/2023. Thời gian thực hiện dự án: 2024 - 2026.</t>
  </si>
  <si>
    <t>Đầu tư kinh doanh hạ tầng kỹ thuật cụm công nghiệp CN3 tại xã Mai Đình và Tiên Dược, huyện Sóc Sơn, thành phố Hà Nội</t>
  </si>
  <si>
    <t>Tổng Công ty đầu tư phát triển hạ tầng UDIC</t>
  </si>
  <si>
    <t>Xã Mai Đình, Tiên Dược</t>
  </si>
  <si>
    <t>Quyết định số 2898/QĐ-UBND ngày 04/6/2024 của UBND Thành phố Hà Nội về điều chỉnh chủ trương đầu tư. Thời gian thực hiện: Hoàn thành năm 2027.</t>
  </si>
  <si>
    <t>Cửa hàng kinh doanh xăng dầu Thanh Xuân</t>
  </si>
  <si>
    <t>Công ty CPTM  BMV</t>
  </si>
  <si>
    <t xml:space="preserve">Sóc Sơn </t>
  </si>
  <si>
    <t>Quyết định số 7183/QĐ-UBND ngày 04/10/2024 của UBND huyện Sóc Sơn. Thời gian khởi công và hoàn thành dự án: Quý IV/2024 - Quý IV/2025</t>
  </si>
  <si>
    <t>Khu du lịch văn hóa Sóc Sơn khu III - Khu vực công cộng và làng du lịch tại khu vực đền Sóc, xã Phù Linh, huyện Sóc Sơn</t>
  </si>
  <si>
    <t>Công ty CP Đầu tư dịch vụ vui chơi giải trí thể thao Hà Nội</t>
  </si>
  <si>
    <t>Quyết định số 2356/QĐ-UBND ngày 06/7/2022 của UBND Hà Nội v/v QĐ chấp thuận điều chỉnh chủ trương đầu tư. Thời gian thực hiện: 2021-2025</t>
  </si>
  <si>
    <t>Cụm công nghiệp làng nghề Xuân Thu tại xã Xuân Thu, huyện Sóc Sơn</t>
  </si>
  <si>
    <t>Công ty cổ phần Xây dựng hạ tầng Đại Phong</t>
  </si>
  <si>
    <t>Quyết định số 3297/QĐ-UBND ngày 26/6/2024 của UBND Thành phố điều chỉnh quyết định thành lập Cụm công nghiệp. Thời gian thực hiện dự án: hoàn thành tháng 12/2025</t>
  </si>
  <si>
    <t>Cụm công nghiệp CN2</t>
  </si>
  <si>
    <t>Công ty TNHH Hạ tầng và phát triển khu công nghiệp ASG</t>
  </si>
  <si>
    <t xml:space="preserve"> Quyết định số 2978/QĐ-UBND ngày 31/5/2023. Thời gian thực hiện Quý I/2024-Quý II/2025</t>
  </si>
  <si>
    <t>Trường phổ thông có nhiều cấp học tiên tiến, hiện đại huyện Thạch Thất</t>
  </si>
  <si>
    <t>huyện Thạch Thất</t>
  </si>
  <si>
    <t>Xã Kim Quan</t>
  </si>
  <si>
    <t>Nghị quyết 10/NQ-HĐND ngày 29/3/2024 của HĐND thành phố Hà Nội về việc phê duyệt điều chỉnh Văn kiện dự án hỗ trợ kỹ thuật, phê duyệt chủ trương đầu tư: (Phụ lục 16 - Tiến độ: 2024-2026)</t>
  </si>
  <si>
    <t>Xây dựng sân thể thao xã Kim Quan</t>
  </si>
  <si>
    <t>Nghị quyết số 17/NQ-HĐND ngày 25/10/2022 của HĐND huyện Thạch Thất về việc phê duyệt chủ trương đầu tư dự án;  Tiến độ (2024-2025 -  Phụ lục I.23)</t>
  </si>
  <si>
    <t>Xây dựng sân thể thao xã Lại Thương</t>
  </si>
  <si>
    <t>Xã Lại Thượng</t>
  </si>
  <si>
    <t>Quyết định số 8459/QĐ-UBND ngày 11/12/2023 của UBND huyện Thạch Thất về việc phê duyệt dự án: (Tiến độ: 2024-2025)</t>
  </si>
  <si>
    <t>Kè chống sạt lở đê tả Tích xã Hạ Bằng</t>
  </si>
  <si>
    <t>Xã Hạ Bằng</t>
  </si>
  <si>
    <t>Nghị quyết số 02/NQ-HĐND ngày 29/04/2022 của Hội đồng nhân dân huyện Thạch Thất về việc phê duyệt chủ trương đầu tư, điều chỉnh chủ trương đầu tư một số dự án đầu tư công trên địa bàn huyện Thạch Thất (Giai đoạn 2023-2025) (phụ lục số I.37);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</si>
  <si>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Cải tao, nâng cấp mở rộng chợ nông thôn xã Yên Trung</t>
  </si>
  <si>
    <t>UBND xã Yên Trung</t>
  </si>
  <si>
    <t>Xã Yên Trung</t>
  </si>
  <si>
    <t>Nghị quyết số 46/NQ-HĐND ngày 16/12/2021 của HĐND huyện Thạch Thất - PL I.44 (tiến độ: 2024-2025)</t>
  </si>
  <si>
    <t>Ban QLDA đầu tư xây dựng công trình HTKT và nông nghiệp Thành phố</t>
  </si>
  <si>
    <t>Canh Nậu, Dị Nậu, Hương Ngải</t>
  </si>
  <si>
    <t>Quyết định 3729/QĐ-UBND ngày 17/7/2024 của UBND thành phố Hà Nội về việc phê duyệt dự án: (Tiến độ: 2024-2027)</t>
  </si>
  <si>
    <t>Cải tao, nâng cấp kênh tiêu Phùng Xá - Dị Nậu, huyện Thạch Thất</t>
  </si>
  <si>
    <t>Xã Phùng Xá, xã Dị Nậu</t>
  </si>
  <si>
    <t>Quyết định số 4312/QĐ-UBND ngày 19/8/2024 của UBND thành phố Hà Nội về việc phê duyệt dự án: (Tiến độ: 2024-2027)</t>
  </si>
  <si>
    <t>Xây dựng Trung tâm văn hoá xã Lại Thượng</t>
  </si>
  <si>
    <t>Lại Thượng</t>
  </si>
  <si>
    <t>Quyết định số 4455/QĐ-UBND ngày 29/8/2024 của UBND huyện về việc phê duyệt dự án: (Tiến độ: 2024-2026)</t>
  </si>
  <si>
    <t>Tu bổ, tôn tạo di tích Mộ và nhà thờ Phùng Khắc Khoan</t>
  </si>
  <si>
    <t>Quyết định 4759/QĐ-UBND ngày 04/10/2024 của UBND huyện Thạch Thất về việc phê duyệt điều chỉnh báo cáo nghiên cứu khả thi dự án: (Tiến độ: 2019-2024)</t>
  </si>
  <si>
    <t>Xây dựng trường Mầm non Minh Hà xã Canh Nậu (điểm mới)</t>
  </si>
  <si>
    <t>Canh Nậu</t>
  </si>
  <si>
    <t>Nghị quyết số 26/NQ-HĐND ngày 15/12/2023 của HĐND huyện Thạch Thất (Phụ lục I.02 - Tến độ: 2024-2027)</t>
  </si>
  <si>
    <t>Mở rộng, xây dựng học, nhà đa năng, phụ trợ Trường THCS Chàng Sơn</t>
  </si>
  <si>
    <t>Chàng Sơn</t>
  </si>
  <si>
    <t>Quyết định số 2514/QĐ-UBND ngày 17/5/2024 của UBND huyện về việc phê duyệt dự án: (Tiến độ: 2024-2027)</t>
  </si>
  <si>
    <t>Nâng cấp, mở rộng đường giao thông thoát nước xã Kim Quan (đường Kim Trung 2)</t>
  </si>
  <si>
    <t>Kim Quan</t>
  </si>
  <si>
    <t>Nghị quyết số 02/NQ-HĐND ngày 14/3/20223 về phê duyệt chủ trương đầu tư: (Phụ lục 18 - Tiến độ: 2024-2026)</t>
  </si>
  <si>
    <t>Cải tạo nâng cải đường tỉnh lộ 446 (đoạn km 0+00 đến km10+800) huyện Thạch Thất</t>
  </si>
  <si>
    <t>Tiến Xuân, Yên Trung , Yên Bình</t>
  </si>
  <si>
    <t>Nghị quyết số 41/NQ-HĐND ngày 08 tháng 12 năm 2023 của Hội đồng nhân dân thành phố Hà Nội về phê duyệt chủ trương đầu tư, phê duyệt điều chỉnh chủ trương đầu tư một số dự án sử dụng vốn đầu tư công của thành phố Hà Nội (Phụ lục 9 - Tiến độ: 2023-2027)</t>
  </si>
  <si>
    <t>Hạ tầng ngoài CNC Hòa Lạc ( đường từ TL 420-đường E CNC Hò Lạc, huyện Thạch Thất</t>
  </si>
  <si>
    <t>Bình Yên, Tân Xã</t>
  </si>
  <si>
    <t>- Nghị quyết số 41/NQ-HĐND ngày 08 tháng 12 năm 2023 của Hội đồng nhân dân thành phố Hà Nội về phê duyệt chủ trương đầu tư, phê duyệt điều chỉnh chủ trương đầu tư một số dự án sử dụng vốn đầu tư công của thành phố Hà Nội: (Phụ lục 10 - Tiến độ: 2023-2026);
- Văn bản 582/BQLDA-KTTĐ ngày 08/8/2024 của Ban QLDA ĐTXD huyện gửi sở Tài nguyên và Môi trường về việc Đề nghị thẩm định báo cáo đánh giá tác động môi trường của dự án:</t>
  </si>
  <si>
    <t>Cải tạo, nâng cấp đường giao thông trục chính xã Lại Thượng</t>
  </si>
  <si>
    <t xml:space="preserve"> Nghị quyết số 26/NQ-HĐND ngày 15 tháng 12 năm 2023 của Hội đồng nhân dân huyện Thạch Thất về phê duyệt chủ trương đầu tư, phê duyệt điều chỉnh chủ trương đầu tư một số dự án đầu tư công trên địa bàn huyện Thạch Thất. PLI.22 ( thời gian 2024-2026)</t>
  </si>
  <si>
    <t xml:space="preserve">Xây dựng đường trục phát triển kinh tế xã hội Bắc Nam đoạn qua huyện Thạch Thất (giai đoạn 1 từ Km14 + 200 đến Km18 + 500) </t>
  </si>
  <si>
    <t>Thạch Xá, Bình Phú, Phùng Xá</t>
  </si>
  <si>
    <t>- Nghị quyết số 30/NQ-HĐND ngày 08/12/2021 của Hội đồng nhân dân thành phố Hà Nội vv phê duyệt chủ trương đầu tư, điều chỉnh chủ trương đầu tư một số dự án sử dụng vốn đầu tư công của thành phố Hà Nội; Phụ lục 12 (2022-2025);
- Quyết định số 2132/QĐ-UBND ngày 01/8/2024 của Bộ Tài nguyên và Môi trường về việc phê duyệt kết quả báo cáo đánh giá tác động môi trường của dự án;
- Phương án bóc tách, thu gom và sử dụng đất hữu cơ của Công ty CPTV XDGT Gia thông Hà Nội ngày 25/6/2024.</t>
  </si>
  <si>
    <t>Cải tạo ao hồ xã Yên Bình, Yên Trung</t>
  </si>
  <si>
    <t>Yên Bình, Yên Trung</t>
  </si>
  <si>
    <t>Nghị quyết số 17/NQ-HĐND ngày 25/10/2023 của HĐND huyện Thạch Thất về việc phê duyệt chủ trương đầu tư, điều chỉnh chủ trương đầu tư một số dự án đầu tư công trên địa bàn huyện Thạch Thất; Phụ lục 16 (2024-2025)</t>
  </si>
  <si>
    <t>Mở rộng nâng cấp đền thờ Liệt sỹ xã Phùng Xá</t>
  </si>
  <si>
    <t>Quyết định số 8441/QĐ-UBND ngày 11/12/2023 của UBND huyện Thạch Thất về việc phê duyệt BCKT kỹ thuật dự án Mở rộng nâng cấp đền thờ Liệt sỹ xã Phùng Xá (Tiến độ: 2023-2024)</t>
  </si>
  <si>
    <t>Xây dựng mới trụ sở Ban chỉ huy quân sự xã Phùng Xá</t>
  </si>
  <si>
    <t>Quyết định số 7329/QĐ-UBND ngày 31/10/2023 của UBND huyện Thạch Thất về việc phê duyệt BCKT kỹ thuật dự án Xây dựng mới trụ sở Ban chỉ huy quân sự xã Phùng Xá (Tiến độ: 2024-2025)
Văn bản số 3609/BTL-TM ngày 11/11/2021 và số 41/BTL-TM ngày 08/01/2024 của Bộ Tư lệnh Thủ đô Hà Nội</t>
  </si>
  <si>
    <t>Xây dựng mới trụ sở Ban Chỉ huy quân sự xã Bình Yên</t>
  </si>
  <si>
    <t>UBND xã Bình Yên</t>
  </si>
  <si>
    <t>Bình Yên</t>
  </si>
  <si>
    <t>Quyết định số 7335/QĐ-UBND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</si>
  <si>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trụ sở Ban Chỉ huy quân sự xã Hương Ngải</t>
  </si>
  <si>
    <t>UBND xã Hương Ngải</t>
  </si>
  <si>
    <t>Hương Ngải</t>
  </si>
  <si>
    <t>Quyết định số 7334/QĐ-UBND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</si>
  <si>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trụ sở Ban Chỉ huy quân sự xã Cần Kiệm</t>
  </si>
  <si>
    <t>UBND xã Cần Kiệm</t>
  </si>
  <si>
    <t>Cần Kiệm</t>
  </si>
  <si>
    <t>Quyết định số 7332/QĐ-UBND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</si>
  <si>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trụ sở Ban Chỉ huy quân sự xã Phú Kim</t>
  </si>
  <si>
    <t>UBND xã Phú Kim</t>
  </si>
  <si>
    <t>Phú Kim</t>
  </si>
  <si>
    <t>Quyết định số 7331/QĐ-UBND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</si>
  <si>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Ban chỉ huy quân sự xã Đại Đồng</t>
  </si>
  <si>
    <t>UBND xã Đại Đồng</t>
  </si>
  <si>
    <t>Đại Đồng</t>
  </si>
  <si>
    <t>Quyết định số 7328/QĐ-UBND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</si>
  <si>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trụ sở Ban Chỉ huy quân sự xã Kim Quan</t>
  </si>
  <si>
    <t>UBND xã Kim Quan</t>
  </si>
  <si>
    <t>Quyết định số 7325/QĐ-UBND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</si>
  <si>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nghĩa trang nhân dân xã Lại Thượng</t>
  </si>
  <si>
    <t>UBND xã Lại Thượng</t>
  </si>
  <si>
    <t>Nghị quyết số 16/NQ-HĐND ngày 23/8/2022 của HĐND huyện Thạch Thất về việc phê duyệt chủ trương đầu tư dự án (Tiến độ: 2023-2025)</t>
  </si>
  <si>
    <t>Xây dựng mới trụ sở Ban Chỉ huy quân sự xã Đồng Trúc</t>
  </si>
  <si>
    <t>UBND xã Đồng Trúc</t>
  </si>
  <si>
    <t>Đồng Trúc</t>
  </si>
  <si>
    <t>Xây dựng, mở rộng nghĩa trang Gò Thiễu, xóm Đông, xã Đồng Trúc</t>
  </si>
  <si>
    <t>Quyết định số 2768/QĐ-UBND ngày 30/5/2024 của UBND huyện Thạch Thất về việc phê duyệt dự án: (Tiến độ: 2023-2025)</t>
  </si>
  <si>
    <t>Xây dựng, mở rộng nghĩa trang gò Khoáy xã Đồng Trúc</t>
  </si>
  <si>
    <t>Phụ lục số I.21 Nghị quyết số 17/NQ-HĐND ngày 25/10/2023 của HĐND huyện Thạch Thất (tiến độ: 2024-2026)</t>
  </si>
  <si>
    <t>Xây dựng hạ tầng ngoài hàng rào bệnh viện đa khoa huyện Thạch Thất</t>
  </si>
  <si>
    <t>Nghị quyết số 06/NQ-HĐND ngày 10/04/2024 của HĐND huyện Thạch Thất ( Phụ lục số 01, tiến độ: 2025-2027)</t>
  </si>
  <si>
    <t>Xây dựng HTKT khu đất dịch vụ Sau Đình, Đồi Mới xã Tân Xã (phần bổ sung)</t>
  </si>
  <si>
    <t>Tân Xã</t>
  </si>
  <si>
    <t>Quyết định số 7462/QĐ-UBND ngày 09/11/2023 của UBND huyện Thạch Thất về việc phê duyệt điều chỉnh thời gian thực hiện dự án: (tiến độ: hết năm 2024)</t>
  </si>
  <si>
    <t>Xây dựng khu tái định cư thị trấn Liên Quan</t>
  </si>
  <si>
    <t>Liên Quan, Phú Kim</t>
  </si>
  <si>
    <t>Nghị Quyết số 23/NQ-HĐND ngày 28/9/2021 của UBND huyện Thạch Thất về việc chấp thuận chủ trương đầu tư dự án (Tiến độ: 2022-2024) - PL I.63; 
Quyết định số 7318/QĐ-UBND ngày 31/10/2023 của UBND huyện về việc phê duyệt dự án (tiến độ: 2022-2024)</t>
  </si>
  <si>
    <t>Nâng cấp hệ thống tiêu Bình Phú</t>
  </si>
  <si>
    <t>Phùng Xá, Hữu Bằng, Bình Phú, Cần Kiệm, Thạch Xá, Dị Nậu</t>
  </si>
  <si>
    <t>Quyết định số 740/QĐ-UBND ngày 04/2/2024 của UBND thành phố Hà Nội về việc điều chỉnh thời gian thực hiện dự án: (tiến độ: Năm 2024).</t>
  </si>
  <si>
    <t>Cải tạo nâng cấp đường tỉnh 420 đoạn từ Km0+00 đến Km7+428 (Ngã ba Hòa Lạc - Ngã ba thị trấn Liên Quan)</t>
  </si>
  <si>
    <t>Liên Quan; Kim Quan; Bình Yên; Thạch Hòa; Tân Xã</t>
  </si>
  <si>
    <t>Quyết định 51/QĐ-UBND ngày 04/10/2024 của UBND thành phố Hà Nội về việc phê duyệt điều chỉnh thời gian thực hiện dự án: (Tiến độ: Hết năm 2025)</t>
  </si>
  <si>
    <t>Đường từ chùa Bảo Quang đi khu đấu giá Mả Cố xã Thạch Xá</t>
  </si>
  <si>
    <t>Thạch Xá</t>
  </si>
  <si>
    <t>Quyết định 8451/QD-UBND ngày 11/12/2023 về việc phê duyệt điều chỉnh thời gian thực hiện dự án: (Tiến độ: 2019-2024)</t>
  </si>
  <si>
    <t>Đường H 14: đoạn Cần Kiệm đi Hạ Bằng (CNC Hòa Lạc)</t>
  </si>
  <si>
    <t>Cần Kiệm, Hạ Bằng</t>
  </si>
  <si>
    <t>Quyết định 8241/QĐ-UBND ngày 06/12/2023 của UBND huyện Thạch Thất về việc phê duyệt điều chỉnh dự án (lần 2): (Tiến độ: 2021-2024)</t>
  </si>
  <si>
    <t>Cải tạo, nâng cấp trạm bơm tiêu Săn (Phần Kênh và các công trình trên kênh) (QLDA)</t>
  </si>
  <si>
    <t>Phú Kim, Xã Hương Ngải, Xã Đại Đồng, Thị trấn Liên Quan</t>
  </si>
  <si>
    <t>- Quyết định số 6626/QĐ-UBND ngày 28/12/2023 của UBND huyện về việc điều chỉnh thời gian thực hiện dự án: (Tiến độ: Hết năm 2024);
- Quyết định số 898/QĐ-UBND ngày 10/02/2014 của UBND thành phố Hà Nội về việc phê duyệt Báo cáo đánh giá tác động môi trường</t>
  </si>
  <si>
    <t>Đầu tư xây dựng Cầu Cần Kiệm</t>
  </si>
  <si>
    <t>Quyết định 7746/QĐ-UBND ngày 22/11/2023 của UBND huyện về việc phê duyệt điều chỉnh dự án: (Tiến độ: 2018/2024)</t>
  </si>
  <si>
    <t>Cải tạo, nâng cấp đường dân sinh từ khu đấu giá trung tâm đi trường mầm non trung tâm xã Hương Ngải</t>
  </si>
  <si>
    <t>Xã Hương Ngải</t>
  </si>
  <si>
    <t>Quyết định số 8442/QĐ-UBND ngày 11/12/2023 của UBND huyện Thạch Thất về việc phê duyệt dự án: (Tiến độ: 2021-2024)</t>
  </si>
  <si>
    <t>Dự án tuyến đường vào Khu tái định cư Đại học Quốc gia Hà Nội</t>
  </si>
  <si>
    <t>Thạch Hòa</t>
  </si>
  <si>
    <t>Công văn số 1084/UBND-BQLDA ngày 20/6/2023 của UBND huyện Thạch Thất về việc điều chỉnh thời gian thực hiện dự án ĐTXD khu TĐC Đại học quốc giá Hà Nội tại Hòa Lạc (tiến độ 2015-2025)</t>
  </si>
  <si>
    <t>Xây dựng, mở rộng trường mầm non Yên Bình (điểm thôn Thuống)</t>
  </si>
  <si>
    <t xml:space="preserve">Yên Bình </t>
  </si>
  <si>
    <t>Quyết định số 7165/QĐ-UBND về việc phê duyệt điều chỉnh dự án ĐTXD Dự án xây dựng, mở rộng trường mầm non Yên Bình ( tiến độ 2021-2024)</t>
  </si>
  <si>
    <t>Xây dựng tuyến đường cao tốc đại lộ Thăng Long, đoạn nối từ Quốc lộ 21 đến cao tốc Hà Nội- Hoà Bình</t>
  </si>
  <si>
    <t>Ban Quản lý dự án đầu tư xây dựng công trình dân dụng và công nghiệp thành phố Hà Nội</t>
  </si>
  <si>
    <t>Thạch Hoà, Tiến Xuân, Yên Bình</t>
  </si>
  <si>
    <t>- Quyết định số 2114/QĐ-UBND ngày 21/6/2022 của UBND thành phố Hà Nội về Phê duyệt Báo cáo nghiên cứu khả thi dự án: (Tiến độ: 2022-2026)
- Quyết định số 1968/QĐ-UBND ngày 10/6/2022 của UBND thành phố về phê duyệt Báo cáo đánh giá tác động môi trường</t>
  </si>
  <si>
    <t>Xây mới 24 phòng học, phòng bộ môn.  hiệu bộ, bếp, sân vườn, phụ trợ trường Mầm non Chàng Sơn</t>
  </si>
  <si>
    <t>Xã Chàng Sơn</t>
  </si>
  <si>
    <t xml:space="preserve">Quyết định số 4504/QĐ-UBND ngày 02/11/2021 của UBND huyện Thạch Thất về việc phê duyệt dự án (Tiến độ: 2022-2024)  </t>
  </si>
  <si>
    <t>Xây dựng trường Tiểu học Minh Hà B xã Canh Nậu (xây điểm mới)</t>
  </si>
  <si>
    <t>xã Canh Nậu</t>
  </si>
  <si>
    <t>Quyết định số 4512/QĐ-UBND ngày 03/11/2021 của UBND Huyện vv phê duyệt dự án (Tiến độ: 2022-2024)</t>
  </si>
  <si>
    <t>Xây dựng mới 20 phòng học, 9 phòng bộ môn, hiệu bộ, khu giáo dục thể chất, sân vườn, phụ trợ trường THCS Đồng Trúc</t>
  </si>
  <si>
    <t>xã Đồng Trúc</t>
  </si>
  <si>
    <t>Quyết định 7294/QĐ-UBND ngày 31/10/2023 của UBND huyện Thạch Thất về việc điều chỉnh dự án: (Tiến độ: 2022-2024)</t>
  </si>
  <si>
    <t>Xây dựng, mở rộng trường mầm non trung tâm xã Thạch Xá</t>
  </si>
  <si>
    <t>Quyết định số 4492/QĐ-UBND ngày 01/11/2021 vv phê duyệt dự án (Tiến độ: 2022-2024)</t>
  </si>
  <si>
    <t>Đường giao thông nông thôn xã Đồng Trúc (đoạn đồi Phe đi ao Đìa Hoi và đoạn ngã tư Trúc Động đi Đại Lộ Thăng Long)</t>
  </si>
  <si>
    <t>Quyết định số 7740/QD-UBND ngày 22/11/2023 của UBND huyện Thạch Thất về việc phê duyệt điều chỉnh dự án: (tiến độ: 2021-2024)</t>
  </si>
  <si>
    <t>Xây dựng, nâng cấp đường ĐH07 đoạn từ TL 419 đi đường ĐH05</t>
  </si>
  <si>
    <t>xã Lại Thượng, Đại Đồng,Cẩm Yên</t>
  </si>
  <si>
    <t>Quyết định số 3821/QĐ-UBND ngày 19/5/2022 của UBND huyện về Phê duyệt dự án  (Tiến độ: 2022-2025) - PL I.43</t>
  </si>
  <si>
    <t>Xây mới phòng học, cải tạo nhà lớp học, hiệu bộ, khu giáo dục thể chất, sân vườn, phụ trợ trường THCS Minh Hà</t>
  </si>
  <si>
    <t>Quyết định 2755/QĐ-UBND ngày 29/5/2024 của UBND huyện về việc phê duyệt điều chỉnh dự án: (Tiến độ: 2024-2026)</t>
  </si>
  <si>
    <t>Xây dựng trường mầm non Cần Kiệm (xây điểm mơi)</t>
  </si>
  <si>
    <t xml:space="preserve">Quyết định 2748/QĐ-UBND ngày 16/05/2023 của huyện Thạch Thất vv quyết định phê duyệt dự án (2023-2025) </t>
  </si>
  <si>
    <t>Xây dựng mới trường Tiểu học Phú Kim</t>
  </si>
  <si>
    <t>Quyết định 2033/QĐ-UBND ngày 18/04/2023 của huyện Thạch Thất vv phê duyệt điều chỉnh dự án (2023-2025)</t>
  </si>
  <si>
    <t>Cải tạo, nâng cấp đường từ ĐH 24 đi thôn 2 và thôn 5 đi CNC xã Hạ Bằng</t>
  </si>
  <si>
    <t>Hạ Bằng</t>
  </si>
  <si>
    <t>Quyết định số 7578/QĐ-UBND ngày 24/10/2022 của UBND huyện về Phê duyệt dự án: ( tiến độ 2023-2024)</t>
  </si>
  <si>
    <t>Nâng cấp, mở rộng đường ĐH.11 (Đoạn ĐH.06 đi cầu Cao Thiên) xã Cần Kiệm.</t>
  </si>
  <si>
    <t>Xã Cần Kiệm</t>
  </si>
  <si>
    <t>Quyết định 7743/QĐ-UBND ngày 22/11/2023 của UBND huyện về việc phê duyệt điều chỉnh dự án: (Tiến độ: 2021-2025)</t>
  </si>
  <si>
    <t>Xây dựng nhà văn hóa trung tâm, sân thể thao xã Tân Xã</t>
  </si>
  <si>
    <t>Xã Tân Xã</t>
  </si>
  <si>
    <t>Quyết định số 7570/QĐ-UBND ngày 21/10/2022 của UBND huyện về việc phê duyệt dự án (tiến độ: 2022-2024)</t>
  </si>
  <si>
    <t>Xây dựng nhà văn hóa trung tâm, sân thể thao xã Đồng Trúc</t>
  </si>
  <si>
    <t xml:space="preserve">Xã Đồng Trúc </t>
  </si>
  <si>
    <t>Quyết định số 4613/QĐ-UBND ngày 004/8/2023 của UBND huyện Thạch Thất về việc phê duyệt điều chỉnh thời gian thực hiện dự án: (Tiến độ: 2022-2024)</t>
  </si>
  <si>
    <t>Cải tạo, nâng cấp đường từ đường liên xã Cẩm Yên Đồng Trúc đến di tích miếu thờ xóm Vuột thôn Ngũ Sơn xã Lại Thượng</t>
  </si>
  <si>
    <t>Xã Lại Thượng, xã Bình Yên</t>
  </si>
  <si>
    <t>Quyết định số 2163/QĐ-UBND ngày 21/4/2023 của UBND huyện  Thạch Thất  về việc phê duyệt dự án. Tiến độ: 2022-2024</t>
  </si>
  <si>
    <t>Cải tạo, nâng cấp đường giao thông thoát nước khu vực Trúc Động, Đồng Kho, Đồng Táng xã Đồng Trúc</t>
  </si>
  <si>
    <t>- Quyết định số 7587/QĐ-UBND ngày 24/10/2022 của UBND huyện  Thạch Thất về việc phê duyệt dự án. Tiến độ: 2022-2024;
- Quyết định số 1482/QĐ-UBND ngày 24/3/2023 của UBND huyện Thạch Thất về việc phê duyệt dự án: (Tiến độ: 2022-2024);
- Văn bản số 492/TNMT ngày 28/7/2022 của phòng TNMT về việc thẩm định phương án, dự toán bóc tách, thu gom đất hữu cơ dự án:</t>
  </si>
  <si>
    <t>Xây dựng mới trụ sở Đảng uỷ - HĐND - UBND xã Đồng Trúc</t>
  </si>
  <si>
    <t>Quyết định 7280/QĐ-UBND ngày 30/10/2023 của UBND huyện về việc phê duyệt dự án (tiến độ: 2022-2024)</t>
  </si>
  <si>
    <t>Xây dựng đường trục phát triển kinh tế xã hội Bắc Nam đoạn qua huyện Thạch Thất giai đoạn 2 từ Km10+770-km14+200 (Nghĩa trang Thạch Xá đến TL420)</t>
  </si>
  <si>
    <t>Thạch Xá, Chàng Sơn, Liên Quan, Hương Ngải, Phú Kim</t>
  </si>
  <si>
    <t>Quyết định số: 5097/QĐ/UBND ngày 03/12/2021 của UBND thành phố Hà Nội  vv cho phép thực hiện đầu tư 03 dự án giao thông trên địa bàn huyện Thạch Thất</t>
  </si>
  <si>
    <t>Xã Phùng Xá</t>
  </si>
  <si>
    <t>Xây dựng mới đường ĐH08 (Đại lộ Thăng Long - ĐH.10-TL 420 Bình Yên)</t>
  </si>
  <si>
    <t>Đồng Trúc, Hạ Bằng, Cần Kiệm, Tân Xã; Bình Yên</t>
  </si>
  <si>
    <t>- Quyết định số 8441/QĐ-UBND ngày 08/11/2022 về việc phê duyệt dự án. Tiến độ: 2022-2025;
- Công văn số 239/BQLDA-QLDA1 ngày 08/4/2024 gửi Sở Tài nguyên và Môi trường đề nghị thẩm định báo cáo đánh giá tác động môi trường.</t>
  </si>
  <si>
    <t>Xây dựng đường từ đường E khu công nghệ cao Hoà Lạc đi Đại Lộ Thăng Long</t>
  </si>
  <si>
    <t>Tân Xã
Hạ Bằng
Đồng Trúc</t>
  </si>
  <si>
    <t>Quyết định số 3717/QĐ-UBND ngày 11/5/2022 của UBND huyện về Phê duyệt điều chỉnh dự án. (2022-2025)</t>
  </si>
  <si>
    <t>Xây dựng nghĩa trang nhân dân thị trấn Liên Quan</t>
  </si>
  <si>
    <t>UBND thị trấn Liên Quan</t>
  </si>
  <si>
    <t>Thị trấn Liên Quan</t>
  </si>
  <si>
    <t xml:space="preserve">Quyết định số 4914/QĐ-UBND ngày 18/11/2021 của UBND huyện Thạch Thất (Tiến độ: 2022-2024). </t>
  </si>
  <si>
    <t>Xây dựng nghĩa trang nhân dân xã Phùng Xá</t>
  </si>
  <si>
    <t>Căn cứ Quyết định số 9187/QĐ-UBND ngày 29/11/2022 của UBND huyện Thạch Thất về việc phê duyệt báo cáo kinh tế kỹ thuật dự án Xây dựng nghĩa trang nhân dân xã Phùng Xá, huyện Thạch Thất, thành phố Hà Nội (tiến độ: 2022-2024)</t>
  </si>
  <si>
    <t>Xây dựng trường mầm non Kim Quan</t>
  </si>
  <si>
    <t>Quyết định số 5037/QĐ-UBND ngày 01/7/2022 của UBND huyện về việc phê duyệt điều chỉnh dự án: Xây dựng trường mầm non Kim Quan(2022-2025); 2696/QĐ-UBND ngày 18/3/2022 của UBND huyện về phê duyệt dự án.(Tiến độ 2022-2025)</t>
  </si>
  <si>
    <t>Xây dựng mới phòng khám đa khoa Yên Bình</t>
  </si>
  <si>
    <t>Xã Yên Bình</t>
  </si>
  <si>
    <t>Quyết định số 7287/QĐ-UBND ngày 31/10/2023 của UBND huyện về việc phê duyệt dự án (tiến độ: 2022-2024)</t>
  </si>
  <si>
    <t>Xây dựng NVH trung tâm, mở rộng nâng cấp sân thể thao xã Phùng Xá</t>
  </si>
  <si>
    <t>Quyết định 5320/QĐ-UBND ngày 28/8/2023 của UBND huyện vv quyết định phê duyệt dự án (2022/2024)</t>
  </si>
  <si>
    <t>Cải tạo, nâng cấp đường từ ĐH 24 - UBND xã Hạ Bằng đi thôn 3 xã Hạ Bằng</t>
  </si>
  <si>
    <t>Quyết định số 7742/QĐ-UBND 22/11/2023 của UBND huyện về việc phê duyệt điều chỉnh dự án: (Tiến độ: 2022-2024)</t>
  </si>
  <si>
    <t>Xây dựng, cải tạo trường Tiểu học Chàng Sơn</t>
  </si>
  <si>
    <t>xã Chàng Sơn</t>
  </si>
  <si>
    <t>Quyết định 2836/QĐ-UBND ngày 19/05/2023 của huyện Thạch Thất vv phê duyệt điều chỉnh dự án (2022-2024)</t>
  </si>
  <si>
    <t>Xây dựng mới Trạm y tế xã tân Xã</t>
  </si>
  <si>
    <t>xã Tân Xã</t>
  </si>
  <si>
    <t>Quyết định 8426/QĐ-UBND ngày 08/11/2022 của UBND huyện vv phê duyệt báo cáo kinh tế kỹ thuật (2022-2024)</t>
  </si>
  <si>
    <t>Mở rộng khuôn viên, xây dựng bổ sung phòng học, phòng bộ môn, phụ trợ trường mầm non 19/5</t>
  </si>
  <si>
    <t>Liên Quan</t>
  </si>
  <si>
    <t>Quyết định 2945/QĐ-UBND ngày 24/05/2023 của UBND Huyện vv phê duyệt dự án (2023-2025)</t>
  </si>
  <si>
    <t>Nâng cấp, cải tạo, xây dựng mới đường từ TL419 đi thôn Tây Trong đến thôn Hương Lam xã Đại Đồng</t>
  </si>
  <si>
    <t>QĐ số 8522/QĐ-UBND ngày 11/11/2022của UBND huyện  Thạch Thất  vv phê duyệt  dự án (Tiến độ: 2022-2024); QĐ số 3950/QĐ-UBND ngày 10/7/2023 của UBND huyện  Thạch Thất vv phê duyệt  điều chỉnh dự án ( tiến độ 2023-2024)</t>
  </si>
  <si>
    <t>Cải tạo nâng cấp đường Cửa Ngái - đồng Môi đi cầu Đồng Ngà xã Hương Ngải</t>
  </si>
  <si>
    <t xml:space="preserve"> Quyết định số 8521/QĐ-UBND ngày 11./11/2022 của UBND huyện  Thạch Thất vv phê duyệt dự án (Tiến độ: 2022-2024)</t>
  </si>
  <si>
    <t>Cải tạo, nâng cấp đường giao thông thoát nước khu vực Tam Cảnh xã Đồng Trúc</t>
  </si>
  <si>
    <t xml:space="preserve"> Quyết định số 3071/QĐ-UBND ngày26/5/2023 của UBND huyện  Thạch Thất vv phê duyệt dự án (Tiến độ: 2023-2025)</t>
  </si>
  <si>
    <t>Nạo vét kè Ao Giang (GĐ II) xã Đồng Trúc</t>
  </si>
  <si>
    <t>Ban quản lý dự án ĐTXD huyện Thạch Thất</t>
  </si>
  <si>
    <t>Xã Đồng Trúc</t>
  </si>
  <si>
    <t xml:space="preserve"> Quyết định số 3070/QĐ-UBND ngày 26/5/2023 của UBND huyện v/v phê duyệt dự án ( Tiến độ 2023-2026)</t>
  </si>
  <si>
    <t>Cải tạo nhà lớp học, xây nhà đa năng kết hợp nhà ăn và phụ trợ trường Tiểu học Đồng Trúc</t>
  </si>
  <si>
    <t xml:space="preserve">Quyết định số 8445/QĐ-UBND ngày 09/11/2022 của UBND huyện Thạch Thất về việc phê duyệt dự án. Tiến độ: 2023-2025 
</t>
  </si>
  <si>
    <t>Xây dựng Trung tâm văn hóa, sân thể thao xã Hạ Bằng</t>
  </si>
  <si>
    <t xml:space="preserve">Quyết định 3075/QĐ-UBND  ngày 26/05/2023 của huyện Thạch Thất về việc quyết định phê duyệt dự án (Tiến độ: 2023-2025) </t>
  </si>
  <si>
    <t>Xây dựng trụ sở Viện kiểm sát nhân dân huyện Thạch Thất</t>
  </si>
  <si>
    <t>Quyết định số 20/QĐ-VKSTC ngày 15/3/2023 của Viện kiểm sát nhân dân tối cao về việc phê duyệt chủ trương đầu tư dự án. (Tiến độ: 2023-2025)</t>
  </si>
  <si>
    <t>Xây dựng mới đường ĐH11 (đoạn từ ĐH10 Tân Xã đi 420 Bình Yên)</t>
  </si>
  <si>
    <t>Cần Kiệm, Kim Quan, Tân Xã, Bình Yên</t>
  </si>
  <si>
    <t>Nghị Quyết số 22/NQ-HĐND ngày 04/11/2020 của HĐND huyện Thạch Thất về việc Phê duyệt chủ trương đầu tư 63 dự án đầu tư công trong danh mục kế hoạch đầu tư công trung hạn giai đoạn 2016-2020 của huyện Thạch Thất - PL 32 (Tiến độ: 2021-2024)</t>
  </si>
  <si>
    <t>Xây dựng mới tuyến đường ĐH18 (đoạn từ TL419 cống Bùng đấu nối đường ĐH19)</t>
  </si>
  <si>
    <t>Phùng Xá, Dị Nậu</t>
  </si>
  <si>
    <t>16/NQ-HĐND ngày 23/8/2022 của HĐND huyện Thạch Thất Phê duyệt chủ trương đầu tư, điều chỉnh chủ trương đầu tư công trên địa bàn huyện Thạch Thất (2023-2025) - Phụ lục I.5</t>
  </si>
  <si>
    <t>Xây dựng, cải tạo nâng cấp tỉnh lộ 420 xã Hương Ngải đi Phụng Thượng Phúc Thọ</t>
  </si>
  <si>
    <t>Quyết định 7317/QĐ-UBND ngày 31/10/2023 của UBND huyện Thạch Thất về việc phê duyệt dự án: (Tiến độ: 2023-2025)</t>
  </si>
  <si>
    <t>Xây dựng nhà văn hóa trung tâm, sân thể thao xã Bình Yên</t>
  </si>
  <si>
    <t>Nghị Quyết 46/NQ-HĐND ngày 16/12/2021 của UBND huyện Thạch Thất về Phê duyệt chủ trương đầu tư, điều chỉnh chủ trương đầu tư một số dự án đầu tư công trên địa bàn huyện Thạch Thất (2022-2024) - Phụ lục I.39</t>
  </si>
  <si>
    <t>Xây dựng trạm y tế thị trấn Liên Quan</t>
  </si>
  <si>
    <t>Nghị quyết 12/NQ-HĐND ngày 29/6/2022 của HĐND huyện Thạch Thất về chủ trương, điều chỉnh chủ trương đầu tư một số dự án đầu tư công trên địa bàn huyện Thạch Thất (2023-2025) - Phụ lục I.5</t>
  </si>
  <si>
    <t>Xây dựng Trạm y tế xã Phú Kim</t>
  </si>
  <si>
    <t>Nghị quyết 12/NQ-HĐND ngày 29/6/2022 của HĐND huyện Thạch Thất về chủ trương, điều chỉnh chủ trương đầu tư một số dự án đầu tư công trên địa bàn huyện Thạch Thất (2023-2025) - Phụ lục I.3</t>
  </si>
  <si>
    <t>Mở rộng, xây dựng, cải tạo trường Tiểu học Cẩm Yên</t>
  </si>
  <si>
    <t>Cẩm Yên</t>
  </si>
  <si>
    <t>Nghị Quyết 24/NQ-HĐND ngày 14/12/2022 của Hội đồng nhân dân huyện Thạch Thất về việc phê duyệt chủ trương đầu tư, điều chỉnh chủ trương đầu tư một số dự án đầu tư công trên địa bàn huyện Thạch Thất ( Phụ lục số 12- tiến độ: 2023-2025)</t>
  </si>
  <si>
    <t>Xây dựng trường tiểu học Bình Yên</t>
  </si>
  <si>
    <t>46/NQ-HĐND ngày 16/12/2021 của UBND huyện Thạch Thất về Phê duyệt chủ trương đầu tư, điều chỉnh chủ trương đầu tư một số dự án đầu tư công trên địa bàn huyện Thạch Thất (2022-2024) - Phụ lục 1.1; Nghị quyết 02/NQ-HĐND ngày 29/4/2022 của HĐND huyện về phê duyệt chủ trương, điều chỉnh chủ trương - PL I.5</t>
  </si>
  <si>
    <t>Nâng cấp mở rộng ĐH05 (đoạn từ TL419-ĐH07)</t>
  </si>
  <si>
    <t>- Quyết định số 251/QĐ-UBND ngày 19/1/2024 của UBND huyện Thạch Thất về việc phê duyệt dự án: (Tiến độ:2023-2026);
- Văn bản số 391/TNMT ngày 26/9/2023 của phòng TNMT về việc thẩm định phương án, dự toán bóc tách, thu gom đất hữu cơ dự án:</t>
  </si>
  <si>
    <t>Xây dựng, nâng cấp đường ĐH07 (đoạn từ đường ĐH 05 đi TL420)</t>
  </si>
  <si>
    <t>Lại Thượng, Bình Yên</t>
  </si>
  <si>
    <t>Quyết định 863/QĐ-UBND ngày 22/02/2024 của UBND huyện Thạch Thất về việc phê duyệt dự án: (Tiến độ:2023-2026)</t>
  </si>
  <si>
    <t>Xây dựng, mở rộng nghĩa trang nhân dân Vai Đỏ xã Hạ Bằng</t>
  </si>
  <si>
    <t>UBND xã Hạ Bằng</t>
  </si>
  <si>
    <t>46/NQ-HĐND ngày 16/12/2021 của UBND huyện Thạch Thất về Phê duyệt chủ trương đầu tư, điều chỉnh chủ trương đầu tư một số dự án đầu tư công trên địa bàn huyện Thạch Thất (2023-2024) - Phụ lục 1.38</t>
  </si>
  <si>
    <t>Đường từ ĐT 419 ( Phùng Xá) đi ĐT 420 (Dị Nậu)</t>
  </si>
  <si>
    <t>Dị Nậu, Phùng Xá</t>
  </si>
  <si>
    <t>Nghi quyết số 24/NQ-HĐND ngày 14/12/2022 về việc phê duyệt chủ trương đầu tư , điều chỉnh chủ trương đầu tư một số dự án đầu tư công trên địa bàn huyện Thạch Thất. (Phụ lục số 08 - Tiến độ: 2023-2025)</t>
  </si>
  <si>
    <t>Nâng cấp đường từ QL21 đi khu TĐC Đại học Quốc Gia</t>
  </si>
  <si>
    <t>Bình Yên, Thạch Hòa</t>
  </si>
  <si>
    <t>Quyết định số 2429/QĐ-UBND ngày 15/5/2024 của UBND huyện Thạch Thất về việc phê duyệt dự án: (Tiến độ: 2024-2025)</t>
  </si>
  <si>
    <t>Xây dựng, mở rộng nghĩa trang khu đồng Mép xã Chàng Sơn</t>
  </si>
  <si>
    <t>UBND xã Chàng Sơn</t>
  </si>
  <si>
    <t>- Quyết định số 9094/QĐ-UBND ngày 25/11/2022 của UBND huyện Thạch Thất về việc phê duyệt Báo cáo kinh tế kỹ thuật dự án:
- Nghị quyết số 16/NQ-HĐND ngày 23/8/2022 của HĐND huyện Thạch Thất (2023-2025) - PL I.9</t>
  </si>
  <si>
    <t>Xây dựng, chỉnh trang nghĩa trang nhân dân xã Kim Quan</t>
  </si>
  <si>
    <t>Quyết định số 1581/QĐ-UBND ngày 30/3/2023 của UBND huyện Thạch Thất về việc phê duyệt báo cáo kinh tế kỹ thuật dự án: (Tiến độ: 2023-2024)</t>
  </si>
  <si>
    <t>Đường từ trục trung tâm xã Thạch Xá đi ĐH17 Bình Phú</t>
  </si>
  <si>
    <t>Xã Thạch Xá</t>
  </si>
  <si>
    <t>Nghị quyết 02/ NQ - HĐND ngày 29/4/2022 của Hội đồng nhân dân huyện Thạch Thất về việc phê duyệt chủ trương đầu tư (PL I.21 - Tiến dộ: 2023-2025)</t>
  </si>
  <si>
    <t>Nâng cấp mở rộng đường ĐH06 (Đoạn Kim Quan - Cần Kiệm)</t>
  </si>
  <si>
    <t>Xã Kim Quan, xã Cần Kiệm</t>
  </si>
  <si>
    <t>- Quyết định số 2409/QĐ-UBND ngày 15/5/2024 phê duyệt dự án của UBND huyện Thạch Thất (Tiến độ: 2024-2026);
- Văn bản số 250/TNMT ngày 10/4/2024 của Phòng Tài nguyên và Môi trường về việc thẩm định phươn án bóc tách, thu gom đất hữu cơ dự án:</t>
  </si>
  <si>
    <t>Trường THPT Hai Bà Trưng huyện Thạch Thất</t>
  </si>
  <si>
    <t>Quyết định số 784/QĐ-UBND ngày 05/2/2024 của UBND huyện Thạch Thất về phê duyệt dự án đầu tư xây dựng (tiến độ: 2023-2026).</t>
  </si>
  <si>
    <t>Xây dựng nhà văn hóa trung tâm, sân thể thao xã Chàng Sơn</t>
  </si>
  <si>
    <t>Nghị Quyết 20/NQ-HĐND ngày 21/10/2022 của Hội đồng nhân dân huyện Thạch Thất về việc phê duyệt chủ trương đầu tư, điều chỉnh chủ trương đầu tư một số dự án đầu tư công và giao UBND huyện phê duyệt điều chỉnh chru trương đầu tư các dự án đầu tư công trên địa bàn huyện Thạch Thất ( Phụ lục I.8); Tiến độ: 2023-2025</t>
  </si>
  <si>
    <t>Dự án cải tạo, nâng cấp Bệnh viện đa khoa huyện Thạch Thất</t>
  </si>
  <si>
    <t>Quyết định số 4385/QĐ-UBND ngày 21/8/2024 của UBND thành phố Hà Nội về việc phê duyệt dự án: (Tiến độ: 2022-2026)</t>
  </si>
  <si>
    <t>Mở rộng, xây phòng học, nhà đa năng, phụ trợ trường THCS Thạch Xá</t>
  </si>
  <si>
    <t>Quyết định số 861/QĐ-UBND ngày 21/02/2024 của UBND huyện về việc phê duyệt dự án; Quyết định số 2771/QĐ-UBND ngày 30/5/2024 về việc đính chính nội dung tại quyết định số 861/QĐ-UBND ngày 21/02/2024 (Tiến độ: 2023-2025)</t>
  </si>
  <si>
    <t>Xây dựng nhà văn hóa trung tâm, sân thể thao xã Thạch Xá</t>
  </si>
  <si>
    <t>Nghị quyết 20/NQ-HĐND ngày 21/10/2022 của HĐND huyện Thạch Thất về việc  Phê duyệt chủ trương đầu tư, điều chỉnh chủ trương đầu tư một số dự án đầu tư công trên địa bàn huyện Thạch Thất (Phụ lục I.6 - Tiến độ: 2023-2025)</t>
  </si>
  <si>
    <t>Xây dựng nhà văn hóa trung tâm, sân thể thao xã Cần Kiệm</t>
  </si>
  <si>
    <t>Nghị quyết 20/NQ-HĐND ngày 21/10/2022 của HĐND huyện Thạch Thất về việc  Phê duyệt chủ trương đầu tư, điều chỉnh chủ trương đầu tư một số dự án đầu tư công trên địa bàn huyện Thạch Thất (Phụ lục I.7 - Tiến độ: 2023-2025)</t>
  </si>
  <si>
    <t>Cải tạo kênh tiêu Lim và trạm bơm Lim huyện Thạch Thất</t>
  </si>
  <si>
    <t>Xã Kim Quan, xã Cần Kiệm, xã Thạch Xá, xã Chàng Sơn</t>
  </si>
  <si>
    <t>Quyết định 4221/QĐ-UBND ngày 15/8/2024 của UBND thành phố Hà Nội về việc phê duyệt dự án: (Tiến độ: 2024-2027)</t>
  </si>
  <si>
    <t>Trồng cây dược liệu lâu năm kết hợp Trung tâm dưỡng lão sinh thái tại xã Cần Kiệm, huyện Thạch Thất</t>
  </si>
  <si>
    <t>NKH</t>
  </si>
  <si>
    <t>UBND Huyện Thạch Thất</t>
  </si>
  <si>
    <t>Kè ao rối chùa Tây Phương xã Thạch Xá.</t>
  </si>
  <si>
    <t>Quyết định 7745/QĐ-UBND ngày 22/11/2023 của UBND huyện Thạch Thất về việc phê duyệt điều chỉnh báo cáo kinh tế kỹ thuật: (Tiến độ: 2017-2024)</t>
  </si>
  <si>
    <t>Xây dựng nhà văn hóa thôn 3 xã Hạ Bằng</t>
  </si>
  <si>
    <t>Nghị quyết số 41/NQ-HĐND ngày 16/12/2021 của HĐND huyện Thạch Thất</t>
  </si>
  <si>
    <t>Xây dựng HTKT đấu giá quyền sử dụng đất tại khu Đồng Quân Kép, xã Canh Nậu</t>
  </si>
  <si>
    <t>Trung tâm Phát triển quỹ đất huyện</t>
  </si>
  <si>
    <t>Quyết định số 8322/QĐ-UBND ngày 08/12/2023 của UBND huyện Thạch Thất về việc phê duyệt dự án Xây dựng HTKT đấu giá QSD đất tại khu Đồng Quân Kép, xã Canh Nậu. (Tiến độ: 2023-2025)</t>
  </si>
  <si>
    <t>Xây dựng HTKT đấu giá QSD đất tại thôn Mục Uyên 2, xã Tân Xã</t>
  </si>
  <si>
    <t>Trung tâm PTQĐ huyện Thạch Thất</t>
  </si>
  <si>
    <t>Quyết định 3001/QĐ-UBND ngày 18/6/2024 của UBND huyện về việc phê duyệt điều chỉnh (lần 2). (Tiến độ: 2023-2025)</t>
  </si>
  <si>
    <t>Xây dựng HTKT khu đấu giá QSD đất tại khu trung tâm xã Hương Ngải</t>
  </si>
  <si>
    <t>Quyết định 8515/QĐ-UBND ngày 14/12/2023 của UBND huyện về việc phê duyệt điều chỉnh thời gian thực hiện (Tiến độ: 2018-2024)</t>
  </si>
  <si>
    <t>Xây dựng HTKT khu đấu giá QSD đất tại khu Đồng Thông, đồng bán, xã Chàng Sơn</t>
  </si>
  <si>
    <t>Nghị quyết số 06/NQ-HĐND ngày 10/4/2024 của HĐND huyện về việc phê duyệt chủ trương đầu tư, diều chỉnh chủ trương đầu tư một số dự án trên địa bàn huyện. (Phụ lục số 20 - Tiến độ: 2022-2026)</t>
  </si>
  <si>
    <t>Xây dựng HTKT đấu giá QSD đất tại khu Đồi Phe xã Đồng Trúc</t>
  </si>
  <si>
    <t>Quyết định số 3000/QĐ-UBND ngày 18/6/2024 của UBND huyện về việc phê duyệt điều chỉnh lần 2. (Tiến độ: 2023-2025)</t>
  </si>
  <si>
    <t>Xây dựng HTKT khu đấu giá tại thôn 3 xã Hạ Bằng</t>
  </si>
  <si>
    <t>Quyết định số 3896/QĐ-UBND ngày 05/7/2023 về việc phê duyệt dự án. (Tiến độ: 2023-2025)</t>
  </si>
  <si>
    <t>Xây dựng HTKT khu đấu giá QSD đất tại Đồng Dịnh xã Dị Nậu</t>
  </si>
  <si>
    <t>Xã Dị Nậu</t>
  </si>
  <si>
    <t>Quyết định số 11861/QĐ-UBND ngày 30/12/2022 của UBND huyện Thạch Thất về Phê duyệt điều chỉnh báo cáo nghiên cứu khả thi (lần 2) (tiến độ: 2022-2024)</t>
  </si>
  <si>
    <t>Xây dựng HTKT khu đấu giá QSD đất tại khu Đồng Cam, thị trấn Liên Quan</t>
  </si>
  <si>
    <t>TT Liên Quan</t>
  </si>
  <si>
    <t xml:space="preserve"> Nghị quyết của HĐND huyện Thạch Thất: số 03/NQ-HĐND ngày 01/02/2021  về việc Phê duyệt chủ trương đầu tư (Phụ lục 01); số 26/NQ-HĐND ngày 15/12/2023 về việc Phê duyệt chủ trương đầu tư, điều chỉnh chủ trương đầu tư một số dự án đầu tư công trên địa bàn huyện Thạch Thất (Phụ lục II.11), Tiến độ: 2024-2026.
</t>
  </si>
  <si>
    <t>Xây dựng HTKT khu đấu giá quyền sử dụng đất thôn Bách Kim, xã Phú Kim</t>
  </si>
  <si>
    <t>Xã Phú Kim</t>
  </si>
  <si>
    <t>Nghị quyết số 24/NQ-HĐND ngày 14/12/2022 của HĐND huyện Thạch Thất về việc phê duyệt chủ trương đầu tư (Phụ lục 03 - Tiến độ: 2023-2025)</t>
  </si>
  <si>
    <t>Xây dựng HTKT khu đấu giá quyền sử dụng đất khu trung tâm xã Đại Đồng</t>
  </si>
  <si>
    <t>Xã Đại Đồng</t>
  </si>
  <si>
    <t>Quyết định 7737/QĐ-UBND ngày 22/11/2023 của UBND huyện về việc phê duyệt dự án. (Tiến độ: 2023-2025)</t>
  </si>
  <si>
    <t>Xây dựng HTKT khu đấu giá QSD đất khu dân cư mới xã Cẩm yên</t>
  </si>
  <si>
    <t>Xã Cẩm Yên</t>
  </si>
  <si>
    <t>Quyết định số 7665/QĐ-UBND ngày 17/11/2023 của UBND huyện về việc phê duyệt báo cáo kinh tế kỹ thuật: (Tiến độ: 2023-2025)</t>
  </si>
  <si>
    <t>Xây dựng HTKT khu đấu giá QSD đất tại khu Chăn Nuôi, xã Phùng Xá</t>
  </si>
  <si>
    <t>Nghị quyết số 09/NQ-HĐND ngày 30/6/2023 của HĐND huyện Thạch Thất về Phê duyệt chủ trương, điều chỉnh chủ trương đầu tư một số dự án đầu tư công trên địa bàn huyện-PL04 (Tiến độ: 2023-2025)</t>
  </si>
  <si>
    <t>Xây dựng Hạ tầng kỹ thuật để đấu giá quyền sử dụng đất tại thôn Phú Lễ , xã Cần kiệm</t>
  </si>
  <si>
    <t>Nghị quyết số 24/NQ-HĐND ngày 14/12/2022 của HĐND huyện Thạch Thất về phê duyệt chủ trương đầu tư , điều chỉnh chủ trương đầu tư 1 số dự án đầu tư công  (Phụ lục số 18 - Tiến độ: 2023-2025);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</si>
  <si>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Xây dựng HTKT khu đấu giá QSD đất khu dân cư mới xã Bình Yên</t>
  </si>
  <si>
    <t>Xã Bình Yên</t>
  </si>
  <si>
    <t>Nghị quyết số 24/NQ-HĐND ngày 14/12/2022 của HĐND huyện Thạch Thất về việc phê duyệt chủ trương đầu tư (Phụ lục 04 - Tiến độ: 2023-2025)</t>
  </si>
  <si>
    <t>Giải phóng mặt bằng phục vụ đấu giá QSD đất để xây dựng khu dân cư mới tại khu Đồng Thông - Đồng Bán, xã Chàng Sơn, huyện Thạch Thất (GĐ2)</t>
  </si>
  <si>
    <t>Nghị quyết số 46/NQ-HĐND ngày 16/12/2021 của HĐND huyện Thạch Thất về việc phê duyệt chủ trương đầu tư, điều chỉnh chủ trương đầu tư một số dự án đầu tư công trên địa bàn huyện Thạch Thất, (Phụ lục số I.72), Tiến độ: 2023-2024
Nghị quyết số 10/NQ-HĐND ngày 28/6/2024 của HĐND huyện Thạch Thất về việc phê duyệt chủ trương đầu tư, điều chỉnh chủ trương đầu tư một số dự án đầu tư công trên địa bàn huyện Thạch Thất (Phụ lục 07).</t>
  </si>
  <si>
    <t>Xây dựng hạ tầng kỹ thuật đấu giá quyền sử dụng đất khu dân cư mới xã Phùng Xá</t>
  </si>
  <si>
    <t>- Nghị quyết số 26/NQ-HĐND ngày 15/12/2023 của HĐND huyện Thạch Thất về việc Phê duyệt chủ trương đầu tư, điều chỉnh chủ trương đầu tư một số dự án đầu tư công trên địa bàn huyện Thạch Thất (Phụ lục số II.09 -Tiến độ: 2024-2026)
-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</si>
  <si>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Giải phóng mặt bằng phục vụ đấu giá QSD đất để xây dựng khu dân cư khu trung tâm xã Thạch Xá</t>
  </si>
  <si>
    <t>'- Nghị quyết số 26/NQ-HĐND ngày 15/12/2023 của HĐND huyện Thạch Thất về việc Phê duyệt chủ trương đầu tư, điều chỉnh chủ trương đầu tư một số dự án đầu tư công trên địa bàn huyện Thạch Thất (Phụ lục số II.10 -Tiến độ: 2024-2026)</t>
  </si>
  <si>
    <t>Xây dựng HTKT khu đấu giá QSD đất tại trung tâm xã Cần Kiệm</t>
  </si>
  <si>
    <t>Nghị quyết số 12/NQ-HĐND ngày 29/6/2022 của HĐND huyện Thạch Thất về việc phê duyệt chủ trương đầu tư, điều chỉnh chủ trương đầu tư  một số dự án đầu tư công trên địa bàn huyện Thach Thất: (Phụ lục I.11 - Tiến độ: 2023-2025)</t>
  </si>
  <si>
    <t>Giải phóng mặt bằng phục vụ đấu giá QSD đất để xây dựng khu dân cư mới tại khu trục hành chính thị trấn Liên Quan, huyện Thạch Thất</t>
  </si>
  <si>
    <t>TT. Liên Quan</t>
  </si>
  <si>
    <t>Nghị quyết số 46/NQ-HĐND ngày 16/12/2021 của HĐND huyện Thạch Thất về việc phê duyệt chủ trương đầu tư, điều chỉnh chủ trương đầu tư một số dự án đầu tư công trên địa bàn huyện Thạch Thất, (Phụ lục số I.71 - Tiến độ: 2023-2024)</t>
  </si>
  <si>
    <t>Cụm công nghiệp làng nghề Chàng Sơn (giai đoạn 2)</t>
  </si>
  <si>
    <t>Công ty Cổ phần Hoàng Hưng Tiến</t>
  </si>
  <si>
    <t>Xây dựng mới trạm biến áp 110kV Phúc Thọ 2 và nhánh rẽ</t>
  </si>
  <si>
    <t xml:space="preserve">Tổng cty điện lực TP Hà Nội - Ban QLDA phát triển điện lực Hà Nội </t>
  </si>
  <si>
    <t>Cụm công nghiệp Bình Phú I - Giai đoạn 2</t>
  </si>
  <si>
    <t>Công ty TNHH Xây dựng Giao thông 289</t>
  </si>
  <si>
    <t>Bình Phú</t>
  </si>
  <si>
    <t>Quyết định 5641/QĐ-UBND ngày 29/10/2024 của UBND thành phố Hà Nội về việc Điều chỉnh các quyết định thành lập cụm công nghiệp Bình Phú I - Giai đoạn 2, huyện Thạch Thất, thành phố Hà Nội: (Tiến độ: II/2026)</t>
  </si>
  <si>
    <t>Cụm công nghiệp làng nghề Hữu Bằng</t>
  </si>
  <si>
    <t>Cty Cổ phần đầu tư và tư vấn xây dựng Trường An</t>
  </si>
  <si>
    <t>Hữu Bằng</t>
  </si>
  <si>
    <t>Quyết định 4503/QĐ-UBND ngày 28/8/2024 của UBND thành phố Hà Nội về việc Điều chỉnh các quyết định thành lập cụm công nghiệp làng nghề Hữu Bằng, huyện Thạch Thất, thành phố Hà Nội: (Tiến độ: 6/2026)</t>
  </si>
  <si>
    <t>Trạm biến áp 110kV Phú Cát và nhánh rẽ (Phần nhánh rẽ 110kV cấp điện cho TBA 110kV Phú Cát)</t>
  </si>
  <si>
    <t>Tổng cty điện lực TP Hà Nội - Ban QLDA lưới điện Hà Nội</t>
  </si>
  <si>
    <t>Xã Thạch Hòa</t>
  </si>
  <si>
    <t>Xây dựng mới trạm biến áp 220/110kV Hòa Lạc và phần nối cấp 110/22kV</t>
  </si>
  <si>
    <t>- Quyết định chấp thuận chủ chương đầu tư số 4928/QĐ-UBND ngày 05/9/2023 của UBND Thành phố;
- Quyết định 254/QĐ-HĐTV ngày 23/7/2024 của HĐTV TCT Điện lực Hà Nội phê duyệt Báo cáo nghiên cứu khả thi ĐTXD dự án: (Tiến độ: 2023-2029)</t>
  </si>
  <si>
    <t>Phú Kim, Lại Thượng</t>
  </si>
  <si>
    <t>Quyết định 4257/QĐ-EVNHANOI của Tổng công ty điện lực TP Hà Nội ngày 27/5/2020 về việc phê duyệt Báo cáo nghiên cứu khả thi đầu tư xây dựng công trình.</t>
  </si>
  <si>
    <t>Xây dựng tuyến đường dây 220kV cấp điện chi trạm biến áp 220/110kV Hòa Lạc và các đường dây 110kV xuất tuyến</t>
  </si>
  <si>
    <t>Đồng Trúc, Hạ Bằng, Tân Xã, Cần Kiệm, Kim Quan</t>
  </si>
  <si>
    <t>Xây dựng mới Trạm 110kV Thạch Thất 2 và nhánh rẽ</t>
  </si>
  <si>
    <t>Đầu tư xây dựng đường Vành đai 2,5 đoạn từ Nguyễn Trãi (Quốc lộ 6) đến Đầm Hồng</t>
  </si>
  <si>
    <t>UBND quận Thanh Xuân</t>
  </si>
  <si>
    <t>Quận Thanh Xuân</t>
  </si>
  <si>
    <t xml:space="preserve">- Quyết định số 5908/QĐ-UBND ngày 20/11/2023 của UBND TP phê duyệt Dự án đầu tư (thời gian thực hiện 2022-2026); 
- Quyết định số 769/QĐ-UBND ngày 30/3/2023 của UBND quận Thanh Xuân về việc giao nhiệm vụ chủ đầu tư và chuẩn bị đầu tư Dự án; 
- Bản vẽ Thông tin chỉ giới đường đỏ Dự án số 3698/QHKT-HTKT ngày 07/8/2023 </t>
  </si>
  <si>
    <t>Đầu tư xây dựng hạ tầng KT xung quanh Hồ Rẻ Quạt</t>
  </si>
  <si>
    <t>Các phường Hạ Đình, Thanh Xuân Trung</t>
  </si>
  <si>
    <t>- Các Quyết định số 3603/QĐ-UBND ngày 28/10/2016; số 1803/QĐ-UBND ngày 23/5/2017 của UBND quận Thanh Xuân về việc phê duyệt, phê duyệt điều chỉnh dự án đầu tư.
- Bản vẽ QH TMB tỷ lệ 1/500 do UBND quận Thanh Xuân phê duyệt ngày 17/7/2014.
- Quyết định số 4992/QĐ-UBND ngày 30/11/2022 của UBND quận Thanh Xuân về việc điều chỉnh thời gian thực hiện dự án (thời gian từ 2016-2025)</t>
  </si>
  <si>
    <t>ĐTXD ngách 168/21 và hẻm 168/21/2 Nguyễn Xiển</t>
  </si>
  <si>
    <t>Phường Hạ Đình</t>
  </si>
  <si>
    <t>- Quyết định số 3564/QĐ-UBND ngày 26/10/2016; số 4944/QĐ-UBND ngày 25/12/2017 của UBND quận Thanh Xuân về việc phê duyệt, phê duyệt điều chỉnh dự án đầu tư.
- Bản vẽ chỉ giới đường đỏ tỷ lệ 1/500 do Viện QHXD Hà Nội lập ngày 22/7/2016.
- Quyết định số 5133/QĐ-UBND ngày 15/12/2022 của UBND quận về việc điều chỉnh thời gian thực hiện dự án (thời gian từ 2016-2025).</t>
  </si>
  <si>
    <t>Cải tạo mở rộng theo quy hoạch phố Nguyễn Tuân</t>
  </si>
  <si>
    <t xml:space="preserve">Phường Thanh Xuân Trung </t>
  </si>
  <si>
    <t>- Quyết định số 3854/QĐ-UBND ngày 31/10/2018 của UBND quận Thanh Xuân phê duyệt dự án đầu tư.
- Bản vẽ chỉ giới đường đỏ tỷ lệ 1/500 do Sở QHKT xác nhận ngày 15/3/2019.
- Quyết định số 496/QĐ-UBND ngày 8/3/2024 của UBND quận TX về việc phê duyệt điều chỉnh dự án (thời gian từ 2018-2026).</t>
  </si>
  <si>
    <t>Tu bổ, tôn tạo di tích lịch sử Gò Đống Thây</t>
  </si>
  <si>
    <t>Phường Thanh Xuân Trung</t>
  </si>
  <si>
    <t>- Quyết định số 3703/QĐ-UBND ngày 25/10/2018 của UBND quận Thanh Xuân phê duyệt dự án đầu tư.
- Bản đồ hiện trạng điều chỉnh khoanh vùng các khu vực bảo vệ di tích lập ngày 07/7/2016 được UBND Thành phố xác nhận.
- Quyết định số 3099/QĐ-UBND ngày 27/10/2023 của UBND quận Thanh Xuân phê duyệt điều chỉnh thời gian thực hiện DA (thời gian từ 2019-2025).</t>
  </si>
  <si>
    <t>XD sân chơi và bố trí trạm tuần tra tại các thửa đất sau GPMB trên địa bàn phường Hạ Đình</t>
  </si>
  <si>
    <t>Các phường Hạ Đình, Kim Giang</t>
  </si>
  <si>
    <t>- Quyết định số 4330/QĐ-UBND ngày 30/10/2017; số 4015/QĐ-UBND ngày 30/12/2019 của UBND quận Thanh Xuân về việc phê duyệt, phê duyệt điều chỉnh Báo cáo kinh tế - kỹ thuật đầu tư xây dựng dự án.
- Quyết định 4578/QĐ-UBND ngày 01/11/2022 của UBND quận Thanh Xuân phê duyệt điều chỉnh dự án (thời gian từ 2017-2024).</t>
  </si>
  <si>
    <t>Thượng Đình; Hạ Đình; Khương Trung; Khương Đình</t>
  </si>
  <si>
    <t>Nhà tang lễ quận Thanh Xuân</t>
  </si>
  <si>
    <t>Công ty cổ phần Hồn Đất Việt</t>
  </si>
  <si>
    <t>Phường Khương Đình</t>
  </si>
  <si>
    <t>- Văn bản chấp thuận TMB và PAKT số 2700/QHKT-TMB-PAKT (P2) ngày 24/5/2016 của Sở QHKT.
- Quyết định số 1633/QĐ-UBND ngày 27/3/2024 của UBND TP về việc điều chỉnh chủ trương đầu tư (thời gian từ Quý I/2024-Quý I/2026)</t>
  </si>
  <si>
    <t>Xây dựng Khu đô thị mới Phùng Khoang trên địa bàn phường Nhân Chính</t>
  </si>
  <si>
    <t>Tổng Cty ĐT&amp;PT nhà HN và liên danh</t>
  </si>
  <si>
    <t>Phường Nhân Chính</t>
  </si>
  <si>
    <t>- Quyết định số 17/2007/QĐ-UBND ngày 26/01/2007 của UBND TP phê duyệt Quy hoạch chi tiết, tỷ lệ 1/500.
- Quyết định số 2580/QĐ-UBND ngày 15/12/2008 của UBND Thành phố cho phép ĐT dự án.
- Quyết định số 3162/QĐ-UBND ngày 31/8/2022 của UBND Thành phố chấp thuận điều chỉnh chủ trương đầu tư Dự án (thời gian hoàn thành Quý IV/2024).</t>
  </si>
  <si>
    <t>Khu đô thị mới Hạ Đình</t>
  </si>
  <si>
    <t xml:space="preserve">Công ty CP xây dựng lắp máy điện nước Hà Nội </t>
  </si>
  <si>
    <t>- Giấy chứng nhận đầu tư số 01121000042 ngày 31/5/2007.
- Văn bản số 6387/QHKT-TMB-PAKT(P2) ngày 26/10/2016 của Sở QHKT.
- Quyết định số 2217/QĐ-UBND ngày 28/6/2022 của UBND Thành phố chấp thuận điều chỉnh chủ trương đầu tư (thời gian hoàn thành Quý III/2024).</t>
  </si>
  <si>
    <t>Xây dựng trung tâm văn hóa thể thao xã Nguyễn Trãi, huyện Thường Tín.</t>
  </si>
  <si>
    <t>Diện tích kế hoạch
(ha)</t>
  </si>
  <si>
    <t>Xây dựng mở rộng trường THPT Hoàng Cầu</t>
  </si>
  <si>
    <t>Cải tạo, nâng cấp kênh tiêu Tây Ninh - Ngòi Núc, huyện Thạch Thất</t>
  </si>
  <si>
    <t>(Kèm theo Tờ trình bổ sung số               /TTrBS-STNMT-QHKHSDĐ ngày         /      /2024 của Sở Tài nguyên và Môi trường)</t>
  </si>
  <si>
    <t xml:space="preserve">- Quyết định số 5576/QĐ-UBND ngày 22/10/2015 của UBND Thành phố điều chỉnh dự án đầu tư. 
- QĐ thu hồi đất của các hộ gia đình, cá nhân các năm 2013, 2014, 2017. QĐ phê duyệt Phương án BT, HT, TĐC năm 2020.
- Quyết định số 3552/QĐ-UBND ngày 29/9/2022 của UBND thành phố Hà Nội phê duyệt điều chỉnh thời gian thực hiện dự án.
- Quyết định số 5887/QĐ-UBND ngày 11/11/2024 của UBND thành phố Hà Nội quyết định phê duyệt điều chỉnh thời gian thực hiện dự án đầu tư.
</t>
  </si>
  <si>
    <t>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1.78).</t>
  </si>
  <si>
    <t>Nghị quyết số 60/NQ-HĐND ngày 24/9/2021 của HĐND huyện Thanh Trì về việc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1.31).</t>
  </si>
  <si>
    <t>Nghị quyết số 02/NQ-HĐND ngày 08/4/2022 của HĐND Thành phố về bổ sung Kế hoạch đầu tư công trung hạn 5 năm 2021-2025.
- Nghị quyết số 29/NQ-HĐND ngày 04/7/2024 của HĐND thành phố Hà Nội Về  phê duyệt, điều chỉnh chủ trương đầu tư và dừng đầu tư một số dự án đầu tư công cấp Thành Phố.</t>
  </si>
  <si>
    <t>Nghị quyết số 37/NQ-HĐND ngày 20/12/2019 của HĐND huyện Thanh Trì phê duyệt chủ trương đầu tư một số dự án sử dụng ngân sách huyện thuộc thẩm quyền phê duyệt của HĐND Huyện (PL 1.3)
- Quyết định số 118/QĐ-UBND ngày 08/01/2021 của UBND huyện Thanh Trì quyết định phê duyệt dự án.</t>
  </si>
  <si>
    <t>Nghị quyết số 15/NQ-HĐND ngày 04/7/2019 của HĐND huyện Thanh Trì phê duyệt chủ trương đầu tư và điều chỉnh chủ trương đầu tư một số dự án thuộc Kế hoạch đầu tư công trung hạn 5 năm 2016-2020 của huyện Thanh Tri (PL 1); Quyết định số 1082/QĐ-UBND ngày 30/01/2020 của UBND huyện Thanh Trì phê duyệt dự án.
- Quyết định số 2229/QĐ-UBND ngày 21/06/2022 của UBND huyện Thanh Trì phê duyệt điều chỉnh thời gian thực hiện dự án.</t>
  </si>
  <si>
    <t>Quyết định số 5902/QĐ-UBND ngày 23/12/2019 của UBND huyện Thanh Trì phê duyệt báo cáo kinh tế kỹ thuật dự án.
- Quyết định số 5879/QĐ-UBND ngày 07/12/2021 của UBND huyện Thanh Trì phê duyệt điều chỉnh thời gian thực hiện dự án.
- Quyết định số 5352/QĐ-UBND ngày 11/10/2022 của UBND huyện Thanh Trì phê duyệt điều chỉnh thời gian thực hiện dự án.</t>
  </si>
  <si>
    <t>Nghị Quyết số 25/NQ-HĐND ngày 21/12/2023 của Hội đồng nhân dân quận Hà Đông về việc phê duyệt, điều chỉnh chủ trương đầu tư; bổ sung, điều chỉnh cập nhật kế hoạch đầu tư công giai đoạn 2021-2025 của quận hà đông; kế hoạch đầu tư công năm 2024 nguồn vốn đầu tư công của quận Hà Đông.
Nghị quyết số 12/NQ-HĐND ngày 25/6/2024 của HĐND quận Hà Đông về việc phê duyệt chủ trương đầu tư, điều chỉnh cập nhật bổ sung kế hoạch đầu tư công giai đoạn 2021-2025; dự kiến kế hoạch đầu tư công năm 2025 của quận Hà Đông. 
Thời gian thực hiện 2024-2027.</t>
  </si>
  <si>
    <t>Nghị quyết số 39/NQ-HĐND ngày 16/12/2022 của HĐND huyện Thanh Trì phê duyệt chủ trương đầu tư, điều chỉnh chủ trương đầu tư các dự án sử dụng vốn ngân sách huyện quản lý (Phụ biểu 2.5).
- Quyết định số 3258/QĐ-UBND ngày 19/06/2024 của UBND huyện Thanh Trì Về việc phê duyệt đầu tư dự án: Khu đấu giá quyền sử dụng đất số 2 xã Tả Thanh Oai (thôn Tả Thanh Oai), huyện Thanh Trì</t>
  </si>
  <si>
    <t>- Quyết định số 2788/QĐ-UBND ngày 26/6/2020 của UBND thành phố Hà Nội về việc phê duyệt danh mục dự án có sử dụng đất; 
- Quyêt định số 5772/QĐ-UBND ngày 21/12/2021 của UBND huyện Thạch Thất về việc phê duyệt quy hoạch chi tiết xây dựng điểm dân cư nông thôn khu Đồi Cao Thiên, xã Cần Kiệm tỷ lệ 1/500</t>
  </si>
  <si>
    <t>Dự án Trung tâm thể dục thể thao và dịch vụ giải trí</t>
  </si>
  <si>
    <t>Ban QLDA ĐTXD Quận Bắc Từ Liêm</t>
  </si>
  <si>
    <t>Minh Khai,
Tây Tựu</t>
  </si>
  <si>
    <t xml:space="preserve"> - CV 649/UBND-ĐT ngày 20/2/2019 của UBND thành phố Hà Nội v/v lựa chọn nhà đầu tư thực hiện dự án Trung tâm thể thao và dịch vụ giải trí tại khu đất thuộc các phường Minh Khai và Tây Tựu, quận Bắc Từ Liêm.
- CV 4558/QHKT-(KHTH+Pi) ngày 20/10/2022 của sở quy hoạch kiến trúc về bổ sung danh mục kế hoạch lập quy hoạch giai đoạn 2001-2025
Vản bản số 2360/UBND-TCKH ngày 02/8/2023 của UBND quận Bắc Từ Liêm về việc đề xuất dự án thu hút đầu tư trên địa bàn quận Bắc Từ Liêm; (Tiến độ: 2022-2025)</t>
  </si>
  <si>
    <t>Xây dựng trường THCS Cổ Nhuế 1B</t>
  </si>
  <si>
    <t>Cổ Nhuế 1</t>
  </si>
  <si>
    <t>- Quyết đinh số 825/QĐ-UBND ngày 13/4/2023 của UBND quận Bắc Từ Liêm về việc triển khai thực hiện một số dự án sử dụng vốn đầu tư công trung hạn 5 năm giai đoạn 2021-2025 của quận Bắc Từ Liêm (theo Nghị quyết số 01/NQ-HĐND ngày 10/4/2023 của HĐND quận Bắc Từ Liêm) 
(Tiến độ 2024-2027)</t>
  </si>
  <si>
    <t>Xây dựng tuyến đường nối từ cầu mới đến đường quy hoạch</t>
  </si>
  <si>
    <t>Thụy Phương</t>
  </si>
  <si>
    <t>Nghị quyết 12/NQ-HĐND ngày 23/09/2022  của HĐND Quận Bắc Từ Liêm về việc phê duyệt chủ trương đầu tư - Phụ lục số 04 (Tiến độ: 2024-2027)</t>
  </si>
  <si>
    <t>Xây dựng tuyến đường nối đường ao dài đến phố Văn Hội</t>
  </si>
  <si>
    <t>Đức Thắng</t>
  </si>
  <si>
    <t>- Quyết định số 4328/QĐ-UBND ngày 20/12/2023 của UBND quận Bắc Từ Liêm về việc phê duyệt báo cáo nghiên cứu khả thi (dự án). (Tiến độ: 2024-2027)</t>
  </si>
  <si>
    <t>Xây dựng Trường Mầm non Phúc Lý (cơ sở 1)</t>
  </si>
  <si>
    <t>Minh Khai</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</si>
  <si>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 - Phụ lục 11 (Tiến độ 2024-2027)</t>
  </si>
  <si>
    <t>Xây dựng trường mầm non Liên Mạc B</t>
  </si>
  <si>
    <t>Liên Mạc</t>
  </si>
  <si>
    <t>- Quyết định 1460/QĐ-UBND ngày 25/4/2024 của UBND Quận của quận Bắc Từ Liêm về việc triển khai thực hiện dự án sử dụng vốn đầu tư công trung hạn giai đoạn 2021-2025 của quận Bắc Từ Liêm - Phụ lục số 51
- Quyết định 4176/QĐ-UBND ngày 16/9/2024 của UBND Quận của quận Bắc Từ Liêm về việc phê duyệt báo cáo nghiên cứu khả thi dự án. (Tiến độ 2023-2025)</t>
  </si>
  <si>
    <t>Xây dựng trường tiểu học Thụy Phương A</t>
  </si>
  <si>
    <t>Quyết định số 1321/QĐ-UBND ngày 12/5/2022 của UBND quận Bắc Từ Liêm về việc triển khai thực hiên một số dự án sử dụng vốn đầu tư công trung hạn 5 năm giai đoạn 2021-2025 của quận Bắc Từ Liêm (phụ lục 12) (Tiến độ: 2024-2027)</t>
  </si>
  <si>
    <t>Xây dựng hệ thống thoát nước mưa lưu vực Tả sông Nhuệ - Giai đoạn 1</t>
  </si>
  <si>
    <t>Ban QLDA đầu tư xây dựng công trình hạ tầng kỹ thuật và nông nghiệp thành phố Hà Nội</t>
  </si>
  <si>
    <t>Cổ Nhuế 2</t>
  </si>
  <si>
    <t>Quyết định số 1477/QĐ-UBND ngày04/5/2022 của UBND thành phố Hà Nội Giao nhiệm vụ lập Báo cáo nghiên cứu khả thi, Báo cáo đề xuất chủ trương đầu tư; Nghị Quyết 28/NQ-HĐND ngày 22/9/2023 của HĐND Thành phố - Phụ lục 10 (Tiến độ 2024-2027)</t>
  </si>
  <si>
    <t>Dự án nâng cấp, mở rộng đường 70 (đoạn từ đường Trần Hữu Dực kéo dài đi đường 32)</t>
  </si>
  <si>
    <t>Ban quản lý dự án quận Nam Từ Liêm</t>
  </si>
  <si>
    <t>Quyết định số 4953/QĐ-UBND ngày 30/10/2015 của UBND quận Nam Từ Liêm về việc phê duyệt đầu tư dự án; Quyết định số 5205/QĐ-UBND ngày 26/12/2022 của UBND Thành phố về việc Phê duyệt điều chỉnh thời gian thực hiện dự án đầu tư nâng cấp, mở rộng đường 70 (đoạn từ đường Trần Hữu Dực kéo dài đi đường 32); Quyết định số 22005/QĐ-UBND ngày 25/4/2024 của UBND Thành phố về việc Phê duyệt điều chỉnh thời gian thực hiện dự án đầu tư nâng cấp, mở rộng đường 70 (đoạn từ đường Trần Hữu Dực kéo dài đi đường 32) (Tiến độ: đến hết 2024)</t>
  </si>
  <si>
    <t>Xây dựng trụ sở làm việc phường Xuân Tảo</t>
  </si>
  <si>
    <t>Xuân Tảo</t>
  </si>
  <si>
    <t>(TTPTQĐ) Ban QLDA ĐTXD CTGT TP Hà Nội</t>
  </si>
  <si>
    <t xml:space="preserve"> Bắc Từ Liêm</t>
  </si>
  <si>
    <t>Phường Thượng Cát</t>
  </si>
  <si>
    <t>Nghị quyết số 41/NQ-HĐND ngày 08/12/2023 của HĐND Thành phố v/v phê duyệt chủ trương đầu tư, điều chỉnh chủ trương đầu tư một số dự án sử dụng vốn đầu tư công của Thành phố - Phụ lục số 26 (Tiến độ: 2023-2027)</t>
  </si>
  <si>
    <t>Xây dựng tuyến đường kết nối trường TH Cổ Nhuế 1, THCS Cổ Nhuế 1 và khu đô thị Tây Hồ Tây</t>
  </si>
  <si>
    <t xml:space="preserve">Dự án thành phần: Bồi thường, hỗ trợ, tái định cư thực hiện giải phóng mặt bằng trên địa bàn quận Bắc Từ Liêm thuộc dự án Đầu tư xây dựng cụm công trình đầu mối Liên Mạc, quận Bắc Từ Liêm, thành phố Hà Nội </t>
  </si>
  <si>
    <t xml:space="preserve"> Trung tâm phát triển quỹ đất quận Bắc Từ Liêm (Ban QLDA ĐTXD công trình hạ tầng kỹ thuật và nông nghiệp)</t>
  </si>
  <si>
    <t>Liên Mạc, Thụy Phương, Đức Thắng</t>
  </si>
  <si>
    <t xml:space="preserve"> - Nghị quyết số 28/NQ-HĐND ngày 22/9/2023 của HĐND Thành phố v/v phê duyệt chủ trương đầu tư-Phụ lục 12;
 - Quyết định số 180/QĐ-UBND ngày 17/01/2024 của UBND quận Bắc Từ Liêm v/v giao nhiệm vụ quản lý và thực hiện dự án thành phần.
(Tiến độ: 2025-2030)</t>
  </si>
  <si>
    <t>Xây dựng tuyến đường vào khu công nghiệp Nam Thăng Long đến đường Vành đai 3,5</t>
  </si>
  <si>
    <t>Thụy Phương, Liên Mạc, Tây Tựu, Thượng Cát</t>
  </si>
  <si>
    <t>Xây dựng tuyến đường từ đường Tây Thăng Long đến đường từ Đại học mỏ địa chất đi đường Phạm Văn Đồng</t>
  </si>
  <si>
    <t>Cổ  Nhuế 2</t>
  </si>
  <si>
    <t>Dự án Xây dựng HTKT khu đất dịch vụ tại các ô quy hoạch DV07, DV10</t>
  </si>
  <si>
    <t>Trung tâm PTQĐ quận Bắc Từ Liêm</t>
  </si>
  <si>
    <t>Tây Tựu</t>
  </si>
  <si>
    <t>Chợ dân sinh Xuân Tảo</t>
  </si>
  <si>
    <t>UBND phường Xuân Tảo</t>
  </si>
  <si>
    <t>Quyết định số 1673/QĐ-UBND ngày 29/4/2016 của UBND quận Bắc Từ Liêm về việc phê duyệt chủ trương đầu tư dự án; QĐ số 3437/QĐ-UBND ngày 27/10/2023 cuỷa UBND Quận về việc điều chỉnh dự án (Tiến độ 2022-2024)</t>
  </si>
  <si>
    <t>Xây dựng Trường Mầm non Cổ Nhuế 2A</t>
  </si>
  <si>
    <t>Cổ Nhuế 2, Xuân Đỉnh</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</si>
  <si>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13 (Tiến độ: 2024-2027)</t>
  </si>
  <si>
    <t>Xây dựng trường mầm non Đông Ngạc D</t>
  </si>
  <si>
    <t>Đông Ngạc</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</si>
  <si>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14 (Tiến độ: 2024-2027)</t>
  </si>
  <si>
    <t>Xây dựng trường mầm non Xuân Đỉnh D</t>
  </si>
  <si>
    <t>Xuân Đỉnh</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</si>
  <si>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15 (Tiến độ: 2024-2027)</t>
  </si>
  <si>
    <t>Xây dựng trường tiểu học Minh Khai C</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</si>
  <si>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12 (Tiến độ: 2024-2027)</t>
  </si>
  <si>
    <t>Xây dựng trường tiểu học Xuân Đỉnh C</t>
  </si>
  <si>
    <t>Xuân Đỉnh, Cổ Nhuế 2</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</si>
  <si>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16 (Tiến độ: 2024-2027)</t>
  </si>
  <si>
    <t>Xây dựng nhà văn hóa tổ dân phố số 2 kết hợp cây xanh, phường Phúc Diễn</t>
  </si>
  <si>
    <t>UBND phường Phúc Diễn</t>
  </si>
  <si>
    <t>Phúc Diễn</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</si>
  <si>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 (tiến độ 2024-2027)</t>
  </si>
  <si>
    <t>Xây dựng tuyến đường nối từ đường Nguyễn Đình Tứ đến đường Cổ Nhuế đến tuyến 10 khu đô thị Bắc Cổ Nhuế Chèm</t>
  </si>
  <si>
    <t>Quyết định số 4080/QĐ-UBND ngày 05/9/2024 về việc phê duyệt báo cáo nghiên cứu khả thi (Tiến độ: 2024-2027)</t>
  </si>
  <si>
    <t>Xây dựng đường từ Kiều Mai qua trường mầm non Kiều Mai đến nút giao thông cầu Xuân Phương đi khu công nghiệp Minh Khai, phường Phúc Diễn</t>
  </si>
  <si>
    <t>Nghị Quyết 25/NQ-HĐND ngày 10/11/2021 của HĐND Quận về việc phê duyệt chủ trương đầu tư dự án (thời gian thực hiện 2025-2027)</t>
  </si>
  <si>
    <t>Xây dựng đường Tây Thăng Long đoạn từ đường Phạm Văn Đồng đến đường Văn Tiến Dũng thuộc địa bàn quận Bắc Từ Liêm, thành phố Hà Nội</t>
  </si>
  <si>
    <t>Minh Khai, Cổ Nhuế 2</t>
  </si>
  <si>
    <t>Quyết định số 5995/QĐ-UBND ngày 31/10/2018 của UBND TP v.v phê duyệt báo cáo nghiên cứu khả thi dự án; Nghị Quyết số 14/NQ-HĐND ngày 04/7/2023 của HĐND Thành phố (Tiến độ: 2017-2025)</t>
  </si>
  <si>
    <t xml:space="preserve">Dự án xây dựng tuyến đường từ đường 70 quy hoạch đi đường Phú Minh (qua trường Mầm non Minh Khai), quận Bắc Từ Liêm </t>
  </si>
  <si>
    <t>Quyết định số 1692/QĐ-UBND ngày 27/6/2023 của UBND quận Bắc Từ Liêm về việc phê duyệt báo cáo nghiên cứu khả thi Dự án. (Tiến độ: 2023-2025)</t>
  </si>
  <si>
    <t>Xây dựng tuyến đường nối từ ngõ 106 Hoàng Quốc Việt đi khu đô thị Nghĩa Đô (đường bao quanh trường THCS Cổ Nhuế 1)</t>
  </si>
  <si>
    <t xml:space="preserve">Quyết định số 4212/QĐ-UBND ngày 11/11/2021 về việc phê duyệt chủ trương đầu tư (phụ lục số 12) (Tiến độ: 2022-2024). </t>
  </si>
  <si>
    <t>Xây dựng tuyến đường nối từ đường Hoàng Tăng Bí đi khu công nghiệp Nam Thăng Long (cống Liên Mạc 2)</t>
  </si>
  <si>
    <t xml:space="preserve">- Quyết định số 4212/QĐ-UBND ngày 11/11/2021 của UBND quận Bắc Từ Liêm về việc triển khai thực hiện một số dự án sử dụng vốn đầu tư công trung hạn 5 năm giai đoạn 2021-2025 của quận Bắc Từ Liêm-Phụ lục số 17 (Tiến độ: 2023-2027). </t>
  </si>
  <si>
    <t>Xây dựng đường vào khu công nghiệp Nam Thăng Long (qua Viện chăn nuôi đến sông Nhuệ, Thụy Phương), quận Bắc Từ Liêm</t>
  </si>
  <si>
    <t>Quyết định số 717/QĐ-UBND ngày 03/4/2023 của UBND Quận v.v phê duyệt báo cáo nghiên cứu khả thi dự án. (Tiến độ: 2022-2025)</t>
  </si>
  <si>
    <t xml:space="preserve">Xây dựng đường từ khu công nghiệp Nam Thăng Long đi đê Hữu Hồng, phường Liên Mạc (Đoạn 2) </t>
  </si>
  <si>
    <t xml:space="preserve"> Liên Mạc </t>
  </si>
  <si>
    <t>- Quyết định số 1076/QĐ-UBND ngày 08/4/2024 của UBND quận Bắc Từ Liêm về việc phê duyệt dự án. (Tiến độ: 2024-2026)</t>
  </si>
  <si>
    <t>Xây dựng mở rộng tuyến phố Văn Trì theo quy hoạch</t>
  </si>
  <si>
    <t>- Quyết định số 2095/QĐ-UBND ngày 26/07/2023 của UBND quận Bắc Từ Liêm về phê duyệt BCNT dự án; (Tiến độ: 2023-2025)</t>
  </si>
  <si>
    <t>Xây dựng tuyến đường từ phố Thụy Phương đến đường vào khu đô thị Ecohome (cống hóa)</t>
  </si>
  <si>
    <t xml:space="preserve">- Quyết định số 2991/QĐ-UBND ngày 28/09/2022 của UBND quận Bắc Từ Liêm về việc triển khai thực hiện một số dự án sử dụng vốn đầu tư công trung hạn 5 năm giai đoạn 2021-2025 của quận Bắc Từ Liêm-Phụ lục số 01;  (Tiến độ: 2023-2026). </t>
  </si>
  <si>
    <t>Xây dựng khu vườn hoa cây xanh kết hợp mặt nước tổ dân phố Ngọa Long, phường Minh Khai</t>
  </si>
  <si>
    <t>- Quyết định số 1077/QĐ-UBND ngày 08/4/2024 của UBND quận Bắc Từ Liêm về việc phê duyệt dự án. (Tiến độ: 2024-2026)</t>
  </si>
  <si>
    <t>Xây dựng tuyến đường nối từ đường Đỗ Nhuận qua nhà máy nước Cáo Đỉnh đến chợ Xuân Đỉnh, quận Bắc Từ Liêm</t>
  </si>
  <si>
    <t>Quyết định số 4839/QĐ-UBND ngày 03/12/2021 của UBND quận Bắc Từ Liêm về việc phê duyệt dự án Xây dựng tuyến đường Đỗ Nhuận qua nhà máy nước Cáo Đỉnh đến chợ Xuân Đỉnh trên địa bàn phường Xuân Đỉnh, quận Bắc Từ Liêm (Tiến độ: 2021-2025)</t>
  </si>
  <si>
    <t>Xây dựng tuyến đường từ đường vành đai 3,5 đến đường nối từ đường Hoàng Quốc Việt kéo dài đến KCN Nam Thăng Long</t>
  </si>
  <si>
    <t>Tây Tựu, Minh Khai, Phúc Diễn, Phú Diễn</t>
  </si>
  <si>
    <t>QĐ 4727/QĐ-UBND ngày 28/11/2022 của UBND TP v.v phê duyệt bc nghiên cứu khả thi dự án (2022-2026) (Tiến độ: 2022-2026)</t>
  </si>
  <si>
    <t>Xây dựng trường mầm non Thụy Phương A</t>
  </si>
  <si>
    <t>QĐ 1414/QĐ-UBND ngày 31/5/2023 của UBND Quận về việc phê duyệt bc nghiên cứu khả thi dự án (Tiến độ: 2022-2025)</t>
  </si>
  <si>
    <t>Xây dựng trường THCS Thụy Phương A</t>
  </si>
  <si>
    <t>Xây dựng tuyến đường theo quy hoạch quanh khu Tân Phong đến đường Hoàng Quốc Việt kéo dài</t>
  </si>
  <si>
    <t xml:space="preserve">Quyết định số 1321/QĐ-UBND ngày 12/5/2022 của UBND quận Bắc Từ Liêm về việc triển khai thực hiên một số dự án sử dụng vốn đầu tư công trung hạn 5 năm giai đoạn 2021-2025 của quận Bắc Từ Liêm (phụ lục 01) (Tiến độ: 2022-2026), </t>
  </si>
  <si>
    <t>Xây dựng trường THCS Cổ Nhuế 2A</t>
  </si>
  <si>
    <t>Quyết định số 1476/QĐ-UBND ngày 07/6/2023 của UBND quận Bắc Từ Liêm về việc phê duyệt báo cáo nghiên cứu khả thi  dự án; (Tiến độ: 2022-2025)</t>
  </si>
  <si>
    <t>Xây dựng tuyến đường nối từ đường Nguyễn Đình Tứ đến đường Cổ Nhuế</t>
  </si>
  <si>
    <t>QĐ số: 659/QĐ-UBND ngày 29/3/2023 của UBND quận về việc phê duyệt nghiên cứu báo cáo khả thi dự án (Tiến độ: 2023-2025)</t>
  </si>
  <si>
    <t>Xây dựng tuyến đường giáp khu đấu giá 2,55 ha phường Phúc Diễn</t>
  </si>
  <si>
    <t>Phúc Diễn, Phú Diễn</t>
  </si>
  <si>
    <t>Quyết định số 1442/QĐ-UBND ngày 03/6/2023 của UBND quận Bắc Từ Liêm về việc phê duyệt Báo cáo nghiên cứu khả thi dự án (Tiến độ: 2023-2025)</t>
  </si>
  <si>
    <t>Xây dựng tuyến đường nối trục Tây Thăng Long ra sông Pheo</t>
  </si>
  <si>
    <t>-  Quyết định số 2998/QĐ-UBND ngày 27/9/2023 của UBND quận Bắc Từ Liêm về phê duyệt dự án: Xây dựng tuyến đường nối trục Tây Thăng Long ra sông Pheo (Tiến độ: 2023-2025)</t>
  </si>
  <si>
    <t>Xây dựng tuyến đường nối Tây Thăng Long đến đường quy hoạch dọc sông Pheo</t>
  </si>
  <si>
    <t>- Quyết định số 1321/QĐ-UBND ngày 12/5/2022 của UBND quận Bắc Từ Liêm về việc triển khai thực hiện một số dự án sử dụng vốn đầu tư công trung hạn 5 năm giai đoạn 2021-2025 của quận Bắc Từ Liêm (Tiến độ: năm 2024-2026)</t>
  </si>
  <si>
    <t xml:space="preserve">Cải tạo, mở rộng trụ sở làm việc phường Minh Khai </t>
  </si>
  <si>
    <t>Quyết định số 716/QĐ-UBND ngày 03/4/2023 của UBND quận Bắc Từ Liêm về việc phê duyệt Báo cáo nghiên cứu khả thi dự án (Tiến độ: 2023-2025)</t>
  </si>
  <si>
    <t>Xây dựng trụ sở UBND phường Tây Tựu</t>
  </si>
  <si>
    <t>QĐ 4971/QĐ-UBND ngày 31/10/2015 phê duyệt dự án.
Quyết định số 3350/QĐ-UBND ngày 28/10/2022 của UBND Quận Bắc Từ Liêm v.v điều chỉnh thời gian thực hiện dự án. (Tiến độ: 2016-2025)</t>
  </si>
  <si>
    <t>GPMB và xây dựng hàng rào tạm khu đề pô và đường dẫn vào đềpô thuộc dự án xây dựng tuyến đường sắt đô thị Hà Nội số 2. đoạn Nam Thăng Long-Trần Hưng Đạo</t>
  </si>
  <si>
    <t>QĐ số 2054/QĐ-UBND ngày 13/11/2008 của UBNDTP. Hà Nội về việc phê duyệt dự án xây dựng tuyến đường sắt đô thị Hà Nội số 2. đoạn Nam Thăng Long-Trần Hưng Đạo; Quyết định số 2912/QĐ-UBND ngày 22/5/2017 của UBND TP phê duyệt Kế hoạch tiến độ triển khai các công trình trọng điểm của TP. Thành phố có tờ trình số 146/TTr-UBND ngày 24/5/2024 về việc điều chỉnh chủ trương đầu tư dự án (Tiến độ: 2009-2031)</t>
  </si>
  <si>
    <t>Xây dựng Bảo tàng lịch sử Quốc gia và công viên Hữu Nghị</t>
  </si>
  <si>
    <t>Cổ Nhuế 1, Xuân Tảo</t>
  </si>
  <si>
    <t>4198/QĐ-UBND ngày 21/10/2007 của UBND Thành phố về việc phê duyệt nhiệm vụ GPMB; QĐ số 146/QĐ-UBND ngày 10/1/2008 của UBND TP. Hà Nội về việc thu hồi đất để thực hiện dự án; Văn bản số 4410/UBND-GPMB ngày 07/10/2019 về việc gia hạn dự án; Văn bản 1706/UBND-KH&amp;ĐT ngày 02/6/2022 của UBND thành phố về việc gia hạn thời gian thực hiện công tác GPMB dự án Xây dựng Bảo tàng lịch sử Quốc gia và công viên Hữu Nghị; Quyết định số 5497/QĐ-UBND ngày 21/10/2024 của UBND Thành phố về việc Phê duyệt điều chỉnh, bổ sung nhiệm vụ chuẩn bị GPMB khu đất xây dựng Bảo tàng lịch sử Quốc gia và công viên Hữu Nghị (Tiến độ: 2025)</t>
  </si>
  <si>
    <t>Xây dựng tuyến đường nối từ đường Hoàng Tăng Bí- phố Viên hướng ra đường Mỏ địa chất đi Phạm Văn Đồng</t>
  </si>
  <si>
    <t xml:space="preserve"> - Quyết định số 1478/QĐ-UBND ngày 08/6/2023 của UBND quận Bắc Từ Liêm về việc phê duyệt báo cáo nghiên cứu khả thi Dự án Xây dựng tuyến đường nối từ đường Hoàng Tăng Bí - Phố Viên hướng ra đường Mỏ - Địa chất đi Phạm Văn Đồng. (Tiến độ: 2023-2025)</t>
  </si>
  <si>
    <t>Xây dựng cụm văn hóa thể thao Thụy Phương</t>
  </si>
  <si>
    <t>Xây dựng nhà máy nước mặt sông Hồng</t>
  </si>
  <si>
    <t>Cty cổ phần nước mặt sông Hồng</t>
  </si>
  <si>
    <t>Thượng Cát, Tây Tựu, Minh Khai, Liên Mạc, Thụy Phương, Cổ Nhuế, Đông Ngạc</t>
  </si>
  <si>
    <t>Trạm biến áp 110kV Tây Hồ Tây nhánh rẽ ĐD 110kV</t>
  </si>
  <si>
    <t>Tổng Công ty Điện lực TP Hà Nội</t>
  </si>
  <si>
    <t>QĐ số 2071/QĐ-BCT ngày 10/7/2019 của Bộ Công thương về việc phê duyệt Báo cáo nghiên cứu khả thi tiểu dự án (Tiến độ 2024-2026)</t>
  </si>
  <si>
    <t>Đầu tư xây dựng Cầu vượt bộ hành cụm trường tiểu học, trung học cơ sở Tây Hồ Tây</t>
  </si>
  <si>
    <t>Công ty CP đầu tư và thương mại Thủ Đô</t>
  </si>
  <si>
    <t>Xây dựng hạ tầng kỹ thuật khu đất dịch vụ tại các ô quy hoạch DV04, DV08 phường Tây Tựu, Liên Mạc, quận Bắc Từ Liêm</t>
  </si>
  <si>
    <t xml:space="preserve"> </t>
  </si>
  <si>
    <t>Dự án đầu tư xây dựng hệ thống hạ tầng kỹ thuật khu đô thị đại học tại xã Đông Ngạc, xã Cổ Nhuế, xã Xuân Đỉnh, huyện Từ Liêm, TP Hà Nội (Nay là phường Đức Thắng, phường Cổ Nhuế 2, phường Xuân Đỉnh, quận Băc Từ Liêm, TP Hà Nội - Khu vực trường Đại học Mỏ - Địa chất và khu ký túc xá dùng chung)</t>
  </si>
  <si>
    <t>Đại học Mỏ - Địa chất</t>
  </si>
  <si>
    <t>Đức Thắng, Xuân Đỉnh</t>
  </si>
  <si>
    <t>Quyết định số 3001/QĐ-BGTĐT ngày 18/10/2024 về việc phê duyệt, điều chỉnh chủ trương đầu tư dự án đầu tư xây dựng hệ thống hạ tầng kỹ thuật khu đô thị đại học tại xã Đông Ngạc, xã Cổ Nhuế, xã Xuân Đỉnh, huyện Từ Liêm, TP Hà Nội (Nay là phường Đức Thắng, phường Cổ Nhuế 2, phường Xuân Đỉnh, quận Băc Từ Liêm, TP Hà Nội - Khu vực trường Đại học Mỏ - Địa chất và khu ký túc xá dùng chung) (Tiến độ 2009-2027)</t>
  </si>
  <si>
    <t>Xây dựng HTKT để đấu giá QSD đất phường Thụy Phương, vị trí 1</t>
  </si>
  <si>
    <t xml:space="preserve">Nghị quyết 12/NQ-HĐND ngày 23/09/2022 của HĐND Quận Bắc Từ Liêm về việc phê duyệt chủ trương đầu tư -Phụ lục số 12. (Tiến độ:2023-2025) </t>
  </si>
  <si>
    <t>Xây dựng HTKT để đấu giá QSD đất phường Thụy Phương, vị trí 2</t>
  </si>
  <si>
    <t xml:space="preserve">Nghị quyết 12/NQ-HĐND ngày 23/09/2022  của HĐND Quận Bắc Từ Liêm về việc phê duyệt chủ trương đầu tư - Phụ lục số 13. (Tiến độ:2023-2025) </t>
  </si>
  <si>
    <t>Khu tổ hợp Phú Diễn - Ecity Phú Diễn</t>
  </si>
  <si>
    <t>Công ty cổ phần Tư vấn Đầu tư Phát triển Công nghiệp Châu Á</t>
  </si>
  <si>
    <t>Phú Diễn</t>
  </si>
  <si>
    <t>Giấy chứng nhận Đầu tư số 01121001004 ngày 01/7/2011 của UBND TP, Quyết định số 5456/QĐ-UBND ngày 04/12/2020 của UBND TP HN về việc điều chỉnh cục bộ quy hoạch chi tiết khu vực Đông Nam ga Phú Diễn, tỷ lệ 1/500 tại ô quy hoạch A
Quyết định 486/QĐ-UBND ngày 24/1/2024 vcuar UBND Thành phố Quyết định chấp thuận điều chỉnh chủ trương đầu tư (Tiến độ: 2024-2028)</t>
  </si>
  <si>
    <t>Cây xanh kết hợp bãi đỗ xe tại phường Phúc Diễn, quận Bắc Từ Liêm</t>
  </si>
  <si>
    <t xml:space="preserve">Quyết định số 6276/QĐ-UBND ngày 16/11/2018 của UBND TP Hà Nội về việc phê duyệt danh mục dự án sử dụng đất lựa chọn nhà đầu tư trên địa bàn thành phố Hà Nội
Văn bản số 2360/UBND-TCKH ngày 02/8/2023 của UBND quận Bắc Từ Liêm về việc đề xuất dự án thu hút đầu tư trên địa bàn quận Bắc Từ Liêm; (Tiến độ 48 tháng kể từ ngày 02/8/2023) </t>
  </si>
  <si>
    <t>Xây dựng bãi đỗ xe kết hợp cây xanh thuộc ô quy hoạch P-04, CX5 trong khu chức năng Tây Tựu, phường Tây Tựu</t>
  </si>
  <si>
    <t xml:space="preserve">Quyết định số 6276/QĐ-UBND ngày 16/11/2018 của UBND TP Hà Nội về việc phê duyệt danh mục dự án sử dụng đất lựa chọn nhà đầu tư trên địa bàn thành phố Hà Nội </t>
  </si>
  <si>
    <t>Xây dựng bãi đỗ xe kết hợp cây xanh thuộc ô quy hoạch P-02, CX01 trong khu chức năng Tây Tựu, phường Tây Tựu</t>
  </si>
  <si>
    <t>Nhà đỗ xe thông minh lồng ghép dịch vụ hỗ trợ tại lô đất O15/P2 tờ bản đồ số 2 của tuyến đường số 2 vào Khu trung tâm ĐTM Tây Hồ Tây. phường Cổ Nhuế 1. quận Bắc Từ Liêm</t>
  </si>
  <si>
    <t>Văn bản số 7800/UBND-KH&amp;ĐT ngày 08/10/2012 của UBND Thành phố bổ sung dự án vào danh mục dự án công bố lựa chọn nhà đầu tư và thực hiện công bố theo quy định;
Quyết định số 3950/QĐ-UBND ngày 26/8/2024 của UBND quận về việc giao đơn vị tham mưu UBND quận trong lựa chọn nhà đầu tư thực hiện các dự án có sử dung đất;
Văn bản 2360/UBND-TCKH về việc đề xuất dự án thu hút đầu tư trên địa bàn quận Bắc Từ Liêm; (Tiến độ: 48 tháng kể từ 02/8/2023)</t>
  </si>
  <si>
    <t>Chợ dân sinh Nguyên Xá</t>
  </si>
  <si>
    <t>Quyết định số 7122/QĐ-UBND ngày 16/12/2019 của UBND Thành phố phê duyệt  danh mục dự án kêu gọi đầu tư - Tổ chức mời thầu xây dựng chợ trên địa bàn Thành phố năm 2019;
Văn bản 2360/UBND-TCKH ngày 02/8/2023 của UBND quận Bắc Từ Liên về việc đề xuất dự án thu hút đầu tư trên địa bàn quận Bắc Từ Liêm; (Tiến độ: 48 tháng kể từ 02/8/2023)</t>
  </si>
  <si>
    <t>Xây dựng bãi đỗ xe tại ô đất ký hiệu P05 thuộc Phường Tây Tựu</t>
  </si>
  <si>
    <t>QĐ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</si>
  <si>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A1-DX3 thuộc Phường Đông Ngạc</t>
  </si>
  <si>
    <t>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</si>
  <si>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A3-DX1 thuộc Phường Đức Thắng</t>
  </si>
  <si>
    <t>QĐ số 1073/QĐ-UBND ngày 13/4/2021 của UBND Quận Bắc Từ Liêm về việc giao đơn vị tham mưu, giúp việc cho UBND quận trong công tác lựa chọn nhà đầu tư dự án có sử dụng đất
- Văn bản số 2360/UBND-TCKH ngày 02/8/2023 của UBND quận Bắc Từ Liêm về việc đề xuất dự án thu hút đầu tư trên địa bàn quận Bắc Từ Liêm; (Tiến độ 48 tháng kể từ 02/8/2023)</t>
  </si>
  <si>
    <t>Xây dựng bãi đỗ xe tại ô đất ký hiệu D1-ĐX3 thuộc Phường Cổ Nhuế 1, quận Bắc Từ Liêm, TP Hà Nội</t>
  </si>
  <si>
    <t>- QĐ số 1073/QĐ-UBND ngày 13/4/2021 về việc giao đơn vị tham mưu, gíúp việc cho UBND quận Bắc Từ Liêm trong công tác lựa chọn nhà đầu tư dự án có sử dụng đất
- VB số 2360/UBND ngày 02/8/2023 của UBND quận về việc đề xuất dự án thu hút đầu tư trên địa bàn quận Bắc Từ Liêm
(Tiến độ :48 tháng kể từ 02/8/2023)</t>
  </si>
  <si>
    <t>Công viên văn hóa giải trí kết hợp cải tạo, bảo tồn vườn quả Từ Liêm và du lịch sinh thái nông nghiệp</t>
  </si>
  <si>
    <t>Minh Khai
Phúc Diễn
Phú Diễn</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</si>
  <si>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Thuộc quy hoạch phân khu GS, tỷ lệ 1/5000 đã được UBND thành phố phê duyệt tại Quyết định số 3976/QĐ-UBND ngày 13/8/2015
Văn bản số 2360/UBND-TCKH ngày 02/8/2023 của UBND quận Bắc Từ Liêm về việc đề xuất dự án thu hút đầu tư trên địa bàn quận Bắc Từ Liêm (Tiến độ: 2024-2030)</t>
  </si>
  <si>
    <t>Công viên văn hóa nghỉ ngơi Bắc Từ Liêm</t>
  </si>
  <si>
    <t>Tây Tựu
Minh Khai</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</si>
  <si>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Văn bản 2360/UBND-TCKH ngày 02/8/2023 của UBND quận về việc đề xuất dự án thu hút đầu tư trên địa bàn quận Bắc Từ Liêm (Tiến độ: 2024-2030)</t>
  </si>
  <si>
    <t>Công viên thực vật Bắc Từ Liêm</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</si>
  <si>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(Tiến độ 2024-2030)</t>
  </si>
  <si>
    <t>Công viên khoa học công nghệ cao</t>
  </si>
  <si>
    <t xml:space="preserve">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Văn bản số 2360/UBND-TCKH ngày 02/8/2023 của UBND quận Bắc Từ Liêm về việc đề xuất dự án thu hút đầu tư trên địa bàn quận Bắc Từ Liêm; (Tiến độ: 2024-2030) </t>
  </si>
  <si>
    <t>Khu văn hóa giải trí đa chức năng công cộng đô thị</t>
  </si>
  <si>
    <t>DTT, DVH</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</si>
  <si>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(Tiến độ: 2024-2030)</t>
  </si>
  <si>
    <t>Công viên Phức hợp Tây Thăng Long</t>
  </si>
  <si>
    <t>- Quyết định số 2821/QĐ-UBND ngày 01/7/2024 về việc giao đơn vị tham mưu, gíúp việc cho UBND quận Bắc Từ Liêm trong công tác lựa chọn nhà đầu tư dự án có sử dụng đất
- Văn bản số 2609/UBND-TCKH ngày 06/8/2024 của UBND quận Bắc Từ Liêm về việcđiều chỉnh, bổ sung đề xuất dự án thu hút đầu tư trên địa bàn quận Bắc Từ Liêm;
- Quy hoạch chi tiết khu chức năng đô thị Tây Tựu (tỷ lệ 1/500) đã được UBND TP phê duyệt tại Quyết định số 4507/QĐ-UBND ngày 09/9/2015
(Tiến độ: 60 tháng kể từ 06/8/2024)</t>
  </si>
  <si>
    <t>Khu phức hợp văn hóa , dịch vụ y tế và Chợ Tây Hà Nội</t>
  </si>
  <si>
    <t>DVH
DYT
DCH</t>
  </si>
  <si>
    <t>Quyết định số 3976/QĐ-UBND ngày 13/8/2015 của UBND Thành phố về việc phê duyệt quy hoạch phân khu đô thị GS, tỷ lệ 1/5000
Văn bản số 2609/UBND-TCKH ngày 06/8/2024 của UBND quận Bắc Từ Liêm về việcđiều chỉnh, bổ sung đề xuất dự án thu hút đầu tư trên địa bàn quận Bắc Từ Liêm; (Tiến độ: 60 tháng kể từ 06/8/2024)</t>
  </si>
  <si>
    <t>Xây dựng bãi đỗ xe tại ô đất ký hiệu B1-DX1 thuộc Phường  Đông Ngạc</t>
  </si>
  <si>
    <t>Văn bản số 4582/UBND-QLDA ngày 20/12/2019 của UBND quận Bắc Từ Liêm đề nghị phê duyệt danh mục dự án lựa chọn nhà đầu tư có sử dụng đất; 
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</si>
  <si>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A3-DX3 thuộc Phường Xuân Đỉnh</t>
  </si>
  <si>
    <t>Văn bản số 4582/UBND-QLDA ngày 20/12/2019 của UBND quận Bắc Từ Liêm đề nghị phê duyệt danh mục dự án lựa chọn nhà đầu tư có sử dụng đất; 
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</si>
  <si>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A2-DX4 thuộc Phường Xuân Đỉnh</t>
  </si>
  <si>
    <t>Văn bản số 4582/UBND-QLDA ngày 20/12/2019 của UBND quận Bắc Từ Liêm đề nghị phê duyệt danh mục dự án lựa chọn nhà đầu tư có sử dụng đất; 
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</si>
  <si>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cao tầng tại ô đất A1-DX1 thuộc Quy hoạch phân khu đô thị H2-1, phường Thụy Phương, quận Bắc Từ Liêm, thành phố Hà Nội,</t>
  </si>
  <si>
    <t>- Văn bản số 4582/UBND-QLDA ngày 20/12/2019 của UBND quận Bắc Từ Liêm đề nghị phê duyệt danh mục dự án lựa chọn nhà đầu tư có sử dụng đất; QĐ số 1073/QĐ-UBND ngày 13/4/2021 của UBND Quận Bắc Từ Liêm về việc giao đơn vị tham mưu, giúp việc cho UBND quận trong công tác lựa chọn nhà đầu tư dự án có sử dụng đất
- Tờ trình số 172 của UBND quận Bắc Từ Liêm về việc đề nghị chấp thuận chủ trương đầu tư đồng thời phê duyệt danh mục dự án đầu từ có sử dụng đất: Xây dựng bãi đỗ xe cao tầng tại ô đất A1-DX1 thuộc Quy hoạch phân khu đô thị H2-1, phường Thụy Phương
- Văn bản số 2360/UBND-TCKH ngày 02/8/2023 của UBND quận Bắc Từ Liêm về việc đề xuất dự án thu hút đầu tư trên địa bàn quận Bắc Từ Liêm; (Tiến độ 48 tháng kể từ 02/8/2023)</t>
  </si>
  <si>
    <t>Khu đô thị sinh thái đa chức năng phục vụ du lịch sông Hồng</t>
  </si>
  <si>
    <t>Liên Mạc, Thượng Cát</t>
  </si>
  <si>
    <t>Quyết định số 1045/QĐ-UBND ngày 25/3/2023 của UBND Thành phố về việc phê duyệt quy hoạch phân khi đô thị sông Hồng tỷ lệ 1/5000
Văn bản số 2360/UBND-TCKH ngày 02/8/2023 của UBND quận Bắc Từ Liêm về việc đề xuất dự án thu hút đầu tư trên địa bàn quận Bắc Từ Liêm (Tiến độ: 2024-2030)</t>
  </si>
  <si>
    <t>Khu chức năng đô thị Thượng Cát</t>
  </si>
  <si>
    <t>Thượng Cát, Tây Tựu</t>
  </si>
  <si>
    <t>Quyết định số 741/QĐ-UBND ngày 04/02/2013 của UBND Thành phố về việc phê duyệt quy hoạch phân khu đô thị S1, tỷ lệ 1/5000
Văn bản số 2360/UBND-TCKH ngày 02/8/2023 của UBND quận Bắc Từ Liêm về việc đề xuất dự án thu hút đầu tư trên địa bàn quận Bắc Từ Liêm; (Tiến độ: 2024-2030)</t>
  </si>
  <si>
    <t>Xây dựng Cảng Thượng Cát</t>
  </si>
  <si>
    <t>Thượng Cát</t>
  </si>
  <si>
    <t>Quyết định số 1045/QĐ-UBND ngày 25/3/2023 của UBND Thành phố về việc phê duyệt quy hoạch phân khu đô thị sông Hồng tỷ lệ 1/5000
Văn bản số 2360/UBND-TCKH ngày 02/8/2023 của UBND quận Bắc Từ Liêm về việc đề xuất dự án thu hút đầu tư trên địa bàn quận Bắc Từ Liêm; (Tiến độ: 2024-2030)</t>
  </si>
  <si>
    <t>Xây dựng Cảng Chèm-cảng Liên Mạc</t>
  </si>
  <si>
    <t>Quyết định số 1045/QĐ-UBND ngày 25/3/2023 của UBND Thành phố về việc phê duyệt quy hoạch phân khu đô thị sông Hồng tỷ lệ 1/5000
Văn bản số 2360/UBND-TCKH ngày 02/8/2023 của UBND quận Bắc Từ Liêm về việc đề xuất dự án thu hút đầu tư trên địa bàn quận Bắc Từ Liêm;  (Tiến độ: 2024-2030)</t>
  </si>
  <si>
    <t>Xây dựng khu nhà ở xã hội tại khu chức năng đô thị Tây Tựu</t>
  </si>
  <si>
    <t>Quyết định số 4507/QĐ-UBND ngày 09/9/2015 của UBND Thành phố về việc phê duyệt quy hoạch chi tiết khu chức năng đô thị Tây Tựu, tỷ lệ 1/500
Văn bản số 2360/UBND-TCKH ngày 02/8/2023 của UBND quận Bắc Từ Liêm về việc đề xuất dự án thu hút đầu tư trên địa bàn quận Bắc Từ Liêm; (Tiến độ 2024-2030)</t>
  </si>
  <si>
    <t>Dự án Khu đô thị Vibex tại các phường Đức Thắng, Đông Ngạc, Thụy Phương, quận Bắc Từ Liêm, thành phố Hà Nội</t>
  </si>
  <si>
    <t>Đức Thắng, Đông Ngạc, Thụy Phương</t>
  </si>
  <si>
    <t>QĐ số 2041/QĐ-UBND ngày 07/5/2010 vv phê duyệt nhiệm vụ quy hoạch chi  tiết Khu đô thị Vibex, tỷ lệ 1/500 của UBND TP HN; QĐ số 6456/QĐ-UBND ngày 15/9/2017 vv phê duyệt điều chỉnh Nhiệm vụ quy hoạch chi tiết KĐT Vibex, tỷ lệ 1/500; QĐ số 4842/QĐ-UBND ngày 13/9/2018 của UBND TP  vv phê duyệt Quy hoạch chi tiết, tỷ lệ 1/500 khu đô thị Vibex địa điểm tại phường Đức Thắng, Đông Ngạc, Thụy Phương;
Văn bản số 2609/UBND-TCKH ngày 06/8/2024 của UBND quận Bắc Từ Liêm về việcđiều chỉnh, bổ sung đề xuất dự án thu hút đầu tư trên địa bàn quận Bắc Từ Liêm;
(Tiến độ: 60 tháng kể từ 06/8/2024)</t>
  </si>
  <si>
    <t>Xây dựng chợ dân sinh Tây Tựu</t>
  </si>
  <si>
    <t>Quyết định số 7122/QĐ-UBND ngày 16/12/2019 của UBND Thành phố về việc phê duyệt danh mục dự án kêu gọi đầu  tư, tổ chức mời thầu xây dựng chợ trên địa bàn TPHN năm 2019;
Văn bản 2360/UBND-TCKH ngày 02/8/2023 của UBND quận Bắc Từ Liên về việc đề xuất dự án thu hút đầu tư trên địa bàn quận Bắc Từ Liêm; (Tiến độ: 48 tháng kể từ 02/8/2023)</t>
  </si>
  <si>
    <t>Xây dựng chợ dân sinh Liên Mạc</t>
  </si>
  <si>
    <t>Quyết định số 7122/QĐ-UBND ngày 16/12/2019 của UBND Thành phố về việc phê duyệt danh mục dự án kêu gọi đầu  tư, tổ chức mời thầu xây dựng chợ trên địa bàn TPHN năm 2019
Văn bản 2360/UBND-TCKH ngày 02/8/2023 của UBND quận Bắc Từ Liên về việc đề xuất dự án thu hút đầu tư trên địa bàn quận Bắc Từ Liêm; (Tiến độ: 48 tháng kể từ 02/8/2023)</t>
  </si>
  <si>
    <t>Công viên lịch sử hình thành trái đất thông qua hóa thạch</t>
  </si>
  <si>
    <t>Quyết định số 3976/QĐ-UBND ngày 13/8/2015 của UBND Thành phố về việc phê duyệt quy hoạch phân khu đô thị GS, tỷ lệ 1/5000
Văn bản số 2360/UBND-TCKH ngày 02/8/2023 của UBND quận Bắc Từ Liêm về việc đề xuất dự án thu hút đầu tư trên địa bàn quận Bắc Từ Liêm; (Tiến độ: 2024-2030)</t>
  </si>
  <si>
    <t>Xây dựng bãi đỗ xe tại ô đất ký hiệu A2-DX6 thuộc Phường Đức Thắng, quận Bắc Từ Liêm, TP Hà Nội</t>
  </si>
  <si>
    <t>Văn bản số 4582/UBND-QLDA ngày 20/12/2019 của UBND quận Bắc Từ Liêm về việc phê duyệt danh mục dự án lựa chọn nhà đầu tư có sử dụng đất trên địa bàn quận Bắc Từ Liêm;
Văn bản số 2360/UBND-TCKH ngày 02/8/2023 của UBND quận Bắc Từ Liêm về việc đề xuất dự án thu hút đầu tư trên địa bàn quận Bắc Từ Liêm; (Tiến độ 48 tháng kể từ 02/8/2023)</t>
  </si>
  <si>
    <t>Xây dựng bãi đỗ xe tại ô đất ký hiệu A3-DX4 thuộc Phường Cổ Nhuế 2</t>
  </si>
  <si>
    <t>Xây dựng bãi đỗ xe tại ô đất ký hiệu D1-ĐX1 thuộc Phường Cổ Nhuế 1, quận Bắc Từ Liêm, TP Hà Nội</t>
  </si>
  <si>
    <t xml:space="preserve">- QĐ số 1073/QĐ-UBND ngày 13/4/2021 về việc giao đơn vị tham mưu, gíúp việc cho UBND quận Bắc Từ Liêm trong công tác lựa chọn nhà đầu tư dự án có sử dụng đất
- VB số 2360/UBND ngày 02/8/2023 của UBND quận về việc đề xuất dự án thu hút đầu tư trên địa bàn quận Bắc Từ Liêm (Tiến độ: 48 tháng kể từ 02/8/2023)
</t>
  </si>
  <si>
    <t>Xây dựng bãi đỗ xe tại ô đất ký hiệu P01 thuộc Phường Tây Tựu, quận Bắc Từ Liêm, thành phố Hà Nội</t>
  </si>
  <si>
    <t xml:space="preserve">  Tây Tựu</t>
  </si>
  <si>
    <t>- QĐ số 1073/QĐ-UBND ngày 13/4/2021 về việc giao đơn vị tham mưu, gíúp việc cho UBND quận Bắc Từ Liêm trong công tác lựa chọn nhà đầu tư dự án có sử dụng đất
- VB số 2360/UBND ngày 02/8/2023 về việc đề xuất dự án thu hút đầu tư trên địa bàn quận Bắc Từ Liêm
- Quy hoạch chi tiết khu chức năng đô thị Tây Tựu (tỷ lệ 1/500) đã được UBND TP phê duyệt tại Quyết định số 4507/QĐ-UBND ngày 09/9/2015
(Tiến độ: 48 tháng kể từ ngày 02/8/2023)</t>
  </si>
  <si>
    <t>Xây dựng bãi đỗ xe tại ô đất ký hiệu P06 thuộc Phường Tây Tựu, quận Bắc Từ Liêm, thành phố Hà Nội</t>
  </si>
  <si>
    <t>- QĐ số 1073/QĐ-UBND ngày 13/4/2021 về việc giao đơn vị tham mưu, gíúp việc cho UBND quận Bắc Từ Liêm trong công tác lựa chọn nhà đầu tư dự án có sử dụng đất
- Quy hoạch chi tiết khu chức năng đô thị Tây Tựu (tỷ lệ 1/500) đã được UBND TP phê duyệt tại Quyết định số 4507/QĐ-UBND ngày 09/9/2015;
- VB số 2360/UBND ngày 02/8/2023 về việc đề xuất dự án thu hút đầu tư trên địa bàn quận Bắc Từ Liêm; (Tiến độ: 48 tháng kể từ 02/8/2023)</t>
  </si>
  <si>
    <t>Khu nhà ở xã hội Thụy Phương</t>
  </si>
  <si>
    <t>- Quyết định số 2821/QĐ-UBND ngày 01/7/2024 về việc giao đơn vị tham mưu, gíúp việc cho UBND quận Bắc Từ Liêm trong công tác lựa chọn nhà đầu tư dự án có sử dụng đất
- Văn bản số 2609/UBND-TCKH ngày 06/8/2023 của UBND quận Bắc Từ Liêm về việcđiều chỉnh, bổ sung đề xuất dự án thu hút đầu tư trên địa bàn quận Bắc Từ Liêm;
(Tiến độ: 60 tháng kể từ 06/8/2024)</t>
  </si>
  <si>
    <t>Khu Công viên công nghệ số</t>
  </si>
  <si>
    <t>- Quyết định số 3830/QĐ-UBND ngày 02/8/2024 của UBND quận Bắc Từ Liêm về việc giao Trung tâm quỹ đất tham mưu, gíúp việc cho UBND quận Bắc Từ Liêm trong công tác lựa chọn nhà đầu tư dự án có sử dụng đất dự án Khu Công viên công nghệ số.</t>
  </si>
  <si>
    <t>Khu Công viên thể dục thể thao</t>
  </si>
  <si>
    <t>Vản bản số 2360/UBND-TCKH ngày 02/8/2023 của UBND quận Bắc Từ Liêm về việc đề xuất dự án thu hút đầu tư trên địa bàn quận Bắc Từ Liêm; (Tiến độ 2024-2030)</t>
  </si>
  <si>
    <t>Bãi đỗ xe ngầm tại ô đất ký hiệu D1-DX7 thuộc phường Cổ Nhuế 1</t>
  </si>
  <si>
    <t>- Quyết định số 3950/QĐ-UBND ngày 26/8/2024 về việc giao đơn vị tham mưu, gíúp việc cho UBND quận Bắc Từ Liêm trong công tác lựa chọn nhà đầu tư dự án có sử dụng đất
- VB số 2360/UBND ngày 02/8/2023 về việc đề xuất dự án thu hút đầu tư trên địa bàn quận Bắc Từ Liêm; (Tiến độ: 48 tháng kể từ 02/8/2023)</t>
  </si>
  <si>
    <t>Xây dựng bãi đỗ xe tại ô đất P07 Tây Tựu</t>
  </si>
  <si>
    <t>- Quyết định số 1073/QĐ-UBND ngày 13/4/2021 về việc giao đơn vị tham mưu, gíúp việc cho UBND quận Bắc Từ Liêm trong công tác lựa chọn nhà đầu tư dự án có sử dụng đất</t>
  </si>
  <si>
    <t>Xây dựng bãi đỗ xe kết hợp dịch vụ hỗ trợ tại ô đất X6 phường Liên Mạc</t>
  </si>
  <si>
    <t>Xây dựng bãi đỗ xe kết hợp dịch vụ hỗ trợ tại ô đất X7 phường Liên Mạc</t>
  </si>
  <si>
    <t>Xây dựng bãi đỗ xe kết hợp dịch vụ hỗ trợ tại ô đất X4 phường Tây Tựu</t>
  </si>
  <si>
    <t>Xây dựng bãi đỗ xe kết hợp dịch vụ hỗ trợ tại ô đất X2 phường Minh Khai</t>
  </si>
  <si>
    <t>Quyết định số 7407/QĐ-UBND ngày 25/10/2017, số 1215/QĐ-UBND ngày 08/4/2022 và số 4515/QĐ-UBND ngày 28/8/2024 của UBND Thành phố v/v chấp thuận, chấp thuận điều chỉnh chủ trương đầu tư dự án (tiến độ thực hiện: Đến Quý IV/2026).</t>
  </si>
  <si>
    <t>Xây dựng chợ dân sinh TDP Hạ, phường Tây Tựu</t>
  </si>
  <si>
    <t>UBND phường Tây Tựu</t>
  </si>
  <si>
    <t>Quyết định số 4201/QĐ-UBND ngày 18/9/2024 của UBND quận Bắc Từ Liêm về việc phê duyệt báo cáo nghiên cứu khả thi dự án</t>
  </si>
  <si>
    <t>UBND Phường
Yên Nghĩa</t>
  </si>
  <si>
    <t xml:space="preserve"> Yên nghĩa</t>
  </si>
  <si>
    <t>Mở rộng Quốc lộ 3 theo quy hoạch (đoạn từ nút giao đường 18 đến ngã ba đường vào đền Sóc), huyện Sóc Sơn</t>
  </si>
  <si>
    <t>Dự án đầu tư xây dựng Khu nhà ở Hòa Lạc</t>
  </si>
  <si>
    <t>Công ty CP Kinh doanh phát triển nhà và đô thị Thành Tín</t>
  </si>
  <si>
    <t>xã Thạch Hòa</t>
  </si>
  <si>
    <t>- QĐ số 651/QĐ-UBND ngày 28/3/2008 giao Công ty cổ phần Kinh doanh phát triển nhà và đô thị Thành Tín làm chủ đầu tư thực hiện dự án khu nhà ở 8,38ha Hòa Lạc, xã Thạch Hòa, huyện Thạch Thất; Quyết định số 1647/QĐ-UBND ngày 09/7/2008 cho phép đầu tư xây dựng dự án Khu nhà ở Hòa Lạc tại xã Thạch Hòa, huyện Thạch Thất với quy mô sử dụng đất 83.804m2; Quyết định số 2540/QĐ-UBND ngày 18/7/2008 thu hồi 83.804,5m2 và giao Công ty CP kinh doanh phát triển nhà và đô thị Thành Tín để thực hiện DA Khu nhà ở Hóa Lạc; Văn bản số 193/UBND-ĐT ngày 17/01/2024 của UBND thành phố Hà Nội.</t>
  </si>
  <si>
    <t>Xây dựng trụ sở Ban chỉ huy quân sự xã Sơn Đồng</t>
  </si>
  <si>
    <t>Ban QLDA</t>
  </si>
  <si>
    <t>Sơn Đồng</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</si>
  <si>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03);  Thời gian thực hiện dự án 2024-2026</t>
  </si>
  <si>
    <t>Xây dựng trụ sở Ban chỉ huy quân sự xã Minh Khai</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</si>
  <si>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05);  Thời gian thực hiện dự án 2024-2026</t>
  </si>
  <si>
    <t>Xây dựng ban chỉ huy quân sự xã Kim Chung</t>
  </si>
  <si>
    <t>Nghị quyết số 04/NQ-HĐND ngày 29/3/2024 của Hội đồng nhân dân huyện Hoài Đức về việc phê duyệt chủ trương đầu tư, điều chỉnh chủ trương đầu tư một số dự án đầu tư công của huyện Hoài Đức (phụ lục số 11). Thời gian thực hiện dự án 2024-2026</t>
  </si>
  <si>
    <t>Xây dựng ban chỉ huy quân sự xã Đức Giang</t>
  </si>
  <si>
    <t>Nghị quyết số 04/NQ-HĐND ngày 29/3/2024 của Hội đồng nhân dân huyện Hoài Đức về việc phê duyệt chủ trương đầu tư, điều chỉnh chủ trương đầu tư một số dự án đầu tư công của huyện Hoài Đức (phụ lục số 13).  Thời gian thực hiện dự án 2024-2026</t>
  </si>
  <si>
    <t>Cải tạo, mở rộng trường THPT Hoài Đức A</t>
  </si>
  <si>
    <t>Nghị quyết số 18/NQ-HĐND ngày 31/10/2022 của Hội đồng nhân dân huyện Hoài Đức về việc phê duyệt chủ trương đầu tư các dự án ĐTXD trên địa bàn huyện Hoài Đức. Văn bản số 684/UBND-TMB-PAKT ngày 10/4/2023 của UBND huyện vv chấp thuận bản vẽ tổng mặt bằng và phương án kiến trúc tỷ lệ 1/500. Quyết định số 12755/QĐ-UBND ngày 16/10/2023 của UBND huyện Hoài Đức vv phê duyệt dự án. Thời gian thực hiện dự án: 2023-2026</t>
  </si>
  <si>
    <t>Xây dựng trường tiểu học La Phù 2</t>
  </si>
  <si>
    <t>La Phù</t>
  </si>
  <si>
    <t>Nghị quyết số 26/NQ-HĐND ngày 23/7/2021 của Hội đồng nhân dân huyện Hoài Đức về việc phê duyệt chủ trương đầu tư và điều chỉnh chủ trương đầu tư các dự án ĐTXD trên địa bàn huyện Hoài Đức; Văn bản số 2833/UBND-TMB-PAKT ngày 02/12/2022 của UBND huyện vv chấp thuận bản vẽ tổng mặt bằng và phương án kiến trúc tỷ lệ 1/500. Thời gian thực hiện dự án 2022-2025</t>
  </si>
  <si>
    <t>Hạ tầng kỹ thuật khu đất dịch vụ xã Vân Côn</t>
  </si>
  <si>
    <t>Trung tâm phát triển quỹ đất huyện Hoài Đức</t>
  </si>
  <si>
    <t>Vân Côn</t>
  </si>
  <si>
    <t>Nghị quyết số 11/NQ-HĐND ngày 23/6/2022 của HĐND huyện Hoài Đức về phê duyệt chủ trương đầu tư và điều chỉnh chủ trương đầu tư các dự án đầu tư công trên địa bàn huyện Hoài Đức. Thời gian thực hiện dự án 2022-2024</t>
  </si>
  <si>
    <t>Nâng cấp, mở rộng đường ĐH-04 đoạn từ kênh Đan Hoài đến đường Vành đai IV</t>
  </si>
  <si>
    <t>Nghị quyết số 26/NQ-HĐND ngày 15/12/2022 của Hội đồng nhân dân huyện Hoài Đức về việc phê duyệt chủ trương đầu tư, điều chỉnh chủ trương đầu tư một số dự án đầu tư công của huyện Hoài Đức; Quyết định số 6588/QĐ-UBND ngày 08/10/2022 của UBND huyện Hoài Đức về việc phê duyệt chỉ giới đường đỏ.
 Thời gian thực hiện dự án 2022-2024</t>
  </si>
  <si>
    <t>Vườn hoa, cây xanh, bãi đỗ xe và các HMPT khu di tích Quán Giá xã Yên Sở</t>
  </si>
  <si>
    <t xml:space="preserve">Yên Sở </t>
  </si>
  <si>
    <t>Nghị quyết số 26/NQ-HĐND ngày 23/7/2021 của Hội đồng nhân dân huyện Hoài Đức về việc phê duyệt chủ trương đầu tư và điều chỉnh chủ trương đầu tư các dự án ĐTXD trên địa bàn huyện Hoài Đức; Thời gian thực hiện dự án 2021-2025</t>
  </si>
  <si>
    <t>Xây dựng đường từ ĐT422 đến đường Kim Chung - Di Trạch</t>
  </si>
  <si>
    <t>Quyết định số 14033/QĐ-UBND ngày 16/12/2023 của UBND huyện Hoài Đức về việc phê duyệt dự án: Xây dựng đường từ ĐT422 đến đường Kim Chung - Di Trạch. Thời gian thực hiện dự án 2023 - 2025</t>
  </si>
  <si>
    <t>Nâng cấp, mở rộng đường giao thông từ đường trục chính xã Vân Côn đến đường ĐH-04</t>
  </si>
  <si>
    <t>Quyết định số 12748/QĐ-UBND ngày 16/10/2023 của UBND huyện Hoài Đức về việc phê duyệt dự án. Thời gian thực hiện dự án 2022 - 2024</t>
  </si>
  <si>
    <t>Đường giao thông kết nối từ Đại lộ Thăng Long đến TL423 tại thôn Phương Quan, xã Vân Côn</t>
  </si>
  <si>
    <t>Quyết định số 12747/QĐ-UBND ngày 16/10/2023 của UBND huyện Hoài Đức về việc phê duyệt dự án. Thời gian thực hiện dự án 2023 - 2025</t>
  </si>
  <si>
    <t>Đường giao thông liên xã từ Đông La đến La Phù</t>
  </si>
  <si>
    <t>Đông La, La Phù</t>
  </si>
  <si>
    <t>Nghị quyết số 26/NQ-HĐND ngày 15/12/2022  của HĐND huyện Hoài Đức về việc phê duyệt chủ trương đầu tư, điều chỉnh chủ trương đầu tư một số dự án đầu tư công của huyện Hoài Đức (phụ lục số 07); Quyết định số 1882/QĐ-UBND ngày 09/5/2024 của UBND huyện Hoài Đức về việc phê duyệt phương án và vị trí công trình xây dựng tuyến đường quy hoạch từ Đông La đến La Phù, tỷ lệ 1/500 tại huyện Hoài Đức, thành phố Hà Nội. Thời gian thực hiện dự án 2023-2025</t>
  </si>
  <si>
    <t>Tuyến đường dọc kênh Đan Hoài phía bờ trái (đoạn từ cầu Phương Viên đến đường gom Đại Lộ Thăng Long</t>
  </si>
  <si>
    <t>Song Phương</t>
  </si>
  <si>
    <t>Quyết định số 3172/QĐ-UBND ngày 09/6/2023 của UBND thành phố Hà Nội về việc phê duyệt chỉ giới đường đỏ Tuyến đường dọc kênh Đan Hoài phía bờ trái (đoạn từ cầu Phương Viên đến đường gom Đại Lộ Thăng Long), tỷ lệ 1/500; Quyết định số 2398/QĐ-UBND ngày 12/6/2024 của UBND  huyện Hoài Đức về việc phê duyệt dự án. Thời gian thực hiện dự án 2023 - 2026</t>
  </si>
  <si>
    <t>Đường Vành đai 3.5 đoạn từ cầu Thượng Cát đến Quốc lộ 32</t>
  </si>
  <si>
    <t>Quyết dịnh số 996/QĐ-UBND ngày 22/2/2024 của UBND Thành phố Hà Nội về việc phê duyệt dự án. Thời gian thực hiện dự án 2023-2026</t>
  </si>
  <si>
    <t>Xây dựng đường giao thông từ đường TL423 đi qua dự án xây dựng Trung đoàn 692 đến Chùa Thông xã An Thượng</t>
  </si>
  <si>
    <t>An Thượng</t>
  </si>
  <si>
    <t>Quyết định số 4533/QĐ-UBND ngày 29/8/2024 của UBND thành phố Hà Nội về việc phê duyệt dự án. Thời gian thực hiện dự án 2023 - 2026</t>
  </si>
  <si>
    <t>Xây dựng chợ dân sinh xã Minh Khai</t>
  </si>
  <si>
    <t>Quyết định số 2244/QĐ-UBND ngày 31/5/2024 của UBND huyện Hoài Đức về việc phê duyệt dự án. Thời gian thực hiện dự án 2023 - 2025</t>
  </si>
  <si>
    <t>Dự án khu cây xanh TDTT thôn Dậu, xã Di Trạch</t>
  </si>
  <si>
    <t>UBND xã Di Trạch</t>
  </si>
  <si>
    <t>Di Trạch</t>
  </si>
  <si>
    <t>Nghị quyết 12/NQ-HĐND ngày 27/6/2023 của HĐND huyện Hoài Đức về việc phê duyệt chủ trương và điều chỉnh chủ trương đầu tư; Thời gian thực hiện dự án năm 2023-2025.</t>
  </si>
  <si>
    <t>Xây dựng nhà văn hóa thôn 5 xã Cát Quế</t>
  </si>
  <si>
    <t>UBND xã Cát Quế</t>
  </si>
  <si>
    <t>Cát Quế</t>
  </si>
  <si>
    <t>Nghị quyết số 11/NQ-HĐND ngày 23/6/2022 của Hội đồng nhân dân huyện Hoài Đức phê duyệt chủ trương đầu tư các dự án ĐTXD trên địa bàn huyện Hoài Đức (Phụ lục 14). Thời gian thực hiện 2023-2025</t>
  </si>
  <si>
    <t>Tu bổ, tôn tạo di tích Chùa Lại Yên (Nhạ Phúc Tự) tại xã Lại Yên</t>
  </si>
  <si>
    <t>Lại Yên</t>
  </si>
  <si>
    <t>Quyết định số 13006/QĐ-UBND ngày 31/10/2023 của UBND huyện Hoài Đức về việc phê duyệt dự án. Thời gian thực hiện dự án từ 2023 - 2026</t>
  </si>
  <si>
    <t>Di dời, tu bổ, tôn tạo di tích Miếu Lại Dụ, xã An Thượng</t>
  </si>
  <si>
    <t>Điểm trung chuyển rác thải xã Yên Sở</t>
  </si>
  <si>
    <t>UBND xã Yên Sở</t>
  </si>
  <si>
    <t>Quyết định số 6870/QĐ-UBND ngày 20/10/2022 của UBND huyện Hoài Đức về việc phê duyệt báo cáo kinh tế kỹ thuật dự án. Thời gian thực hiện dự án 2022-2024</t>
  </si>
  <si>
    <t>Xây dựng HTKT và nhà văn hóa trung tâm xã Kim Chung</t>
  </si>
  <si>
    <t>Quyết định số 3044/QĐ-UBND ngày 28/5/2020 của UBND huyện Hoài Đức về việc phê duyệt dự án đầu tư xây dựng; Quyết định số 13853/QĐ-UBND- ngày 12/12/2023 của UBND huyện Hoài Đức về việc điều chỉnh thời gian tthực hiện dự án. Thời gian thực hiện dự án 2019-2025</t>
  </si>
  <si>
    <t>Xây dựng, mở rộng trường tiểu học An Thượng B</t>
  </si>
  <si>
    <t>Quyết định số 5451/QĐ- UBND ngày 31/10/2019 của UBND huyện Hoài Đức về việc phê duyệt dự án đầu tư; Quyết định số 13852/QĐ-UBND ngày 12/12/2023 về việc điều chỉnh thời gian thực hiện dự án. Thời gian thực hiện dự án 2019 - 2024</t>
  </si>
  <si>
    <t>Cải tạo, mở rộng Trường THCS Cát Quế A</t>
  </si>
  <si>
    <t xml:space="preserve">Trường mầm non Di Trạch 2 </t>
  </si>
  <si>
    <t>Quyết định số 6268/QĐ - UBND ngày 29/10/2018 của UBND huyện Hoài Đức về phê duyệt dự án; Quyết định số 13868/QĐ-UBND ngày 13/12/2023 của UBND huyện Hoài Đức về việc điều chỉnh thời gian thực hiện dự án. Thời gian thực hiện dự án 2018-2024</t>
  </si>
  <si>
    <t>Nâng cấp, mở rộng trường Tiểu học Song Phương</t>
  </si>
  <si>
    <t>Xây mới trường mầm non An Khánh 3</t>
  </si>
  <si>
    <t>An Khánh</t>
  </si>
  <si>
    <t>Quyết định số 13007/QĐ-UBND ngày 31/10/2023 của UBND huyện Hoài Đức về việc phê duyệt dự án. Thời gian thực hiện dự án từ 2023 - 2026</t>
  </si>
  <si>
    <t>Xây dựng trường THCS Di Trạch</t>
  </si>
  <si>
    <t>Quyết định số 12495/QĐ-UBND ngày 10/10/2023 của UBND huyện Hoài Đức về phê duyệt dự án. Thời gian thực hiện dự án từ 2022 - 2025</t>
  </si>
  <si>
    <t>Xây dựng HTKT khu đất dịch vụ xã Di Trạch - vị trí X5</t>
  </si>
  <si>
    <t>Quyết định số 3940/QĐ-UBND ngày 08/6/2017 của UBND huyện Hoài Đức về việc phê duyệt quy hoạch tổng mặt bằng Dự án; Quyết định số 14251/QĐ-UBND ngày 29/12/2022 của UBND huyện Hoài Đức về việc điều chỉnh dự án. Thời gian thực hiện dự án 2023-2024</t>
  </si>
  <si>
    <t>Xây dựng HTKT khu đất dịch vụ xã Di Trạch - vị trí X6</t>
  </si>
  <si>
    <t>Quyết định 2383/QĐ-UBND ngày 09/5/2018 của UBND huyện về việc phê duyệt BC KTKT khu X6; Quyết định số 14250/QĐ-UBND ngày 29/12/2022 của UBND huyện Hoài Đức về việc điều chỉnh dự án. Thời gian thực hiện dự án 2023-2024</t>
  </si>
  <si>
    <t>Xây dựng HTKT khu đất dịch vụ xã Vân Canh (vị trí X3 khu đồng Nhĩ, cầu Nổi thôn Kim Hoàng)</t>
  </si>
  <si>
    <t>Vân Canh</t>
  </si>
  <si>
    <t>Quyết định 8813/QĐ-UBND ngày 03/12/2020 của UBND huyện Hoài Đức về việc phê duyệt dự án. Quyết định 14300/QĐ-UBND ngày 28/12/2023 của UBND huyện Hoài Đức về việc điều chỉnh thời gian thực hiện. Thời gian thực hiện dự án đến hết năm 2025</t>
  </si>
  <si>
    <t>Tuyến đường nối QL32-thôn Lai Xá đến khu đấu giá QSD đất (khớp nối đường Hoàng Quốc Việt kéo dài theo quy hoạch)</t>
  </si>
  <si>
    <t>Quyết định số 8237/QĐ-UBND ngày 31/10/2016 của UBND huyện Hoài Đức về việc phê duyệt dự án; Quyết định số 14805/QĐ-UBND ngày 30/12/2022 vv điều chỉnh thời gian thực hiện dự án. Thời gian thực hiện dự án 2023-2024</t>
  </si>
  <si>
    <t>Đường Vành Đai 3.5 (Giai đoạn II)</t>
  </si>
  <si>
    <t>An Khánh, Vân Canh, Di Trạch, Kim Chung</t>
  </si>
  <si>
    <t>Quyết định số 7586/QĐ-UBND ngày 31/10/2017 của UBND thành phố Hà Nội về việc phê duyệt Dự án.Quyết định số 7105/QĐ-UBND ngày 16/12/2019 của UBND TP Hà Nội về việc phê duyệt điều chỉnh dự án; Quyết định số 2452/QĐ-UBND ngày 26/4/2023 của UBND TP Hà Nội về việc điều chỉnh thời gian thực hiện dự án. Thời gian thực hiện dự án đến hết 2024</t>
  </si>
  <si>
    <t>Đường từ QL32 qua khu đô thị Cienco 5 khớp nối đường HQV kéo dài</t>
  </si>
  <si>
    <t>TT Trạm Trôi</t>
  </si>
  <si>
    <t>Quyết định số 5397/QĐ-UBND ngày 30/10/2019 của UBND huyện Hoài Đức về việc phê duyệt dự án Đầu tư xây dựng. Quyết định số 13949/QĐ-UBND ngày 14/12/2023 của UBND huyện về việc điều chỉnh thời gian thực hiện dự án. Thời gian thực hiện dự án đến hết 2024</t>
  </si>
  <si>
    <t>Đường Vành Đai 3.5 giai đoạn 1</t>
  </si>
  <si>
    <t>Vân Canh, Di Trạch</t>
  </si>
  <si>
    <t>Quyết định số 5795/QĐ-UBND ngày 30/10/2015 của UBND Thành phố Hà Nội về việc phê duyệt dự án đầu tư xây dựng công trình đường 3.5; Quyết định số 3249/QĐ-UBND ngày 16/6/2023 của UBND TP về việc điều chỉnh thời gian thực hiện dự án. Thời gian thực hiện dự án đến hết 2024</t>
  </si>
  <si>
    <t>Đường trục chính xã Kim Chung</t>
  </si>
  <si>
    <t>Quyết định số 6378/QĐ - UBND ngày 30/10/2018 của UBND huyện Hoài Đức về phê duyệt dự án đầu tư xây dựng; Quyết định số 3452/QĐ-UBND ngà 13/8/2019 của UBND huyện Hoài Đức về việc điều chỉnh dự án đầu tư; Quyết định số 14559/QĐ-UBND ngày 30/12/2022 về việc điều chỉnh thời gian thực hiện dự án. Thời gian thực hiện dự án 2020-2025</t>
  </si>
  <si>
    <t>Tuyến đường ĐH02 huyện Hoài Đức</t>
  </si>
  <si>
    <t>Đức Thượng, Đức Giang, TT Trạm Trôi</t>
  </si>
  <si>
    <t>Quyết định số 5344/QĐ-UBND ngày 30/10/2019 của UBND huyện Hoài Đức về việc phê duyệ dự án đầu tư; Quyết định số 473/QĐ-UBND ngày 24/01/2024 của UBND Thành phố Hà Nội về việc phê duyệt điều chỉnh thời gian thực hiện dự án. Thời gian thực hiện dự án đến hết 2025</t>
  </si>
  <si>
    <t>Tuyến đường liên khu vực 8 (Từ tỉnh lộ 423 đến Đại lộ Thăng Long)</t>
  </si>
  <si>
    <t>An Thượng, An Khánh</t>
  </si>
  <si>
    <t>Quyết định số 5388/QĐ-UBND ngày 30/10/2019 của UBND huyện Hoài Đức về việc phê duyệt dự án đầu tư; Quyết định số 601/QĐ-UBND ngày 30/1/2024 của UBND thành phố Hà Nội về việc phê duyệt điều chỉnh thời gian thực hiện dự án. Thời gian thực hiện dự án đến hết 2025</t>
  </si>
  <si>
    <t>Tuyến đường liên khu vực 1 - từ Đức Thượng đến Song Phương</t>
  </si>
  <si>
    <t>Song Phương, Tiền Yên, Đắc Sở, Yên Sở, Cát Quế, Dương Liễu, Minh Khai, Đức Thượng</t>
  </si>
  <si>
    <t xml:space="preserve">Quyết định số 5352/QĐ-UBND ngày 30/10/2019 của UBND huyện Hoài Đức về việc phê duyệt dự án đầu tư; Quyết định số 472/QĐ-UBND ngày 24/01/2024 của UBND Thành phố Hà Nội về việc điều chỉnh thời gian thực hiện dự án. Thời gian thực hiện dự án đến hết 2025
</t>
  </si>
  <si>
    <t>Đường liên xã Đức Giang - Đức Thượng</t>
  </si>
  <si>
    <t>Đức Giang - Đức Thượng</t>
  </si>
  <si>
    <t>Quyết định số 6208/QĐ-UBND ngày 26/10/2018 của UBND huyện Hoài Đức về việc phê duyệt dự Án; Quyết định số 14786/QĐ-UBND ngày 30/12/2022 của UBND huyện Hoài Đức về việc điều chỉnh thời gian thực hiện dự án. Thời gian thực hiện dự án 2023-2024</t>
  </si>
  <si>
    <t>Đường nối từ QL32 tới khu đấu giá QSD đất xã Đức Thượng</t>
  </si>
  <si>
    <t>Đức Thượng</t>
  </si>
  <si>
    <t>Quyết định số 3390/QĐ-UBND ngày 28/5/2020 của UBND huyện Hoài Đức về việc phê duyệt Dự án đầu tư xây dựng;  Quyết định số 14779/QĐ-UBND ngày 30/12/2022 của UBND huyện Hoài Đức về việc điều chỉnh thời gian thực hiện dự án. Thời gian thực hiện 2023-2024</t>
  </si>
  <si>
    <t>Tuyến đường Lại Yên - Vân Canh (Từ liên khu vực 2 đến đường vành đai 3.5) huyện Hoài Đức</t>
  </si>
  <si>
    <t>Lại Yên, Vân Canh, Song Phương</t>
  </si>
  <si>
    <t>Đường bờ trái kênh Đan Hoài giai đoạn 2 (Đoạn từ cầu qua kênh Đan Hoài vào trường THCS Dương Liễu đến đường liên xã Minh Khai - Đức Thượng)</t>
  </si>
  <si>
    <t xml:space="preserve">Minh Khai, Dương Liễu </t>
  </si>
  <si>
    <t>Quyết định số 8618/QĐ-UBND ngày 30/11/2020 của UBND huyện về việc phê duyệt dự án ĐTXD; Quyết định số 13194/QĐ-UBND ngày 13/11/2023 của UBND huyện Hoài Đức về việc điều chỉnh thời gian thực hiện dự án. Thời gian thực hiện dự án 2019-2025</t>
  </si>
  <si>
    <t>Đường liên khu vực 6 (từ đường liên khu vực 1 đến đường vành đai 3.5 huyện Hoài Đức)</t>
  </si>
  <si>
    <t>Yên Sở, Sơn Đồng, Kim Chung, Di Trạch, Vân Canh</t>
  </si>
  <si>
    <t>Quyết định 6060/QĐ-UBND ngày 15/11/2021 của UBND huyện Hoài Đức về việc phê duyệt dự án. Thời gian thực hiện dự án 2021-2025</t>
  </si>
  <si>
    <t>Nâng cấp, mở rộng tuyến đường từ đường TL 423 đi thôn Cù Sơn</t>
  </si>
  <si>
    <t>Quyết định số 5304/QĐ-UBND ngày 30/10/2019 của UBND huyện duyệt báo cáo KTKT; Nghị quyết 26/NQ-HĐND ngày 12/12/2020 của HĐND huyện về việc điều chỉnh thời gian thực hiện các dự án giai đoạn 2016-2020 sang giai đoạn 2021-2025; Quyết định số 13840/QĐ-UBND ngày 11/12/2023 của UBND huyện về việc điều chỉnh thời gian thực hiện dự án. Thời gian thực hiện dự án đến hết 2025</t>
  </si>
  <si>
    <t>Đường ĐH 04 từ Đại Lộ Thăng Long đến đường tỉnh 423</t>
  </si>
  <si>
    <t>Vân Côn, An Thượng, Song Phương</t>
  </si>
  <si>
    <t>Đầu tư xây dựng đường Vành đai 3.5 (đoạn từ Km0+000 đến Km0+600, huyện Hoài Đức</t>
  </si>
  <si>
    <t>Xây dựng Cầu 72-II</t>
  </si>
  <si>
    <t>Quyết định số 4995/QĐ-UBND ngày 04/10/2023 của UBND thành phố v/v phê duyệt dự án. Thời gian thực hiện dự án 2023-2025</t>
  </si>
  <si>
    <t>Khu vườn hoa, sân chơi cổng Đình thôn Lai Xá</t>
  </si>
  <si>
    <t>Quyết định số 6000/QĐ-UBND ngày 12/11/2021 của UBND huyện về việc phê duyệt điều chỉnh BCKTKT.  Quyết định số 13948/QĐ-UBND ngày 14/12/2023 của UBND huyện về việc phê duyệt điều chỉnh thời gian thực hiện dự án. Thời gian thực hiện dự án đến hết 2024</t>
  </si>
  <si>
    <t>Khu cây xanh thể dục thể thao xã Đức Giang</t>
  </si>
  <si>
    <t>Quyết định số 6201/QĐ-UBND ngày 22/11/2021 về việc phê duyệt dự án đầu tư. Quyết định số 14889/QĐ-UBND ngày 29/12/2023 của UBND huyện Hoài Đức về việc điều chỉnh thời gian thực hiện. Thời gian thực hiện dự án 2021-2025</t>
  </si>
  <si>
    <t>Khu cây xanh thể dục thể thao xã Sơn Đồng</t>
  </si>
  <si>
    <t>Quyết định số 6295/QĐ-UBND ngày 29/11/2021 của UBND huyện Hoài Đức phê duyệt dự án đầu tư xây dựng. Nghị quyết số 12/NQ-HĐND ngày 27/6/2023 của Hội đồng nhân dân huyện Hoài Đức về việc phê duyệt chủ trương đầu tư và điều chỉnh chủ trương đầu tư các dự án ĐTXD trên địa bàn huyện Hoài Đức. Thời gian thực hiện 2021-2024.</t>
  </si>
  <si>
    <t>Chỉnh trang, mở rộng nghĩa trang nhân dân thôn La Tinh, xã Đông La</t>
  </si>
  <si>
    <t>Đông La</t>
  </si>
  <si>
    <t>Nghị quyết số 18//NQ-HĐND ngày 31/10/2022 của HĐND huyện Hoài Đức; Quyết định số 8672/QĐ-UBND ngày 07/6/2023 vv phê duyệt báo cáo KTKT. Thời gian thực hiện dự án 2022-2024</t>
  </si>
  <si>
    <t>Cải tạo, chỉnh trang mở rộng nghĩa trang Đình Sấu, xã Cát Quế</t>
  </si>
  <si>
    <t>Quyết định số 8668/QĐ-UBND ngày 07/6/2023 vv phê duyệt báo cáo KTKT. Quyết định số 4488/QĐ-UBND ngày 11/10/2024 vv phê duyệt điều chỉnh, bổ sung Báo cáo KTK. Thời gian thực hiện dự án 2022-2024</t>
  </si>
  <si>
    <t>Xây dựng trụ sở Ban chỉ huy quân sự xã Đông La</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</si>
  <si>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01). Thời gian thực hiện dự án 2024-2026</t>
  </si>
  <si>
    <t>Xây dựng trụ sở Ban chỉ huy quân sự xã La Phù</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</si>
  <si>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02). Thời gian thực hiện dự án 2024-2026</t>
  </si>
  <si>
    <t>Xây dựng trụ sở Ban chỉ huy quân sự xã An Thượng</t>
  </si>
  <si>
    <t>Nghị quyết số 09/NQ-HĐND ngày 20/6/2024 của Hội đồng nhân dân huyện Hoài Đức về việc phê duyệt chủ trương đầu tư, điều chỉnh chủ trương đầu tư một số dự án đầu tư công của huyện Hoài Đức (phụ lục số 01). Thời gian thực hiện dự án 2024-2026</t>
  </si>
  <si>
    <t>Nhà văn hóa trung tâm xã</t>
  </si>
  <si>
    <t>UBND xã La Phù</t>
  </si>
  <si>
    <t>Nghị quyết số 26/NQ-HĐND ngày 23/7/2021 của Hội đồng nhân dân huyện Hoài Đức về việc phê duyệt chủ trương đầu tư và điều chỉnh chủ trương đầu tư các dự án ĐTXD trên địa bàn huyện Hoài Đức. Thời gian thực hiện dự án 2024-2025</t>
  </si>
  <si>
    <t>Xây dựng trường THCS Sơn Đồng</t>
  </si>
  <si>
    <t>Nghị quyết số 36/NQ-HĐND ngày 15/12/2021 của Hội đồng nhân dân huyện Hoài Đức về việc phê duyệt chủ trương đầu tư và điều chỉnh chủ trương đầu tư các dự án ĐTXD trên địa bàn huyện Hoài Đức (phụ lục số 10). Thời gian thực hiện dự án 2023-2026</t>
  </si>
  <si>
    <t>Khu thể dục thể thao, cây xanh xã Vân Canh</t>
  </si>
  <si>
    <t>Nghị quyết số 12/NQ-HĐND ngày 27/6/2023 của Hội đồng nhân dân huyện Hoài Đức về việc phê duyệt chủ trương đầu tư, điều chỉnh chủ trương đầu tư một số dự án đầu tư công của huyện Hoài Đức (phụ lục số 04). Thời gian thực hiện dự án 2023-2025</t>
  </si>
  <si>
    <t>Đầu tư xây dựng HTKT khu đất dịch vụ xã An Khánh - vị trí X9</t>
  </si>
  <si>
    <t>Nghị quyết số 09/NQ-HĐND ngày 20/6/2024 của HĐND huyện Hoài Đức về việc phê duyệt chủ trương đầu tư, điều chỉnh chủ trương đầu tư một số dự án đầu tư công của huyện Hoài Đức (phụ lục số 11). Thời gian thực hiện dự án 2024-2026</t>
  </si>
  <si>
    <t>Đường từ đê Vực Đông Lao đến đình La Tinh xã Đông La</t>
  </si>
  <si>
    <t>Quyết định số 2294/QĐ-UBND ngày 09/6/2024 của UBND huyện Hoài Đức về việc phê duyệt dự án. Thời gian thực hiện dự án 2023-2026</t>
  </si>
  <si>
    <t>Dự án đầu tư, nâng cấp mở rộng đường 70 (đoạn từ Trịnh Văn Bô đến hết địa phận quận NTL)</t>
  </si>
  <si>
    <t>Ban QLDA-ĐTXD Nam Từ Liêm</t>
  </si>
  <si>
    <t>Khu vườn hoa cây xanh trung tâm xã Vân Côn</t>
  </si>
  <si>
    <t>Nghị quyết số 12/NQ-HĐND ngày 27/6/2023 của Hội đồng nhân dân huyện Hoài Đức về việc phê duyệt chủ trương đầu tư, điều chỉnh chủ trương đầu tư một số dự án đầu tư công của huyện Hoài Đức (phụ lục số 03). Thời gian thực hiện dự án 2024-2026</t>
  </si>
  <si>
    <t>Khu cây xanh thể thao xã Vân Côn</t>
  </si>
  <si>
    <t>Nghị quyết số 26/NQ-HĐND ngày 23/7/2021 của HĐND huyện Hoài Đức về việc phê duyệt chủ trương đầu tư và điều chỉnh chủ trương đầu tư các dự án ĐTXD trên địa bàn huyện Hoài Đức (phụ lục số 09); Văn bản số 2758/UBND-TMB ngày 23/11/2022 của UBND huyện Hoài Đức về việc chấp thuận bản vẽ tổng mặt bằng dự án. Thời gian thực hiện dự án 2022 - 2024</t>
  </si>
  <si>
    <t>Xây dựng nhà văn hoá thôn 4 xã Lại Yên</t>
  </si>
  <si>
    <t>Nghị quyết số 26/NQ-HĐND ngày 23/7/2021 của Hội đồng nhân dân huyện Hoài Đức về việc phê duyệt chủ trương đầu tư và điều chỉnh chủ trương đầu tư các dự án ĐTXD trên địa bàn huyện Hoài Đức (phụ lục số 50). Thời gian thực hiện dự án 2022-2024</t>
  </si>
  <si>
    <t>Nhà văn hóa thôn Quyết Tiến - Thắng Lợi</t>
  </si>
  <si>
    <t>Nghị quyết số 26/NQ-HĐND ngày 15/12/2022 của HĐND huyện Hoài Đức (phụ lục 24. Thời gian thực hiện dự án 2023-2025</t>
  </si>
  <si>
    <t>Hạ tầng kỹ thuật đấu giá QSD đất trên địa bàn xã Vân Canh - Khu X1</t>
  </si>
  <si>
    <t>Nghị quyết 09/NQ-HĐND ngày 20/6/2024 về việc phê duyệt chủ trương đầu tư, điều chỉnh chủ trương đầu tư một số dự án đầu tư công của huyện Hoài Đức; Văn bản số 843/VQH-TT1 ngày 27/4/2022 của Viện quy hoạch xây dựng Hà Nội. Thời gian thực hiện dự án 2021-2025</t>
  </si>
  <si>
    <t>Xây dựng hạ tầng kỹ thuật để thực hiện đấu giá quyền sử dụng đất trên địa bàn xã Sơn Đồng - vị trí X1 (Khu Khóm Dâu và Đồng Cốc, xã Sơn Đồng, huyện Hoài Đức)</t>
  </si>
  <si>
    <t>QĐ số 6224/QĐ-UBND ngày 24/11/2021 về việc phê duyệt dự án đầu tư xây dựng. Thời gian thực hiện dự án 2021-2024</t>
  </si>
  <si>
    <t>Hạ tầng đấu giá QSD đất trên địa bàn xã Di Trạch (vị trí X7)</t>
  </si>
  <si>
    <t>Xây dựng khu đấu giá quyền sử dụng đất tại thôn Chiền xã Đức Thượng</t>
  </si>
  <si>
    <t>Dự án đầu tư xây dựng công trình Cầu Tân Phú bắc qua sông Đáy</t>
  </si>
  <si>
    <t>Ban QLDA ĐTXD công trình GT TP Hà Nội</t>
  </si>
  <si>
    <t>Công ty CP đầu tư DIA</t>
  </si>
  <si>
    <t>Quyết định số 6555/QĐ-UBND ngày 25/12/2023 của UBND Thành phố về việc điều chỉnh chủ trương đầu tư; Quyết định số 6438/QĐ-UBND ngày 23/11/2016 của UBND Thành phố về việc phê duyệt quy hoạch chi tiết tỷ lệ 1/500. Thời gian thực hiện dự án: 2017-2029</t>
  </si>
  <si>
    <t>Khu đô thị mới Kim Chung - Di Trạch</t>
  </si>
  <si>
    <t>Tổng công ty cổ phần thương mại xây dựng</t>
  </si>
  <si>
    <t>Kim Chung, Di Trạch</t>
  </si>
  <si>
    <t>Quyết định số 5723/QĐ-UBND ngày 24/10/2018 của UBND TP Hà Nội về việc phê duyệt Điều chỉnh tổng thể QH chi tiết tỷ lệ 1/500; Quyết định số 2761/QĐ-UBND ngày 26/6/2020 của UBND TP về việc phê duyệt Điều chỉnh chủ trương đầu tư dự án; Văn bản số 3869/UBND-ĐT ngày 13/8/2020 của UBND thành phố vv đính chính Quyết định 2761/QĐ-UBND ngày 26/6/2020. Tiến độ thực hiện dự án 2007-2027</t>
  </si>
  <si>
    <t>Cụm công nghiệp Dương Liễu - GĐ2</t>
  </si>
  <si>
    <t>Công ty cổ phần Tập đoàn Minh Dương</t>
  </si>
  <si>
    <t>Xây dựng nút giao khác mức giữa đường Vành đai 3.5 với Đại lộ Thăng Long huyện Hoài Đức</t>
  </si>
  <si>
    <t>Ban QLDA đầu tư xây dựng công trình dân dụng TP Hà Nội</t>
  </si>
  <si>
    <t>Đường dây 110kV từ TBA 220kV Quốc Oai đấu nối vào đường dây 110kV Bắc An Khánh - Nam An Khánh</t>
  </si>
  <si>
    <t>An Khánh, Vân Côn, Song Phương, An Thượng</t>
  </si>
  <si>
    <t>Quyết định số 4927/QĐ-UBND ngày 29/9/2023 về việc quyết định chấp thuận chủ trương đầu tư đồng thời chấp thuận nhà đầu tư. Thời gian thực hiện 2023-2025</t>
  </si>
  <si>
    <t>Đường dây và trạm biến áp 110kV Kim Chung</t>
  </si>
  <si>
    <t>Tổng công ty điện lực Hà Nội</t>
  </si>
  <si>
    <t>Đức Giang, Kim Chung, Trạm Trôi</t>
  </si>
  <si>
    <t>Quyết định số 11108/QĐ-EVNHANOI ngày 27/12/2019 của Tổng công ty điện lực Hà Nội v/v phê duyệt báo cáo NCKT; Quyết định 3534/QĐ-UBND ngày 7/7/2023 của UBND TP Hà Nội về việc chấp thuận chủ trương đầu tư</t>
  </si>
  <si>
    <t>Khu đô thị mới Lê Trọng Tấn -Gleximco</t>
  </si>
  <si>
    <t>Công ty Cổ phần XNK tổng hợp HN</t>
  </si>
  <si>
    <t>QĐ số 4331/QĐ-UBND ngày 30/8/2023 của UBND Thành phố Hà Nội về việc chấp thuận điều chỉnh chủ trương đầu tư dự án. Thời gian thực hiện Quý IV/2025</t>
  </si>
  <si>
    <t>Khu biệt thự Vườn Cam</t>
  </si>
  <si>
    <t>Công ty cổ phần Vinapol</t>
  </si>
  <si>
    <t>QĐ số 2005/QĐ-UBND ngày 16/7/2024 của UBND Thành phố Hà Nội về việc chấp thuận điều chỉnh chủ trương đầu tư dự án</t>
  </si>
  <si>
    <t>2. Ba Vì</t>
  </si>
  <si>
    <t>3. Bắc Từ Liêm</t>
  </si>
  <si>
    <t>4. Cầu Giấy</t>
  </si>
  <si>
    <t>5. Chương Mỹ</t>
  </si>
  <si>
    <t>6. Đan Phượng</t>
  </si>
  <si>
    <t>7. Đông Anh</t>
  </si>
  <si>
    <t>9. Gia Lâm</t>
  </si>
  <si>
    <t>10. Hà Đông</t>
  </si>
  <si>
    <t>11. Hai Bà Trưng</t>
  </si>
  <si>
    <t>12. Hoài Đức</t>
  </si>
  <si>
    <t>13. Hoàn Kiếm</t>
  </si>
  <si>
    <t>14. Hoàng Mai</t>
  </si>
  <si>
    <t>15. Long Biên</t>
  </si>
  <si>
    <t>16. Mê Linh</t>
  </si>
  <si>
    <t>17. Mỹ Đức</t>
  </si>
  <si>
    <t>18. Nam Từ Liêm</t>
  </si>
  <si>
    <t>19. Phú Xuyên</t>
  </si>
  <si>
    <t>20. Phúc Thọ</t>
  </si>
  <si>
    <t>21. Quốc Oai</t>
  </si>
  <si>
    <t>22. Sóc Sơn</t>
  </si>
  <si>
    <t>23. Sơn Tây</t>
  </si>
  <si>
    <t>24. Tây Hồ</t>
  </si>
  <si>
    <t>25. Thạch Thất</t>
  </si>
  <si>
    <t>26. Thanh Oai</t>
  </si>
  <si>
    <t>27. Thanh Trì</t>
  </si>
  <si>
    <t>29. Thường Tín</t>
  </si>
  <si>
    <t>30. Ứng Hòa</t>
  </si>
  <si>
    <t>DKV, DGT</t>
  </si>
  <si>
    <t>7. Hà Đông</t>
  </si>
  <si>
    <t>8. Hoài Đức</t>
  </si>
  <si>
    <t>9. Hoàng Mai</t>
  </si>
  <si>
    <t>10. Long Biên</t>
  </si>
  <si>
    <t>11. Mê Linh</t>
  </si>
  <si>
    <t>12. Mỹ Đức</t>
  </si>
  <si>
    <t>13. Nam Từ Liêm</t>
  </si>
  <si>
    <t>14. Phú Xuyên</t>
  </si>
  <si>
    <t>15. Phúc Thọ</t>
  </si>
  <si>
    <t>16. Quốc Oai</t>
  </si>
  <si>
    <t>17. Sóc Sơn</t>
  </si>
  <si>
    <t>18. Sơn Tây</t>
  </si>
  <si>
    <t>19. Tây Hồ</t>
  </si>
  <si>
    <t>20. Thạch Thất</t>
  </si>
  <si>
    <t>21. Thanh Oai</t>
  </si>
  <si>
    <t>22. Thanh Trì</t>
  </si>
  <si>
    <t>23. Thường Tín</t>
  </si>
  <si>
    <t>24. Ứng Hòa</t>
  </si>
  <si>
    <t>8. Gia Lâm</t>
  </si>
  <si>
    <t>9. Hà Đông</t>
  </si>
  <si>
    <t>10. Hoài Đức</t>
  </si>
  <si>
    <t>11. Hoàng Mai</t>
  </si>
  <si>
    <t>12. Long Biên</t>
  </si>
  <si>
    <t>13. Mê Linh</t>
  </si>
  <si>
    <t>14. Nam Từ Liêm</t>
  </si>
  <si>
    <t>15. Phú Xuyên</t>
  </si>
  <si>
    <t>23. Thanh Xuân</t>
  </si>
  <si>
    <t>24. Thường Tín</t>
  </si>
  <si>
    <t>25. Ứng Hòa</t>
  </si>
  <si>
    <t>1. Bắc Từ Liêm</t>
  </si>
  <si>
    <t>2. Đông Anh</t>
  </si>
  <si>
    <t>3. Gia Lâm</t>
  </si>
  <si>
    <t>4. Hoài Đức</t>
  </si>
  <si>
    <r>
      <t xml:space="preserve">Diện tích đất thu hồi </t>
    </r>
    <r>
      <rPr>
        <sz val="11"/>
        <rFont val="Times New Roman"/>
        <family val="1"/>
      </rPr>
      <t>(ha)</t>
    </r>
  </si>
  <si>
    <r>
      <t xml:space="preserve">Diện tích đất trồng lúa </t>
    </r>
    <r>
      <rPr>
        <sz val="11"/>
        <rFont val="Times New Roman"/>
        <family val="1"/>
      </rPr>
      <t>(ha)</t>
    </r>
  </si>
  <si>
    <t>VB 2139/QHKT-HTKT ngày 08/5/2020 của Sở QHKT V/v Tổng mặt bằng và PAKT.
- Quyết định chấp thuận chủ chương đầu tư số 4929/QĐ-UBND ngày 29/9/2023 của UBND Thành phố.</t>
  </si>
  <si>
    <t>Cải tạo, chỉnh trang hạ tầng kỹ thuật khu vực hè phố Trần Nhân Tông và cổng Công viên Thống Nhất (từ phố Nguyễn Đình Chiểu đến phố Trần Bình Trọng)</t>
  </si>
  <si>
    <t>Phường Nguyễn Du</t>
  </si>
  <si>
    <t>- Báo cáo số 472/BC-UBND ngày 23/10/2024 của UBND quận Hai Bà Trưng về công tác tiếp nhận, quản lý, lập quy hoạch, cải tạo sửa chữa nâng cấp Công viên Thống nhất và Công viên tuổi trẻ; 
- Văn bản số 8706/SXD-CXCS ngày 23/10/2024 của Sở Xây dựng về việc thực hiện một số chỉ đạo của UBND thành phố tại thông báo số 374/TB-VP ngày 22/8/2024;
- Thông báo số 512/TB-VP ngày 01/11/2024 của Văn phòng UBND thành phố Hà Nội về Kết luận của Chủ tịch UBND Thành phố Trần Sỹ Thanh về tình hình quản lý, vận hành và xử lý những tồn tại, vướng mắc liên quan đến Công viên Thống Nhất, Công viên Tuổi trẻ thủ đô;
- Văn bản số 2399/UBND-TCKH ngày 12/11/2024 của UBND quận Hai Bà Trưng về việc giao nhiệm vụ lập Báo cáo đề xuất chủ trương đầu tư dự án Cải tạo, chỉnh trang hạ tầng kỹ thuật khu vực hè phố Trần Nhân Tông và cổng Công viên Thống Nhất (từ phố Nguyễn Đình Chiểu đến phố Trần Bình Trọng)</t>
  </si>
  <si>
    <t>Cải tạo, chỉnh trang hè phố Lê Duẩn, cổng, hàng rào Công viên Thống Nhất (đoạn hè phố Lê Duẩn tới phố Đại Cồ Việt)</t>
  </si>
  <si>
    <t>Phường Nguyễn Du. Lê Đại Hành</t>
  </si>
  <si>
    <t>- Báo cáo số 472/BC-UBND ngày 23/10/2024 của UBND quận Hai Bà Trưng về công tác tiếp nhận, quản lý, lập quy hoạch, cải tạo sửa chữa nâng cấp Công viên Thống nhất và Công viên tuổi trẻ; 
- Thông báo số 512/TB-VP ngày 01/11/2024 của Văn phòng UBND thành phố Hà Nội về Kết luận của Chủ tịch UBND Thành phố Trần Sỹ Thanh về tình hình quản lý, vận hành và xử lý những tồn tại, vướng mắc liên quan đến Công viên Thống Nhất, Công viên Tuổi trẻ thủ đô;
- Văn bản số 2398/UBND-TCKH ngày 12/11/2024 của UBND quận Hai Bà Trưng về việc giao nhiệm vụ lập Báo cáo đề xuất chủ trương đầu tư dự án Cải tạo, chỉnh trang hè phố Lê Duẩn, cổng, hàng rào Công viên Thống Nhất (đoạn hè phố Lê Duẩn tới phố Đại Cồ Việt)</t>
  </si>
  <si>
    <t>Quyết định số 7122/QĐ-UBND ngày 16/12/2019 của UBNDTP Hà Nội V/v phê duyệt danh mục dự án kêu gọi đầu tư, tổ chức mời thầy xây dựng chợ trên địa bàn TPHN năm 2019; Văn bản số 1370/UBND-TCKH ngày 14/7/2023 của UBND thị xã Sơn Tây v/v đề xuất danh mục  dự án thu hút đầu tư trên địa bàn Thị xã;
Ngày 12/01/2024, UBND Thành phố có Quyết định số 248/QĐ-UBND về việc phê duyệt Quy hoạch phân khu đô thị phường Viên Sơn, thị xã Sơn Tây, tỷ lệ 1/2000</t>
  </si>
  <si>
    <t>CQP</t>
  </si>
  <si>
    <t>Bộ Tư lệnh Thủ đô Hà Nội</t>
  </si>
  <si>
    <t>Doanh trại Trung đoàn 692/Sư đoàn BB301/Bộ Tư lệnh Thủ đô Hà Nội</t>
  </si>
  <si>
    <t>Cụm công nghiệp Mai Đình tại xã Mai Đình, huyện Sóc Sơn</t>
  </si>
  <si>
    <t>Tờ trình số 121/TTr-UBND ngày 05/6/2024 của UBND huyện Sóc Sơn về việc thành lập Cụm công nghiệp Mai Đình tại xã Mai Đình, huyện Sóc Sơn, thành phố Hà Nội.
Văn bản số 5644/SCT-QLCN ngày 18/11/2024 của Sở Công thương báo cáo UBND Thành phố, kèm dự thảo Quyết định thành lập Cụm công nghiệp</t>
  </si>
  <si>
    <t xml:space="preserve">Thông báo số 525/TB-VP ngày 09/11/2024 của UBND thành phố Hà Nội về kết luận của Phó chủ tịch UBND thành phố Dương Đức Tuấn tại cuộc họp xem xét triển khai QH phân khu đô thị khu vực Hồ Tây và phụ cận (A6) tỷ lệ 1/2000, Quy hoạch chi tiết khu vực trục không gian trung tâm bán đảo Quảng An tỷ lệ 1/500 và Quy hoạch kiến trúc Dự án đầu tư cải tạo, nâng cấp và xây dựng mới Khu nhà khách Trung ương – Hồ Tây, VB 2090/UBND-VP ngày 12/11/2024 của UBND quận Tây Hồ về chỉ đạo thực hiện dự án. </t>
  </si>
  <si>
    <t>Quyết định 3425/QĐ-UBND ngày 21/9/2022 của UBND Thành phố chấp thuận chủ trương đầu tư dự án
Quyết định 3177/QĐ-UBND ngày 13/6/2024 của UBND Thành phố chấp thuận điều chỉnh chủ trương đầu tư (tiến độ: 2024-2026)</t>
  </si>
  <si>
    <t>Dự án Khu nhà ở Văn La</t>
  </si>
  <si>
    <t>Quyết định số 1003/QĐ-EVN HANOI ngày 28/01/2019 của Tập đoàn Điện lực Việt Nam về việc phê duyệt Báo cáo nghiên cứu khả thi dự án. Thời gian thực hiện dự án: 2019-2020.</t>
  </si>
  <si>
    <t>Trạm biến áp 110kV Đông Dư (Tây Nam Gia Lâm) và nhánh rẽ.  (Phần đường dây 110kV)</t>
  </si>
  <si>
    <t>- Nghị quyết số 04/NQ-HĐND ngày 20/3/2023 của HĐND huyện phê duyệt chủ trương đầu tư và điều chỉnh chủ trương đầu tư một số dự án sử dụng vốn đầu tư công giai đoạn 2021-2025 của huyện Thanh Oai (Phụ biểu 11) Tiến độ 2023-2025.</t>
  </si>
  <si>
    <t>- Nghị quyết số 04/NQ-HĐND ngày 20/3/2023 của HĐND huyện phê duyệt chủ trương đầu tư và điều chỉnh chủ trương đầu tư một số dự án sử dụng vốn đầu tư công giai đoạn 2021-2025 của huyện Thanh Oai (Phụ biểu 12) Tiến độ 2023-2025;</t>
  </si>
  <si>
    <t>- Nghị quyết số 07/NQ-HĐND ngày 27/6/2023 của HĐND huyện phê duyệt chủ trương đầu tư và điều chỉnh chủ trương đầu tư một số dự án sử dụng vốn đầu tư công của huyện Thanh Oai (Phụ biểu 13). Tiến độ 2024-2025</t>
  </si>
  <si>
    <t>- Nghị quyết số 07/NQ-HĐND ngày 27/6/2023 của HĐND huyện phê duyệt chủ trương đầu tư và điều chỉnh chủ trương đầu tư một số dự án sử dụng vốn đầu tư công của huyện Thanh Oai (Phụ biểu 16) Tiến độ 2024-2025</t>
  </si>
  <si>
    <t>- Nghị quyết số 07/NQ-HĐND ngày 27/6/2023 của HĐND huyện phê duyệt chủ trương đầu tư và điều chỉnh chủ trương đầu tư một số dự án sử dụng vốn đầu tư công của huyện Thanh Oai (Phụ biểu 23) Tiến độ 2024-2025</t>
  </si>
  <si>
    <t>- Nghị quyết số 24/NQ-HĐND ngày 16/12/2022 của HĐND huyện phê duyệt chủ trương đầu tư và điều chỉnh chủ trương đầu tư một số dự án sủ dụng vốn đầu tư công trung hạn giai đoạn 2021-2025 của huyện Thanh Oai (Phụ biểu 10)
- Quyết định số 6761/QĐ-UBND ngày 20/9/2024 của UBND huyện điều chỉnh thời gian thực hiện dự án. Tiến độ 2024-2025</t>
  </si>
  <si>
    <t>- Nghị quyết số 16/NQ-HĐND ngày 31/10/2022 của HĐND huyện phê duyệt chủ trương đầu tư và điều chỉnh chủ trương đầu tư một số dự án sử dụng vốn đầu tư công giai đoạn 2021-2025 (Phụ biểu 9);
- Quyết định số 6830/QĐ-UBND ngày 24/9/2024 của UBND huyện phê duyệt điều chỉnh thời gian thực hiện dự án. Tiến độ 2023-2025;</t>
  </si>
  <si>
    <t>- Nghị quyết số 24/NQ-HĐND ngày 16/12/2022 của HĐND huyện phê duyệt chủ trương đầu tư và điều chỉnh chủ trương đầu tư một số dự án sủ dụng vốn đầu tư công trung hạn giai đoạn 2021-2025 của huyện Thanh Oai (Phụ biểu 6)
- Quyết định số 6826/QĐ-UBND ngày 24/9/2024 của UBND huyện điều chỉnh thời gian thực hiện dự án. Tiến độ 2023-2025</t>
  </si>
  <si>
    <t>- Nghị Quyết số 17/NQ-HĐND ngày 18/10/2023 của HĐND huyện Thanh Oai về việc phê duyệt chủ trương và điều chỉnh chủ trương đầu tư một số dự án sử dụng vốn đầu tư công của huyện Thanh Oai. Tiến độ 2024-2025</t>
  </si>
  <si>
    <t>- Nghị Quyết số 16/NQ-HĐND ngày31/10/2022 của HĐND huyện Thanh Oai về việc phê duyệt chủ trương và điều chỉnh chủ trương đầu tư.
- Nghị quyết số 21/NQ-HĐND ngày 07/10/2024 của HĐND huyện điều chỉnh thời gian thực hiện dự án (Phụ biểu 31). Tiến độ 2023-2025</t>
  </si>
  <si>
    <t>- Nghị quyết số 16/NQ-HĐND ngày 31/10/2022 của HĐND huyện phê duyệt chủ trương và điều chỉnh chủ trương đầu tư một số dự án sử dụng vốn đầu tư công giai đoạn 2021 - 2025 của huyện Thanh Oai.
- Nghị quyết số 21/NQ-HĐND ngày 07/10/2024 của HĐND huyện điều chỉnh thời gian thực hiện dự án (Phụ biểu 32) Tiến độ 2023-2025</t>
  </si>
  <si>
    <t>- Quyết định số 6103/QĐ-UBND ngày 25/10/2021 của UBND huyện Thanh Oai về việc phê duyệt dự án đầu tư.
- Quyết định số 6763/QĐ-UBND ngày 20/9/2024 của UBND huyện về việc phê duyệt điều chỉnh, gia hạn thời gian thực hiện dự án. Tiến độ 2021-2025;</t>
  </si>
  <si>
    <t>- Quyết định số 3134/QĐ-UBND ngày 18/6/2021 của UBND huyện Thanh Oai về việc phê duyệt dự án;
- Quyết định số 7063/QĐ-UBND ngày 22/11/2021 của UBND huyện Thanh Oai phê duyệt thiết kế bản vẽ thi công và dự toán;
- Quyết định số 6940/QĐ-UBND ngày 01/10/2024 của UBND huyện điều chỉnh thời gian thực hiện dự án. Tiến độ 2021-2025</t>
  </si>
  <si>
    <t>- Nghị quyết số 07/NQ-HĐND ngày 27/6/2023 của HĐND huyện Thanh Oai phê duyệt điều chỉnh chủ trương đầu tư  (Phụ biểu số 30) Tiến độ 2023-2025
- Quyết định số 3741/QĐ-UBND ngày 18/7/2024 của UBND thành phố  phê duyệt kết quả thẩm định báo cáo đánh giá tác động môi trường.</t>
  </si>
  <si>
    <t>- Nghị quyết số 18/NQ-HĐND ngày 25/10/2019 của HĐND huyện về việc phê duyệt chủ trương đầu tư (Phụ biểu 30);
- Quyết định số 6721/QĐ-UBND ngày 18/9/2024 của UBND huyện Thanh Oai phê duyệt điều chỉnh thời gian thực hiện dự án (Phụ lục 8)</t>
  </si>
  <si>
    <t>- Nghị quyết số 18/NQ-HĐND ngày 25/10/2019 của HĐND huyện phê duyệt chủ trương đầu tư (Phụ biểu 32); 
- Nghị quyết số 04/NQ-HĐND ngày 20/3/2023 của HĐND huyện Thanh Oai phê duyệt điều chỉnh chủ trương đầu tư. Tiến độ 2023-2025</t>
  </si>
  <si>
    <t>- Nghị quyết số 18/NQ-HĐND ngày 25/10/2019 của HĐND huyện phê duyệt chủ trương đầu tư (Phụ biểu 33);  
- Quyết định số 5264/QĐ-UBND ngày 09/9/2022 của UBND huyện Thanh Oai về việc phê duyệt điều chỉnh thời gian thực hiện dự án (Phụ lục 12);
- Nghị quyết số 04/NQ-HĐND ngày 20/3/2023 của HĐND huyện Thanh Oai phê duyệt điều chỉnh chủ trương đầu tư. Tiến độ 2023-2025</t>
  </si>
  <si>
    <t>- Nghị quyết số 04/NQ-HĐND ngày 20/3/2023 của HĐND huyện Thanh Oai  về việc phê duyệt chủ trương đầu tư và điều chỉnh chủ trương đầu tư một số dự án sử dụng vốn đầu tư công giai đoạn 2021-2025 của huyện Thanh Oai (Phụ biểu số 28)
- Quyết định số 6721/QĐ-UBND ngày 18/9/2024 của UBND huyện Thanh Oai phê duyệt điều chỉnh thời gian thực hiện dự án (Phụ lục 13). Tiến độ 2024-2026;</t>
  </si>
  <si>
    <t>- Nghị quyết số 24/NQ-HĐND ngày 16/12/2022 của HĐND huyện Thanh Oai phê duyệt chủ trương đầu tư (Phụ biểu 17)
- Quyết định số 6721/QĐ-UBND ngày 18/9/2024 của UBND huyện Thanh Oai phê duyệt điều chỉnh thời gian thực hiện dự án (Phụ lục 14). Tiến độ 2023-2025;</t>
  </si>
  <si>
    <t>- Nghị quyết số 04/NQ-HĐND ngày 20/3/2023 của HĐND huyện Thanh Oai phê duyệt chủ trương đầu tư (Phụ biểu 17). Tiến độ 2023-2025</t>
  </si>
  <si>
    <t>Khu đô thị mới Mai Đình I, tại xã Mai Đình, huyện Sóc Sơn, thành phố Hà Nội</t>
  </si>
  <si>
    <t>ONT, DGT, DVC</t>
  </si>
  <si>
    <t>Khu đô thị mới C1-9 tại xã Mai Đình, huyện Sóc Sơn, thành phố Hà Nội</t>
  </si>
  <si>
    <t>Xã Tiên Dược và xã Mai Đình</t>
  </si>
  <si>
    <t>6. Sóc Sơn</t>
  </si>
  <si>
    <t>Thông báo số 1362 -TB/HU ngày 11/6/2024 của Ban Thường vụ Huyện ủy Sóc Sơn. Thời gian thực hiện: 2024-2028. 
Quyết định số 1972/QĐ-UBND ngày 15/4/2024 của UBND Thành phố phê duyệt đồ án Quy hoạch phân khu đô thị Sóc Sơn khu 4, tỷ lệ 1/2000</t>
  </si>
  <si>
    <t>Thông báo số 1361 -TB/HU ngày 11/6/2024 của Ban Thường vụ Huyện ủy Sóc Sơn. Thời gian thực hiện: 2024-2028
Quyết định số 1750/QĐ-UBND ngày 03/4/2024 của UBND Thành phố phê duyệt đồ án Quy hoạch phân khu đô thị Sóc Sơn khu 2, tỷ lệ 1/2000</t>
  </si>
  <si>
    <t>Các công trình, dự án đã có trong Kế hoạch sử dụng đất cấp huyện 02 năm trở lên được tiếp tục thực hiện theo quy định tại khoản 7 Điều 76 của Luật Đất đai</t>
  </si>
  <si>
    <t>Các công trình, dự án chuyển tiếp</t>
  </si>
  <si>
    <t>Phụ lục 49 NQ số 22/NQ-HĐND ngày 16/11/2021 của HĐND quận Hà Đông về việc phê duyệt chủ trương đầu tư một số dự án đầu tư công trung hạn giai đoạn 2021-2025 sử dụng vốn đầu tư công của quận Hà Đông.
- Quyết định số 2619/QĐ-UBND ngày 27/6/2024 của UBND quận Hà Đông phê duyệt phương án, vị trí tuyến đường kết nối Khu đất dịch vụ La Dương - La Nội, tỷ lệ 1/500. ( Điều chỉnh diện tích  từ 0,491 lên 0,702 ha)
Thời gian thực hiện dự kiến  từ năm 2022-2025.</t>
  </si>
  <si>
    <t>Phụ lục số 11: Chủ trương đầu tư xây dựng hệ thống thu gom và nhà máy xử lý nước thải Kiến Hưng, quận Hà Đông, thành phố Hà Nội. (kèm theo nghị quyết số 28/NQ- HĐND ngày 22/9/2023 của HĐND Thành phố Hà Nội).
- Thời gian thực hiện 2024-2027.</t>
  </si>
  <si>
    <t>Phụ lục số 08: Chủ trương đầu tư xây dựng hệ thống thu gom và nhà máy xử lý nước thải Kiến Hưng, quận Hà Đông, thành phố Hà Nội. (kèm theo nghị quyết số 28/NQ- HĐND ngày 22/9/2023 của HĐND Thành phố Hà Nội).
 - Thời gian thực hiện 2024-2027.</t>
  </si>
  <si>
    <t>Nghị quyết số 03/NQ-HĐND ngày 08/4/2022 của HĐND thành phố Hà Nội về phê duyệt chủ trương đầu tư, điều chỉnh chủ trương đầu tư một số dự án sử dụng vốn đầu tư công của thành phố Hà Nội; Phụ lục số 13 Chủ trương đầu tư dự án: Cải tạo, nâng cấp đê tả Đáy kết hợp giao thông  trên địa bàn quận Hà Đông, thành phố Hà Nội.  
(Thời gian thực hiện 2022 - 2025)</t>
  </si>
  <si>
    <t>Nghị quyết số 22/NQ-HĐND ngày 16/11/2022 của HĐND quận Hà Đông  về phê duyệt điều chỉnh chủ trương đầu tư  dự án  đầu tư công trung  hạn giai đoạn 2021-2025 sử dụng vốn đầu tư công của quận Hà Đông.
- Phụ Lục 34 Chủ trương đầu tư dự án: Xây dựng nhà sinh hoạt cộng đồng tổ dân phố 3, phường Kiến Hưng, quận Hà Đông. (Đây là dự án dân sinh bức xúc, chủ đầu tư cam kết thực hiện năm 2025).
(Thời gian thực hiện 2022-2025).</t>
  </si>
  <si>
    <t>Quyết định số 3683/QĐ-UBND ngày 04/9/2019 của UBND quận Hà Đông về việc phê duyệt chủ trương đầu tư dự án cải tạo nâng cấp hệ thống đường, rãnh thoát nước còn lại của tổ 3,5,7,14 phường Yên nghĩa.(Thời gian thực hiện Từ năm 2019).
- Nghị quyết 21/NQ-HĐND ngày 30/9/2021 của Hội đòng nhân dân quận Hà Đông dự kiến kế hoạch đầu tư công trung hạn giai đoạn 2021-2025.
Thời gian thực hiện từ năm 2022-2025.</t>
  </si>
  <si>
    <t>Cải tạo, nâng cấp hệ thống đường, rãnh thoát nước còn lại tổ 3, 5, 7, 14</t>
  </si>
  <si>
    <t>- Quyết định số 6676/QĐ-UBND ngày 29/10/2018 của UBND quận Hoàng Mai về việc phê duyệt dự án.
- Quyết định số 2450/QĐ-UBND ngày 05/6/2019 của UBND quận Hoàng Mai về việc phê duyệt Thiết kế bản vẽ thi công - dự toán xây dựng công trình dự án.
- Quyết định số 6269/QĐ-UBND ngày 30/10/2020 của UBND quận Hoàng Mai về việc phê duyệt dự án.
- Quyết định số 3864/QĐ-UBND ngày 22/12/2023 của UBND quận Hoàng Mai về việc điều chỉnh thời gian thực hiện dư án.
- Bản định vị mốc giới 23/10/2018
- Thời gian thực hiện dự án 2019-2025.</t>
  </si>
  <si>
    <t>- Nghị quyết số 04/NQ-HĐND ngày 01/7/2019 của HĐND quận Hoàng Mai về việc phê duyệt chủ trương đầu tư và điều chỉnh chủ trương đầu tư một số dự án sử dụng vốn đầu tư công trung hạn 5 năm giai đoạn 2016 - 2020 quận Hoàng Mai.( phụ lục 08)
- Quyết định số 3187/QĐ-UBND ngày 19/6/2024 của UBND quận Hoàng Mai phê duyệt điều chỉnh dự án
- Bản định vị mốc giới ngày 20/01/2021.
- Thời gian thực hiện dự án 2020-2024.</t>
  </si>
  <si>
    <t>- Nghị quyết số 04/NQ-HĐND ngày 01/7/2019 của HĐND quận Hoàng Mai về việc phê duyệt chủ trương đầu tư và điều chỉnh chủ trương đầu tư một số dự án sử dụng vốn đầu tư công trung hạn 5 năm giai đoạn 2016 - 2020 quận Hoàng Mai.(phụ lục 06)
- Quyết định số 3864/QĐ-UBND ngày 22/12/2023 của UBND quận Hoàng Mai về việc điều chỉnh thời gian thực hiện dư án.
- Quyết định số 6271/QĐ-UBND ngày 30/10/2020 của UBND quận Hoàng Mai về việc phê duyệt dự án.
- Bản định vị mốc giới ngày 20/01/2021.
- Thời gian thực hiện dự án 2020-2025.</t>
  </si>
  <si>
    <t>- Nghị quyết số 04/NQ-HĐND ngày 01/07/2019 của HĐND quận Hoàng Mai về việc phê duyệt chủ trương đầu tư và điều chỉnh chủ trương đầu tư một số dự án sử dụng vốn đầu tư công trung hạn 5 năm giai đoạn 2016 - 2020 quận Hoàng Mai.
- Quyết định số 3864/QĐ-UBND ngày 22/12/2023 của UBND quận Hoàng Mai về việc điều chỉnh thời gian thực hiện dư án.
- Quyết định số 6272/QĐ-UBND ngày 30/10/2020 của UBND quận Hoàng Mai về việc phê duyệt dự án.
- Bản định vị mốc giới ngày 20/01/2021.
- Thời gian thực hiện dự án: 2020-2025.</t>
  </si>
  <si>
    <t>Nghị quyết số 17/NQ-HĐND ngày 18/12/2020 của HĐND quận Hoàng Mai phê duyệt chủ trương đầu tư của một số dự án đầu tư công ngân sách quận (trong đó có Dự án xây dựng trường tiểu học Trần Phú tại ô đất H1/TH2 - Phụ lục số 03).
- Nghị quyết số 13/NQ-HĐND ngày 22 tháng 7 năm 2021 của HĐND quận Hoàng Mai về việc điều chỉnh, bổ sung kế hoạch đàu tư công năm 2021 và phê duyệt chủ trương đầu tư một số dự án đầu tư công ngân sách quận Hoàng Mai( bản giấy)
- Quyết định số 14620/QĐ-UBND ngày 06/12/2021 của UBND quận Hoàng Mai về việc phê duyệt dự án đầu tư xây dựng Dự án xây dựng  trường tiểu học Trần Phú tại ô đất H1/TH2.
Thời gian thực hiện dự án: 2021-2025.</t>
  </si>
  <si>
    <t>- Quyết định 1513/QĐ-UBND ngày 28/3/2018 của UBND thành phố Hà Nội về việc Phê duyệt điều chỉnh dự án Xây dựng 1/2 cầu Đền lừ và tuyến đường 2,5 phía Bắc khu công nghiệp Vĩnh Tuy, quận Hoàng Mai
- Quyết định số 1645/QĐ-UBND ngày 27/3/2024 của UBND Thành phố về việc phê duyệt điều chỉnh thời gian thực hiện Dự án xây dựng 1/2 cầu Đền Lừ và tuyến đường 2,5 phía bắc khu công nghiệp Vĩnh Tuy, quận Hoàng Mai, thành phố Hà Nội
- Thời gian thực hiện dự án 2013-2024.</t>
  </si>
  <si>
    <t>- Quyết định số 716/QĐ-UBND  ngày 01/2/2013 của UBND Thành phố về việc phê duyệt dự án.
- Quyết định số 4769/QĐ-UBND ngày 05/9/2019 của UBND Thành phố về việc phê duyệt điều chỉnh dự án.
- Quyết định số 4322/QĐ-UBND ngày19/8/2024 của UBND Thành phố về việc phê duyệt điều chỉnh thời gian thực hiện Dự án Nâng cấp, mở rộng đường Lĩnh Nam theo quy hoạch.
- Thời gian thực hiện dự án hết  năm 2027</t>
  </si>
  <si>
    <t>- Quyết định số 6444/QĐ-UBND ngày 18/12/2023 của UBND Thành phố về việc phê duyệt điều chỉnh dự án đầu tư Xây dựng đường TamTrinh
- Thời gian thực hiện dự án 2016-2026.</t>
  </si>
  <si>
    <t>Nghị quyết số 04/NQ-HĐND ngày 09/4/2019 của HĐND Thành phố về việc phê duyệt chủ trương đầu tư và điều chỉnh chủ trương đầu tư một số dự án sử dụng vốn đầu tư công trung hạn 5 năm giai đoạn 2016 - 2020 của Thành phố (phụ lục 07)
- Bản vẽ chỉ giới đường đỏ Dự án tỷ lệ 1/500 do Sở Quy hoạch - Kiến trúc cấp kèm theo Văn bản số 1495/QHKT-HTKT ngày 31/3/2020.
- Quyết định số 3895/QĐ-UBND ngày 10/8/2021 của UBND Thành phố về việc phê duyệt dự án.
-  Quyết định số 4318/QĐ-UBND ngày 29/8/2023 của UBND Thành phố về việc phê duyệt điều chỉnh dự án đầu tư xây dựng công trình Dự án xây dựng tuyến đường từ 2,5 đến UBND phường Hoàng Văn Thụ
- Bản định vị tọa độ mốc giới ngày 15/4/2022.
- Thời gian thực hiện dự án 2021-2025.</t>
  </si>
  <si>
    <t>- Nghị Quyết số 17/NQ-HĐND ngày 18/12/2020 của HĐND quận Hoàng Mai về việc cho ý kiến về kế hoạch đầu tư công trung hạn giai đoạn 2021-2025 và phê duyệt chủ trương đầu tư một số dự án đầu tư công ngân sách Quận (phụ lục số 33).
- Quyết định số 7103/QĐ-UBND ngày 08/7/2021 của UBND quận Hoàng Mai về phê duyệt dự án.
- Bản định vị mốc giới ngày 19/7/2021.
- Thời gian thực hiện dự án 2022-2024.</t>
  </si>
  <si>
    <t>- Nghị quyết số 19/NQ-HĐND ngày 22/12/2023 của HĐND quận Hoàng Mai về việc phê duyệt chủ trương đầu tư một số dự án đầu tư công, điều chỉnh, bổ sung kế hoạch đầu tư công trung hạn giai đoạn 2021-2025 (phụ lục 02)
- Thời gian thực hiện dự án 2025-2027.</t>
  </si>
  <si>
    <t xml:space="preserve"> Nghị quyết số 19/NQ-HĐND ngày 22/12/2023 của HĐND quận Hoàng Mai việc phê duyệt chủ trương đầu tư một số dự án đầu tư công, điều chỉnh, bổ sung kế hoạch đầu tư công trung hạn giai đoạn 2021-2025 (Phụ lục số 1)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Thời gian thực hiện dự án: 2025-2028</t>
  </si>
  <si>
    <t>- Quyết định số 4622/QĐ-UBND ngày 27/5/2021 của UBND quận Hoàng Mai về việc phê duyệt điều chỉnh báo cáo nghiên cứu khả thi dự án.
- Biên bản vị trí tọa độ mốc giới 06/4/2018.
- Thời gian thực hiện 2018-2025.</t>
  </si>
  <si>
    <t>* Các công trình, dự án chuyển tiếp: dự án có trong Nghị quyết số 34/NQ-HĐND ngày 06/12/2023 của HĐND Thành phố, được điều chỉnh, bổ sung tại các Nghị quyết số 05/NQ-HĐND ngày 29/3/2024, số 20/NQ-HĐND ngày 02/7/2024 và số 36/NQ-HĐND ngày 04/10/2024 của HĐND Thành phố.</t>
  </si>
  <si>
    <t>* Các công trình, dự án chuyển tiếp: Dự án có trong Nghị quyết số 34/NQ-HĐND ngày 06/12/2023 của HĐND Thành phố, được điều chỉnh, bổ sung tại các Nghị quyết số 05/NQ-HĐND ngày 29/3/2024, số 20/NQ-HĐND ngày 02/7/2024 và số 36/NQ-HĐND ngày 04/10/2024 của HĐND Thành phố.</t>
  </si>
  <si>
    <t>Nghị quyết số 06/NQ-HĐND ngày 26/04/2023 của Hội đồng nhân dân huyện về việc phê duyệt chủ trương đầu tư dự án. Tiến độ thực hiện 2023-2025</t>
  </si>
  <si>
    <t>Quyết định số 6387/QĐ-UBND ngày 20/10/2023 của UBND huyện Ba Vì phê duyệt dự án.
Quyết định số 1738/QĐ-UBND ngày 03/4/2024 của UBND thành phố Hà Nội về việc phê duyệt kết quả thẩm định báo cáo đánh giá tác động môi trường dự án.
Phương án số 94/PA-UBND ngày 26/2/2024 của UBND huyện Ba Vì về việc sử dụng tầng đất mặt của dự án.
Tiến độ thực hiện 2022-2025.</t>
  </si>
  <si>
    <t>Nghị quyết số 01/NQ- HĐND ngày 24/01/2022 của Hội đồng nhân dân huyện Ba Vì về việc phê duyệt chủ trương đầu tư dự án. 
Tiến độ thực hiện 2022-2025.</t>
  </si>
  <si>
    <t>Nghị quyết số 29/NQ-HĐND ngày 15/12//2023 của HĐND huyện Ba Vì về vệc phê duyệt chủ trương đầu tư. 
Tiến độ thực hiện 2023-2025.</t>
  </si>
  <si>
    <t>Nghị quyết số 14/NQ-HĐND ngày 04/7/2023 của Hội đồng nhân dân thành phố Hà Nội về việc phê duyệt văn kiện dự án hỗ trợ kỹ thuật, phê duyệt chủ trương đầu tư, phê duyệt điều chỉnh chủ trương đầu tư một số dự án sử dụng vốn đầu tư công của thành phố Hà Nội (kèm theo phục lục 56). 
Quyết định số 2499/QĐ-UBND ngày 10/5/2024 của UBND thành phố Hà Nội về việc phê duyệt kết quả thẩm định báo cáo đánh giá tác động môi trường dự án.
Phương án số 259/PA-UBND ngày 31/5/2024 của UBND huyện Ba Vì về việc sử dụng tầng đất mặt của dự án.
Tiến độ thực hiện 2024-2027.</t>
  </si>
  <si>
    <t>Quyết định số 12641/QĐ-UBND ngày 31/12/2022 của UBND huyện Ba Vì về việc phê duyệt dự án. 
Tiến độ thực hiện 2022-2025.</t>
  </si>
  <si>
    <t>Nghị quyết số 14-NQ HĐND ngày 04/7/2022 của Hội đồng nhân dân thành phố Hà Nội về việc phê duyệt chủ trương đầu tư dự án.
Tiến độ thực hiện 2024-2027.</t>
  </si>
  <si>
    <t>Nghị quyết số 23/NQ-HĐND ngày 23/9/2021 của Hội đồng nhân dân thành phố Hà Nội về việc phê duyệt chủ trương đầu tư dự án.
Quyết định số 1827/QĐ-UBND ngày 05/4/2024 của UBND thành phố Hà Nội về việc phê duyệt kết quả thẩm định báo cáo đánh giá tác động môi trường dự án.
Phương án số 145/PA-UBND ngày 26/2/2024 của UBND huyện Ba Vì về việc sử dụng tầng đất mặt của dự án.
Tiến độ thực hiện 2021-2024.</t>
  </si>
  <si>
    <t>Nghị quyết số 36/NQ-HĐND ngày 15/12/2020 của Hội đồng nhân dân huyện Ba Vì về việc phê duyệt chủ trương đầu tư dự án.
Tiến độ thực hiện 2021-2024.</t>
  </si>
  <si>
    <t>Nghị quyết số 41/NQ- HĐND ngày 15/12/2021 của Hội đồng nhân dân huyện Ba Vì về việc phê duyệt dự án. 
Tiến độ thực hiện 2022-2024.</t>
  </si>
  <si>
    <t>Nghị quyết số 23/NQ-HĐND ngày 23/9/2021 của Hội đồng nhân dân Thành phố Hà Nội về việc phê duyệt chut trương đầu tư dự án.
Nghị quyết số 14/NQ-HĐND ngày 04/7/2023 của Hội đồng nhân dân Thành phố Hà Nội về việc phê duyệt chut trương đầu tư dự án. 
Tiến độ thực hiện 2021-2025.</t>
  </si>
  <si>
    <t>Nghị Quyết 28/NQ-HĐND ngày 07/9/2021 của HĐND huyện Ba Vì về vệc phê duyệt chủ trương đầu tư.
Quyết định 8970/QĐ-UBND ngày 30/12/2023 của UBND huyện Ba Vì về việc phê duyệt điều chỉnh thời gian thực hiện dự án.
Tiến độ thực hiện 2021-2024.</t>
  </si>
  <si>
    <t>Nghị quyết số 14-NQ HĐND ngày 04/7/2022 của Hội đồng nhân dân thành phố Hà Nội về việc phê duyệt chủ trương đầu tư dự án. 
Tiến độ thực hiện 2024-2027.</t>
  </si>
  <si>
    <t>Nghị quyết số 07-NQ HĐND ngày 10/03/2023 của Hội đồng nhân dân thành phố Hà Nội về việc phê duyệt chủ trương đầu tư dự án. 
Tiến độ thực hiện 2024-2027.</t>
  </si>
  <si>
    <t>Nghị quyết số 06/NQ-HĐND ngày 26/4/2023 của HĐND huyện Ba Vì phê duyệt chủ trương đầu tư và điều chỉnh chủ trương đầu tư một số dự án sử dụng nguồn vốn đầu tư ngân sách huyện và ngân sách Thành phố hỗ trợ.
Quyết định số 12457/QĐ-UBND ngày 30/12/2022 của UBND huyện Ba Vì về việc phê duyệt báo cáo kinh tế kỹ thuật xây dựng dự án.
Quyết định số 8383/QĐ-UBND ngày 12/12/2023 của UBND huyện Ba Vì về việc phê duyệt báo cáo kinh tế kỹ thuật xây dựng dự án. 
Tiến độ thực hiện 2021-2024.</t>
  </si>
  <si>
    <t>Nghị quyết số 41/NQ-HĐND ngày 15/12/2021 của Hội đồng nhân dân huyện Ba Vì về việc phê duyệt chủ trương đầu tư dự án. 
Tiến độ thực hiện 2023-2025.</t>
  </si>
  <si>
    <t>Nghị quyết số 01/NQ-HĐND ngày 08/02/2023 của Hội đồng nhân dân huyện Ba Vì phê chuẩn điều chỉnh, bổ sung kế hoạch đầu tư công trung hạn 5 năm 2021-2025 huyện Ba Vì. 
Tiến độ thực hiện 2023-2025.</t>
  </si>
  <si>
    <t>Nghị quyết số 02/NQ-HĐND ngày 08/02/2023 của Hội đồng nhân dân huyện Ba Vì về việc phê duyệt chủ trương đầu tư dự án. Tiến độ thực hiện 2023-2025.</t>
  </si>
  <si>
    <t>Nghị quyết số 02/NQ-HĐND ngày 08/02/2023 của Hội đồng nhân dân huyện Ba Vì về việc phê duyệt chủ trương đầu tư dự án. 
Tiến độ thực hiện 2023-2025.</t>
  </si>
  <si>
    <t>Nghị quyết số 02/NQ-HĐND ngày 08/02/2023 của Hội đồng nhân dân huyện Ba Vì về việc phê duyệt chủ trương đầu tư dự án.
 Tiến độ thực hiện 2023-2025.</t>
  </si>
  <si>
    <t>Nghị quyết số 41/NQ-HĐND ngày 15/12/2021 của Hội đông nhân dân huyện Ba Vì về việc phê duyệt chủ trương đầu tư dự án. 
Tiến độ thực hiện 2022-2024.</t>
  </si>
  <si>
    <t>Nghị quyết số 01/NQ-HĐND ngày 24/01/2022 của Hội đồng nhân dân huyện Ba Vì về việc phê duyệt chủ trương đầu tư dự án. 
Tiến độ thực hiện 2022-2024.</t>
  </si>
  <si>
    <t>Nghị quyết số 06/NQ-HĐND ngày 26/04/2023 của Hội đồng nhân dân huyện về việc phê duyệt chủ trương đầu tư dự án. 
Tiến độ thực hiện 2023-2025.</t>
  </si>
  <si>
    <t>Quyết định số 5262/QĐ-UBND ngày 07/9/2023 của UBND huyện Ba Vì về việc phê duyệt báo cáo kinh tế kỹ thuật. 
Tiến độ thực hiện 2023-2025.</t>
  </si>
  <si>
    <t>Quyết định số 5263/QĐ-UBND ngày 07/9/2023 của UBND huyện Ba Vì về việc phê duyệt báo cáo kinh tế kỹ thuật. 
Tiến độ thực hiện 2023-2025.</t>
  </si>
  <si>
    <t>Nghị quyết số 11/NQ-HĐND ngày28/6/2023 của Hội đồng nhân dân huyện Ba Vì về việc phê duyệt chủ trương đầu tư dự án. 
Tiến độ thực hiện 2023-2025.</t>
  </si>
  <si>
    <t>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Quyết định số 3997/QĐ-UBND ngày 02/8/2024 của UBND Thành phố Hà Nội phê duyệt kết quả thẩm định báo cáo đánh giá tác động môi trường của dự án.
Công văn số 44/HĐND ngày 08/8/2024 của HĐND huyện Ba Vì về việc chấp thuận bổ sung nội dung đầu tư, điều chỉnh tên 02 dự án: Xây dựng nhà làm việc Ban Quân sự xã Đồng Thái và Xây dựng nhà làm việc Ban quân sự thị trấn Tây Đằng do Ban QLDA đầu tư xây dựng được giao tổ chức thực hiện.
Phương án số 328/PA-UBND ngày 19/8/2024 của UBND huyện Ba Vì về việc sử dụng tầng đất mặt dự án.
Tiến độ thực hiện 2024-2026.</t>
  </si>
  <si>
    <t>Nghị quyết số 20/NQ-HĐND ngày 10/11/2023 của HĐND huyện Ba Vì phê chuẩn điêu chỉnh, bổ sung kế hoạch đầu tư công trung hạn 5 năm 2021-2025 huyện Ba Vì. 
Tiến độ thực hiện 2024-2025.</t>
  </si>
  <si>
    <t>Nghị quyết số 20/NQ-HĐND ngày 10/11/2023 của HĐND huyện Ba Vì phê chuẩn điêu chỉnh, bổ sung kế hoạch đầu tư công trung hạn 5 năm 2021-2025 huyện Ba Vì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Tiến độ thực hiện 2024-2026.</t>
  </si>
  <si>
    <t>Nghị quyết số 20/NQ-HĐND ngày 10/11/2023 của HĐND huyện Ba Vì phê chuẩn điêu chỉnh, bổ sung kế hoạch đầu tư công trung hạn 5 năm 2021-2025 huyện Ba Vì.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Tiến độ thực hiện 2024-2026.</t>
  </si>
  <si>
    <t>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Quyết định số 3861/QĐ-UBND ngày 25/7/2024 của UBND Thành phố Hà Nội phê duyệt kết quả thẩm định báo cáo đánh giá tác động môi trường của dự án.
Phương án số 326/PA-UBND ngày 19/8/2024 của UBND huyện Ba Vì về việc sử dụng tầng đất mặt dự án.
Tiến độ thực hiện 2024-2026.</t>
  </si>
  <si>
    <t>Nghị quyết số 20/NQ-HĐND ngày 10/11/2023 của HĐND huyện Ba Vì phê chuẩn điêu chỉnh, bổ sung kế hoạch đầu tư công trung hạn 5 năm 2021-2025 huyện Ba Vì.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Tiến độ thực hiện 2024-2026.</t>
  </si>
  <si>
    <t>Nghị quyết số 20/NQ-HĐND ngày 10/11/2023 của HĐND huyện Ba Vì phê chuẩn điêu chỉnh, bổ sung kế hoạch đầu tư công trung hạn 5 năm 2021-2025 huyện Ba Vì. Tiến độ thực hiện 2025.</t>
  </si>
  <si>
    <t xml:space="preserve"> Văn bản số 3609/BTL-TM ngày 11/11/2021 và số 41/BTL-TM ngày 08/01/2024 của Bộ Tư lệnh Thủ đô Hà Nội.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Quyết định số 4028/QĐ-UBND ngày 02/8/2024 của UBND Thành phố Hà Nội phê duyệt kết quả thẩm định báo cáo đánh giá tác động môi trường của dự án.
Công văn số 44/HĐND ngày 08/8/2024 của HĐND huyện Ba Vì về việc chấp thuận bổ sung nội dung đầu tư, điều chỉnh tên 02 dự án: Xây dựng nhà làm việc Ban Quân sự xã Đồng Thái và Xây dựng nhà làm việc Ban quân sự thị trấn Tây Đằng do Ban QLDA đầu tư xây dựng được giao tổ chức thực hiện.
Phương án số 327/PA-UBND ngày 19/8/2024 của UBND huyện Ba Vì về việc sử dụng tầng đất mặt dự án.
Tiến độ thực hiện 2024-2026.</t>
  </si>
  <si>
    <t>Nghị quyết số 02/NQ-HĐND ngày 29/01/2024 của HĐND huyện Ba Vì về vệc phê duyệt chủ trương đầu tư. 
Tiến độ thực hiện 2024-2026.</t>
  </si>
  <si>
    <t>Quyết định số 3817/QĐ-UBND ngày 25/7/2024 của UBND huyện Ba Vì về việc phê duyệt dự án. 
Quyết định số 3503/QĐ-UBND ngày 04/7/2024 của UBND Thành phố Hà Nội phê duyệt kết quả thẩm định báo cáo đánh giá tác động môi trường của dự án.
Phương án sử dụng tầng đất mặt số 111/PA-UBND ngày 29/02/2024 của UBND huyện Ba Vì về việc sử dụng tầng đất mặt dự án.
Tiến độ thực hiện 2023-2025.</t>
  </si>
  <si>
    <t>Quyết định số 3816/QĐ-UBND ngày 25/7/2024 của UBND huyện Ba Vì về việc phê duyệt dự án. 
Quyết định số 3503/QĐ-UBND ngày 04/7/2024 của UBND Thành phố Hà Nội phê duyệt kết quả thẩm định báo cáo đánh giá tác động môi trường của dự án.
Phương án sử dụng tầng đất mặt số 111/PA-UBND ngày 29/02/2024 của UBND huyện Ba Vì về việc sử dụng tầng đất mặt dự án.
Tiến độ thực hiện 2023-2025.</t>
  </si>
  <si>
    <t>Nghị quyết số 03/NQ-HĐND ngày 26/4/2023 của Hội đồng nhân dân huyện Ba Vì phê chuẩn điều chỉnh, bổ sung kế hoạch đầu tư công trung hạn 5 năm 2021-2025 huyện Ba Vì. 
Tiến độ thực hiện 2021-2025.</t>
  </si>
  <si>
    <t>Nghị quyết số 02/NQ-HĐND ngày 08/02/2023 của Hội đồng nhân dân huyện Ba Vì về việc phê duyệt chủ trương đầu tư dự án.
Quyết định số 2631/QĐ-UBND ngày 21/5/2024 của UBND TP Hà Nội về việc phê duyệt kết quả báo cáo đánh giá tác động môi trường.
Phương án số 95/PA-UBND ngày 26/2/2024 của UBND huyện Ba Vì về việc sử dụng tầng đất mặt của dự án. 
 Tiến độ thực hiện 2023-2025.</t>
  </si>
  <si>
    <t>Quyết định số5225/QĐ-UBND ngày 30/5/2022 của UBND huyện Ba Vì phê duyệt dự án rường THCS cơ sở Vạn Thắng (xây dựng đạt chuẩn..
Quyết định số 4131/QĐ-UBND ngày 12/8/2024 của UBND Thành phố Hà Nội phê duyệt kết quả thẩm định báo cáo đánh giá tác động môi trường của dự án.
Phương án số 114/PA-UBND ngày 29/02/2024 của UBND huyện Ba Vì về việc sử dụng tầng đất mặt dự án.
Tiến độ thực hiện 2022-2024.</t>
  </si>
  <si>
    <t>Quyết định số 9905/QĐ-UBND ngày 15/11/2022 của UBND huyện Ba Vì về việc phê duyệt dự án.
Quyết định 6740/QĐ-UBND ngày 31/12/2023 của UBND thành phố Hà Nội về việc phê duyệt kết quả thẩm định báo cáo đánh giá tác động môi trường.
Phương án số 92/PA-UBND ngày 26/2/2024 của UBND huyện Ba Vì về việc sử dụng tầng đất mặt của dự án.
Tiến độ thực hiện 2022-2025.</t>
  </si>
  <si>
    <t>Quyết định số 9904/QĐ-UBND ngày 15/11/2022 của UBND huyện Ba Vì về việc phê duyệt dự án.
Quyết định số 2111/QĐ-UBND ngày 22/4/2024 của UBND TP Hà Nội về việc phê duyệt kết quả báo cáo đánh giá tác động môi trường.
Phương án số 90/PA-UBND ngày 26/2/2024 của UBND huyện Ba Vì về việc sử dụng tầng đất mặt của dự án.
Tiến độ thực hiện 2022-2025.</t>
  </si>
  <si>
    <t>Quyết định số 9757/QĐ-UBND ngày 10/11/2022 của UBND huyện Ba Vì về việc phê duyệt dự án.
Quyết định số 4133/QĐ-UBND ngày12/8/2024 của UBND thành phố Hà Nội về việc phê duyệt kết quả thẩm định báo cáo đánh giá tác động môi trường dự án.
Phương án số 109/PA-UBND ngày 29/02/2024 của UBND huyện Ba Vì về việc sử dụng tầng đất mặt của dự án.
Tiến độ thực hiện 2023-2025.</t>
  </si>
  <si>
    <t>Quyết định phê duyệt dự án số 9759/QĐ-UBND ngày 10/11/2022 của UBND huyện Ba Vì về việc phê duyệt dự án.
Quyết định số 4624/QĐ-UBND ngày 04/9/2024 của UBND Thành phố Hà Nội phê duyệt kết quả thẩm định báo cáo đánh giá tác động môi trường của dự án.
Phương án số 113/PA-UBND ngày 29/02/2024 của UBND huyện Ba Vì về việc sử dụng tầng đất mặt dự án.
Tiến độ thực hiện 2023-2025.</t>
  </si>
  <si>
    <t>Quyết định số 6067/QĐ-UBND, ngày 31/10/2019 của UBND thành phố Hà Nội về việc phê duyệt báo cáo nghiên cứu khả thi.
Quyết định số 76/QĐ-UBND ngày 05/01/2023 của UBND thành phố Hà Nội về việc điều chỉnh thời gian thực hiện dự án .
Quyết định số 2711/QĐ-UBND ngày 23/5/2024 của UBND thành phố Hà Nội về việc phê duyệt báo cáo nghiên cứu khả thi.
Tiến độ thực hiện đến hết năm 2024.</t>
  </si>
  <si>
    <t>Nghị quyết số 35/NQ HĐND ngày 15/11/2021 của HĐND huyện Ba Vì về việc phê duyệt chủ trương đầu tư dự án.
Quyết định số 1694/QĐ-UBND ngày 04/4/2022 của UBND huyện Ba Vì về việc phê duyệt dự án.
Tiến độ thực hiện 2022-2024.</t>
  </si>
  <si>
    <t>Nghị quyết số 41/NQ-HĐND ngày 15/12/2021 của HĐND huyện Ba Vì về việc phê duyệt chủ trương đầu tư dự án 
Quyết định số 8495/QĐ-UBND ngày 28/9/202 của UBND huyện Ba Vì về việc phê duyệt dự án.
Tiến độ thực hiện 2022-2024.</t>
  </si>
  <si>
    <t>Quyết định số 7764/QĐ-UBND ngày 26/8/2022 của UBND huyện Ba Vì về việc phê duyệt dự án.
Nghị quyết số 35/NQ-HĐND ngày 15/11/2021 của HĐND huyện Ba Vì về việc phê duyệt chủ trương dự án.
Tiến độ thực hiện 2022-2024.</t>
  </si>
  <si>
    <t>Quyết định số 4062/QĐ-UBND ngày 01/9/2021 của UBND TP Hà Nội về việc phê duyệt dự án.
Tiến độ thực hiện 2021-2024.</t>
  </si>
  <si>
    <t>Quyết định số 3989/QĐ-UBND ngày 23/08/2021 của UBND thành phố Hà Nội phê duyệt dự án đầu tư nâng cấp, mở rộng Quốc lộ 32 trên địa bàn huyện Ba Vì – giai đoạn 1 (đoạn qua thị trấn Tây Đằng..
Quyết định số 11/QĐ-UBND ngày 04 /03/2024 của UBND thành phố Hà Nội về việc phê duyệt điều chỉnh thời gian thực hiện dự án.
Tiến độ thực hiện 2021-2023.</t>
  </si>
  <si>
    <t>Nghị quyết số 03/NQ-HĐND thành phố ngày 08/4/2022 của HĐND Thành phố Hà Nội về việc phê duyệt chủ trương dự án.
Quyết định 10385/QĐ-UBND ngày 01/12/2022 của UBND huyện Ba Vì về việc phê duyệt kinh phí chuẩn bị dự án.
Phương án số 91/PA-UBND ngày 26/2/2024 của UBND huyện Ba Vì về việc sử dụng tầng đất mặt của dự án
Quyết định 645/QĐ-UBND ngày 31/1/2024 của UBND thành phố Hà Nội về việc phê duyệt kết quả thẩm định báo cáo đánh giá tác động môi trường.
Tiến độ thực hiện 2022-2025.</t>
  </si>
  <si>
    <t>Quyết định số 4894/QĐ-UBND ngày 30/9/2015 của UBND Thành phố Hà Nội về việc phê duyệt chủ trương đầu tư dự án 
Nghị quyết số 14/NQ-HĐND ngày 04/7/2023 của HĐND Thành phố Hà Nội về việc phê duyệt chủ trương đầu tư dự án.
Tiến độ thực hiện 2023-2025.</t>
  </si>
  <si>
    <t>Quyết định số 9993/QĐ-UBND ngày 17/11/2022 của UBND huyện Ba Vì về việc phê duyệt dự án.
Tiến độ thực hiện 2022-2024.</t>
  </si>
  <si>
    <t>Quyết định số 145/QĐ-TANDTC-KHTC ngày 30/5/2023 của Tòa án nhân dân tối cao về việc phê duyệt chủ trương đầu tư dự án Xây dựng mới trụ sở làm việc của Tòa án nhân dân huyện Ba Vì, thành phố Hà Nội.
Quyết định 196/QĐ-TANDTC-KHTC ngày 09/6/2023 của Tòa án nhân dân tối cao về việc giao chủ đầu tư dự án xây dựng trụ sở làm việc Tòa án nhân dân huyện Ba Vì, thành phố Hà Nội.
Tiến độ thực hiện 2023-2026.</t>
  </si>
  <si>
    <t>Nghị quyết số 06/NQ-HĐND ngày 26/4/2023 của HĐND huyện Ba Vì về việc Phê duyệt chủ trương đầu tư và điều chỉnh chủ trương đầu tư một số dự án sử dụng vốn đầu tư ngân sách huyện và ngân sách Thành phố hỗ trợ (Phụ lục 02: Chủ trương đầu tư dự án: Tu bổ, tôn tạo di tích đình Thụy Phiêu, xã Thụy An..
Tiến độ thực hiện 2023-2025.</t>
  </si>
  <si>
    <t>Nghị quyết số 27/NQ-HĐND ngày 15/12/2023 của HĐND huyện Ba Vì về việc phê chuẩn điều chình, bổ sung Kế hoạch đầu tư công trung hạn 5 năm 2021 – 2025 huyện Ba Vì.
Tiến độ thực hiện 2023-2025.</t>
  </si>
  <si>
    <t>Nghị quyết số 10/NQ-HĐND ngày 29/03/2024 của Hội đồng nhân dân thành phố Hà Nội về phê duyệt chủ trương đầu tư.
Văn bản số 8716/STNMT-QHKHSDĐ ngày 10/11/2023 của Sở tài nguyên môi trường Hà Nội về việc tham gia ý kiến thẩm định đề xuất chủ trương đầu tư dự án.
Quyết định số 5295/QĐ-UBND ngày 19/10/2023 của UBND thành phố Hà Nội về việc giao đơn vị lập hồ sơ đề xuất chủ trương đầu tư dự án.
Tiến độ thực hiện 2023-2026.</t>
  </si>
  <si>
    <t>Quyết định số 11022/QĐ-UBND ngày 12/12/2022 về việc phê duyệt BCKTKT.
Quyết định số 3016/QĐ-UBND ngày 10/6/2024 của UBND thành phố Hà Nội phê duyệt ké quả thẩm định báo cáo đánh giá tác động môi trường của dự án.
Phương án số 93/PA-UBND ngày 26/02/2024 của UBND huyện Ba Vì về phương án sử dụng tầng đất mặt của đất được chuyển đổi từ đất chuyên trồng lúa nước dự án: Đầu tư xây dựng hạ tầng kỹ thuật khu tái định cư phục vụ GPMB các dự án trên địa bàn thị trấn Tây Đằng tại khu cây Dé.
 Tiến độ thực hiện 2022-2024.</t>
  </si>
  <si>
    <t>Quyết định số 14321/QĐ-UBND ngày 10/4/2023 của UBND huyện Ba Vì về việc phê duyệt dự án đầu tư. 
Quyết định số 4319/QĐ-UBND ngày 19/08/2024 của UBND thành phố Hà Nội về việc phê duyệt kết quả thẩm định báo cáo đánh giá tác động môi trường.
Phương án số 313/PA-UBND ngày 29/7/2024 của UBND huyện Ba Vì về việc sử dụng tầng đất mặt của dự án. 
Tiến độ thực hiện 2023-2025.</t>
  </si>
  <si>
    <t>Quyết định số 1434/QĐ-UBND ngày 10/4/2023 của UBND huyện Ba Vì về việc phê duyệt dự án đầu tư. 
Quyết định số 4319/QĐ-UBND ngày 19/08/2024 của UBND thành phố Hà Nội về việc phê duyệt kết quả thẩm định báo cáo đánh giá tác động môi trường
Phương án số 313/PA-UBND ngày 29/7/2024 của UBND huyện Ba Vì về việc sử dụng tầng đất mặt của dự án. 
Tiến độ thực hiện 2023-2025.</t>
  </si>
  <si>
    <t>Quyết định số 1435/QĐ-UBND ngày 10/4/2023 của UBND huyện Ba Vì về việc phê duyệt dự án đầu tư. 
Quyết định số 4353/QĐ-UBND ngày 20/08/2024 của UBND thành phố Hà Nội về việc phê duyệt kết quả thẩm định báo cáo đánh giá tác động môi trường.
Phương án số 314/PA-UBND ngày 29/7/2024 của UBND huyện Ba Vì về việc sử dụng tầng đất mặt của dự án. 
Tiến độ thực hiện 2023-2026.</t>
  </si>
  <si>
    <t>Quyết định số 1433/QĐ-UBND ngày 10/4/2023 của UBND huyện Ba Vì về việc phê duyệt dự án đầu tư.
Quyết định số 4318/QĐ-UBND ngày 19/08/2024 của UBND thành phố Hà Nội về việc phê duyệt kết quả thẩm định báo cáo đánh giá tác động môi trường.
Phương án số 306/PA-UBND ngày 23/7/2024 của UBND huyện Ba Vì về việc sử dụng tầng đất mặt của dự án. 
Tiến độ thực hiện 2023-2025.</t>
  </si>
  <si>
    <t>Quyết định số 1173/QĐ-UBND ngày 31/3/2023 của UBND huyện Ba Vì về việc phê duyệt dự án.
Tiến độ thực hiện 2023-2025.</t>
  </si>
  <si>
    <t>Quyết định số1597/QĐ-UBND ngày 18/4/2023 của UBND huyện Ba Vì về việc phê duyệt dự án. 
Tiến độ thực hiện 2022-2024.</t>
  </si>
  <si>
    <t>Quyết định số 1117/QĐ-UBND ngày 29/3/2023 của UBND huyện Ba Vì về việc phê duyệt dự án. 
Tiến độ thực hiện 2023-2025.</t>
  </si>
  <si>
    <t>Quyết định số 1120/QĐ-UBND ngày 29/3/2023 của UBND huyện Ba Vì phê duyệt dự án. 
Tiến độ thực hiện 2023-2025.</t>
  </si>
  <si>
    <t>Quyết định số 1436/QĐ-UBND ngày 10/4/2023 của UBND huyện Ba Vì về việc phê duyệt dự án đầu tư. 
Quyết định số 4395/QĐ-UBND ngày 22/08/2024 của UBND thành phố Hà Nội về việc phê duyệt kết quả thẩm định báo cáo đánh giá tác động môi trường
Phương án số 312/PA-UBND ngày 29/7/2024 của UBND huyện Ba Vì về việc sử dụng tầng đất mặt của dự án
Tiến độ thực hiện 2023-2025.</t>
  </si>
  <si>
    <t>Quyết định số 1437/QĐ-UBND ngày 10/4/2023 của UBND huyện Ba Vì về việc phê duyệt dự án đầu tư. 
Tiến độ thực hiện 2023-2025.</t>
  </si>
  <si>
    <t>Quyết định số 1570/QĐ-UBND ngày 14/4/2023 của UBND huyện Ba Vì phê duyệt dự án. 
Tiến độ thực hiện 2023-2026.</t>
  </si>
  <si>
    <t>Quyết định số 1438/QĐ-UBND ngày 10/4/2023 của UBND huyện Ba Vì về việc phê duyệt dự án
Quyết định số 8430/QĐ-UBND ngày 21/12/2023 của UBND huyện Ba Vì về việc phê duyệt điều chỉnh dự án đầu tư.
VB số 47/TNMT ngày 05/03/2024 về việc dự án không thuộc đối tượng phải lập báo cáo đề xuất cấp phép môi trường.
Phương án số 274/PA-UBND ngày 14/06/2024 của UBND huyện Ba Vì về việc sử dụng tầng đất mặt của dự án.
 Tiến độ thực hiện 2023-2025.</t>
  </si>
  <si>
    <t>Nghị quyết số 19/NQ-HĐND ngày 27/6/2024 của Hội đồng nhân dân huyện Ba Vì về việc phê duyệt chủ trương đầu tư. 
Tiến độ thực hiện 2023-2026.</t>
  </si>
  <si>
    <t>Quyết định số 7257/QĐ-UBND ngày 22/10/2021 của UBND huyện Ba Vì về việc phê duyệt Báo cáo kinh tế kỹ thuật công trình: Đấu giá QSD đất khu đồi Nội Đền, thôn Chóng, xã Yên Bài, huyện Ba Vì
Quyết định số 476/QĐ-UBND ngày 20/02/2024 của UBND huyện Ba Vì về việc phê duyệt điều chỉnh thời gian thực hiện dự án. 
Tiến độ thực hiện 2024-2025.</t>
  </si>
  <si>
    <t>Văn bản số 155/CV-SRP ngày 25/09/2024 của Công ty cổ phần công nghệ môi trường xanh Seraphin về việc đăng ký kế hoạch sử dụng đất năm 2025 huyện Ba Vì
Quyết định điều chỉnh chủ trương đầu tư số 2485/QĐ-UBND ngày 16/6/2020 của UBND thành phố Hà Nội
Quyết định số 4480/QĐ-UBND ngày 07/9/2023 của UBND Thành phố điều chỉnh chủ trương đầu tư Nhà máy điện rác Seraphin.
Tiến độ thực hiện 2022-2024.</t>
  </si>
  <si>
    <t>-Nghị quyết số 09/NQ-HĐND ngày 30/6/2023 của HĐND huyện Chương Mỹ phê duyệt chủ trương đầu tư (phụ lục số 04)
- QĐ số 5720/QĐ-UBND ngày 16/9/2024 quyết định phê duyệt dự án.
- Thời gian thực hiện: 2024-2027</t>
  </si>
  <si>
    <t>- Nghị quyết số 26/NQ-HĐND ngày 16/12/2022 của HĐND huyện Chương Mỹ phê duyệt chủ trương đầu tư (phụ lục số 10)
- QĐ số 5241/QĐ-UBND ngày 18/8/2023 quyết định phê duyệt báo cáo KTKT dự án.
- Thời gian thực hiện: 2023-2024</t>
  </si>
  <si>
    <t>- Nghị quyết số 26/NQ-HĐND ngày 16/12/2022 của HĐND huyện Chương Mỹ phê duyệt chủ trương đầu tư (phụ lục số 5)
- QĐ số 5060/QĐ-UBND ngày 12/8/2023 quyết định phê duyệt báo cáo KTKT dự án.
- Thời gian thực hiện: 2023-2024</t>
  </si>
  <si>
    <t>- Nghị quyết số 26/NQ-HĐND ngày 16/12/2022 của HĐND huyện Chương Mỹ phê duyệt chủ trương đầu tư (phụ lục số 15)
- QĐ số 751/QĐ-UBND ngày 21/2/2024 quyết định phê duyệt báo cáo KTKT dự án.
- Thời gian thực hiện: 2023-2024</t>
  </si>
  <si>
    <t>- Nghị quyết số 26/NQ-HĐND ngày 16/12/2022 của HĐND huyện Chương Mỹ phê duyệt chủ trương đầu tư (phụ lục số 15)
- QĐ số 749/QĐ-UBND ngày 21/2/2024 quyết định phê duyệt báo cáo KTKT dự án.
- Thời gian thực hiện: 2024-2025</t>
  </si>
  <si>
    <t>- Nghị quyết số 26/NQ-HĐND ngày 16/12/2022 của HĐND huyện Chương Mỹ phê duyệt chủ trương đầu tư (phụ lục số 9)
- QĐ số 6666/QĐ-UBND ngày 23/10/2023 quyết định phê duyệt báo cáo KTKT dự án.
- Thời gian thực hiện: 2023-2024</t>
  </si>
  <si>
    <t>- Nghị quyết số 26/NQ-HĐND ngày 16/12/2022 của HĐND huyện Chương Mỹ phê duyệt chủ trương đầu tư (phụ lục số 7)
- QĐ số 747/QĐ-UBND ngày 21/2/2024 quyết định phê duyệt báo cáo KTKT dự án.
- Thời gian thực hiện: 2024-2025</t>
  </si>
  <si>
    <t>- Nghị quyết số 26/NQ-HĐND ngày 16/12/2022 của HĐND huyện Chương Mỹ phê duyệt chủ trương đầu tư (phụ lục số 11)
- QĐ số 750/QĐ-UBND ngày 21/2/2024 quyết định phê duyệt báo cáo KTKT dự án.
- Thời gian thực hiện: 2023-2024</t>
  </si>
  <si>
    <t>Nghị quyết số 26/NQ-HĐND ngày 16/12/2022 của HĐND huyện Chương Mỹ phê duyệt chủ trương đầu tư (phụ lục số 16)
- QĐ số 746/QĐ-UBND ngày 21/2/2024 quyết định phê duyệt báo cáo KTKT dự án.
- Thời gian thực hiện: 2023-2024</t>
  </si>
  <si>
    <t>- Nghị quyết số 26/NQ-HĐND ngày 16/12/2022 của HĐND huyện Chương Mỹ phê duyệt chủ trương đầu tư (phụ lục số 17)
- QĐ số 6684/QĐ-UBND ngày 24/10/2023 quyết định phê duyệt báo cáo KTKT dự án.
- Thời gian thực hiện: 2024-2025</t>
  </si>
  <si>
    <t>- Nghị quyết số 25/NQ-HĐND ngày 19/12/2020 của HĐND huyện Chương Mỹ phê duyệt chủ trương đầu tư (phụ lục số 04)
- QĐ số 6672/QĐ-UBND ngày 23/10/2023 quyết định phê duyệt báo cáo KTKT dự án.
- QĐ số 748/QĐ-UBND ngày 21/2/2024 quyết định phê duyệt điều chỉnh báo cáo KTKT dự án.
- Thời gian thực hiện: 2021-2022</t>
  </si>
  <si>
    <t>- Nghị quyết số 09/NQ-HĐND ngày 30/6/2023 của HĐND huyện Chương Mỹ phê duyệt chủ trương đầu tư (phụ lục số 05)
- QĐ số 2952/QĐ-UBND ngày 21/5/2019 quyết định phê duyệt dự án.
- Thời gian thực hiện: 2024-2027</t>
  </si>
  <si>
    <t>- Nghị quyết số 09/NQ-HĐND ngày 30/6/2023 của HĐND huyện Chương Mỹ phê duyệt chủ trương đầu tư (phụ lục số 06)
- QĐ số 2697/QĐ-UBND ngày 27/5/2024 quyết định phê duyệt dự án.
- Thời gian thực hiện: 2024-2026</t>
  </si>
  <si>
    <t>- Nghị quyết số 14/NQ-HĐND ngày 28/9/2023 của HĐND huyện Chương Mỹ phê duyệt điều chỉnh chủ trương đầu tư (phụ lục số 4)
- Thời gian thực hiện: 2022-2024</t>
  </si>
  <si>
    <t>- Nghị quyết sô 09/NQ-HĐND ngày 30/6/2023 của HĐND huyện Chương Mỹ về việc phê duyệt chủ trương đầu tư các dự án đầu tư công giai đoạn 2021-2023 (đợt 13) phụ lục số 09
- QĐ số 7504/QĐ-UBND ngày 23/11/2023 quyết định phê duyệt dự án.
- Thời gian thực hiện: 2024-2027</t>
  </si>
  <si>
    <t>- Nghị quyết sô 09/NQ-HĐND ngày 30/6/2023 của HĐND huyện Chương Mỹ về việc phê duyệt chủ trương đầu tư các dự án đầu tư công giai đoạn 2021-2023 (đợt 13) Phụ lục số 12
- Thời gian thực hiện: 2022-2024</t>
  </si>
  <si>
    <t>- Văn bản số 489/HĐND-KTNS ngày 06/9/2018 của HĐND thành phố về việc chủ trương đầu tư dự án; 
- QĐ số 6001/QĐ-UBND ngày 31/10/2018 của UBND thành phố về việc phê duyệt BC NCKT dự án; 
- QĐ 1472/QĐ-SGTVT ngày 19/9/2019 của Sở Giao thông vận tải Hà Nội về việc phê duyệt thiết kế BVTC-DT xây dựng công trình
- QĐ số 3797/QĐ-UBND ngày 03/8/2021 của UBND thành phố phê duyệt điều chỉnh dự án
- Thời gian thực hiện: 2018-2023</t>
  </si>
  <si>
    <t>- QĐ số 6272/QĐ-UBND ngày 07/8/2017 của UBND huyện về việc phê duyệt chủ trương đầu tư dự án; 
- Quyết định số 6991/QĐ-UBND ngày 26/10/2018 của UBND huyện về việc phê duyệt dự án; 
- QĐ7374/QĐ-UBND  ngày 15/11/2019 của UBND huyện về việc phê duyệt thiết kế bản vẽ thi công-dự toán.
- Thời gian thực hiện: 2019-2023</t>
  </si>
  <si>
    <t>- Nghị quyết số 13/NQ-HĐND của HĐND huyện ngày 15/9/2020 về việc phê duyệt chủ trương đầu tư;
- QĐ số 9970/QĐ-UBND ngày 27/10/2020 của UBND huyện về việc phê duyệt dự án.
- QĐ số 2039/QĐ-UBND ngày 13/4/2021 của UBND huyện về việc phê duyệt thiết kế bản vẽ thi công - dự toán.
- QĐ số 6169/QĐ-UBND ngày 27/7/2022 của UBND huyện về việc phê duyệt điều chỉnh dự án.
- Thời gian thực hiện: 2021-2023</t>
  </si>
  <si>
    <t>- QĐ số 1405/QĐ-UBND ngày 12/3/2019 của UBND huyện về việc phê duyệt chủ trương đầu tư; 
- QĐ số 1762/QĐ-UBND ngày 19/3/2019 của UBND huyện về việc duyệt BC KTKT
- Thời gian thực hiện: 2019-2021</t>
  </si>
  <si>
    <t>- QĐ số 1414/QĐ-UBND ngày 12/3/2019 về việcphê duyệt chủ trương đầu tư dự án
- QĐ số 8119/QĐ-UBND ngày 20/3/2019 về việc phê duyệt báo cáo KTKT dự án
- Thời gian thực hiện: 2019-2021</t>
  </si>
  <si>
    <t>- QĐ số 4670/QĐ-UBND ngày 08/7/2019 phê duyệt chủ trương đầu tư, 
- QĐ số 8383/QĐ-UBND ngày 20/12/2018 giao kế hoạch đầu tư công trung hạn; 
- QĐ số  5022/QĐ-UBND ngày 13/8/2019 của UBND huyện Chương Mỹ phê duyệt báo cáo KTKT;
-QĐ số 2330/QĐ-UBND ngày 20/04/2023 của UBND thành phố Hà Nội về việc phê duyệt điều chỉnh chủ trương đầu tư dự án  đầu tư xây dựng khu tái định cư trên địa bàn khu đồng chằm, đồng vai thị trấn Xuân Mai điều chỉnh thời gian thực hiện 2023-2025;
- Văn bản số 357/TTg-NN ngày 19/04/2022 của Thủ tướng Chính Phủ về việc chuyển mục đích đất trồng lúa trên địa bàn thành phố Hà Nội;
- Thời gian thực hiện: 2023-2025</t>
  </si>
  <si>
    <t>Nghị quyết số 15/NQ-HĐND ngày 20/7/2016 của HĐND huyện Chương Mỹ; QĐ chủ trương đầu tư số 234/QĐ-UBND ngày 23/9/2019; QĐ phê duyệt dự án số 6951/QĐ-UBND ngày 05/8/2020; chỉ giới đường đỏ 1/500 số 81/07-2018
- Thời gian thực hiện: 2018-2020</t>
  </si>
  <si>
    <t>- Nghị quyết số 15/NQ-HĐND ngày 20/7/2016 của HĐND huyện Chương Mỹ; 
- QĐ chủ trương đầu tư số 234/QĐ-UBND ngày 23/9/2019; 
- QĐ phê duyệt dự án số 6951/QĐ-UBND ngày 05/8/2020; chỉ giới đường đỏ 1/500 số 81/07-2018
- Thời gian thực hiện: 2019-2021</t>
  </si>
  <si>
    <t>- Nghị quyết số 25/NQ-HĐND ngày 19/12/2020 của HĐND huyện Chương Mỹ về việc phê duyệt chủ trương đầu tư các dự án đầu tư công giai đoạn 2021-2025 (đợt 2) phụ lục số 10,
- QĐ số 3722/QĐ-UBND ngày 29/6/2021 phê duyệt dự án ĐTXD 
- Thời gian thực hiện: 2011-2023</t>
  </si>
  <si>
    <t>- Nghị quyết số 25/NQ-HĐND ngày 19/12/2020 của HĐND huyện Chương Mỹ về việc phê duyệt chủ trương đầu tư các dự án đầu tư công giai đoạn 2021-2025 (đợt 2) phụ lục số 10, 
- QĐ số 1745/QĐ-UBND ngày 25/3/2021 phê duyệt dự án ĐTXD
- Thời gian thực hiện: 2021-2023</t>
  </si>
  <si>
    <t>- Nghị quyết số 04/NQ-HĐND ngày 31/3/2021 của HĐND huyện Chương Mỹ về việc phê duyệt chủ trương đầu tư các dự án đầu tư công giai đoạn 2021-2023 (dợt 3) phụ lục số 10.
- QĐ số 6006/QĐ-UBND ngày 28/10/2021 phê duyệt ĐTXD
- Thời gian thực hiện: 2022-2025</t>
  </si>
  <si>
    <t>- Nghị quyết số 04/NQ-HĐND ngày 31/3/2021 của HĐND huyện Chương Mỹ về việc phê duyệt chủ trương đầu tư các dự án đầu tư công giai đoạn 2021-2023 (đợt 3) phụ lục số 14. 
- QĐ số 6035/QĐ-UBND ngày 29/10/2021 phê duyệt ĐTXD 
- Thời gian thực hiện: 2022-2024</t>
  </si>
  <si>
    <t>- Nghị quyết số 04/NQ-HĐND ngày 31/3/2021 của HĐND huyện Chương Mỹ về việc phê duyệt chủ trương đầu tư các dự án đầu tư công giai đoạn 2021-2023 (đợt 3) phụ lục số 12
- QĐ số 6034/QĐ-UBND ngày 29/10/2021 phê duyệt ĐTXD 
- Thời gian thực hiện: 2023-2026</t>
  </si>
  <si>
    <t>- Nghị quyết số 24/NQ-HĐND ngày 15/7/2021 phê duyệt chủ trương đầu tư; 
- Quyết định số 1055/QĐ-UBND ngày 03/3/2022 phê duyệt dự án ĐTXD
- Thời gian thực hiện: 2022-2024</t>
  </si>
  <si>
    <t>-Nghị quyết số 02/NQ-HĐND ngày 16/3/2022 phê duyệt chủ trương đầu tư.
- Nghị quyết số 11/NQ-HĐND ngày 02/7/2022 phê duyệt điều chỉnh chủ trương đầu tư các dự án đầu tư công giai đoạn 2021-2025.
- QĐ số 6680/QĐ-UBND ngày 24/10/2023 phê duyệt sự án.
- Thời gian thực hiện: 2023-2026</t>
  </si>
  <si>
    <t>- Nghị quyết số 39/NQ-HĐND ngày 17/12/2021 của HĐND huyện Chương Mỹ về việc phê duyệt chủ trương đầu tư các dự án đầu tư công giai đoạn 2021-2025 (đợt 7) 
- Nghị quyết số 11/NQ-HĐND ngày 02/7/2022 phê duyệt điều chỉnh chủ trương đầu tư các dự án đầu tư công giai đoạn 2021-2022.(PL30)
- QĐ số 8081/QĐ-UBND ngày 01/11/2022 phê duyệt báo cáo KTKT dự án,
- Thời gian thực hiện: 2023-2024</t>
  </si>
  <si>
    <t>- Nghị quyết số 39/NQ-HĐND ngày 17/12/2021 của HĐND huyện Chương Mỹ về việc phê duyệt chủ trương đầu tư các dự án đầu tư công giai đoạn 2021-2025 (đợt 7), phụ lục số 03, 
- QĐ số 1004/QĐ-UBND ngày 02/6/2022 của UBND huyện Chương Mỹ phê duyệt dự án đầu tư.
-  Nghị quyết số 16/NQ-HĐND ngày 29/8/2022 của HĐND huyện Chương Mỹ về việc phê duyệt điều chỉnh chủ trương đầu tư (phụ lục 04)
- Thời gian thực hiện: 2022-2025</t>
  </si>
  <si>
    <t>- Nghị quyết số 39/NQ-HĐND ngày 17/12/2021 của HĐND huyện Chương Mỹ về việc phê duyệt chủ trương đầu tư các dự án đầu tư công giai đoạn 2021-2025 (đợt 7), phụ lục số 03, 
- QĐ số 1039/QĐ-UBND ngày 02/6/2022 của UBND huyện Chương Mỹ phê duyệt dự án đầu tư
- Thời gian thực hiện: 2022-2025</t>
  </si>
  <si>
    <t>- Nghị định số 10/NQ-HĐND ngày 02/7/2022 của HĐND huyện Chương Mỹ phê duyệt chủ trương đầu tư (phụ lục số 11)
- QĐ số 8117/QĐ-UBND ngày 02/11/2022 phê duyệt dự án ĐTXD dự án,
- Thời gian thực hiện: 2023-2025</t>
  </si>
  <si>
    <t>Nghị định số 10/NQ-HĐND ngày 02/7/2022 của HĐND huyện Chương Mỹ phê duyệt chủ trương đầu tư (phụ lục số 09)
- QĐ số 8376/QĐ-UBND ngày 11/11/2022 quyết định phê duyệt đầu tư dự án.
- Thời gian thực hiện: 2023-2025</t>
  </si>
  <si>
    <t>- Nghị định số 24/NQ-HĐND ngày 15/7/2021 của HĐND huyện Chương Mỹ phê duyệt chủ trương đầu tư (phụ lục số 27)
- QĐ số 8115/QĐ-UBND ngày 02/11/2022 quyết định phê duyệt dự án
- Thời gian thực hiện: 2023-2025</t>
  </si>
  <si>
    <t>- Nghị định số 10/NQ-HĐND ngày 02/7/2022 của HĐND huyện Chương Mỹ phê duyệt chủ trương đầu tư (phụ lục số 01)
- QĐ số 2669/QĐ-UBND ngày 19/5/2023 quyết định phê duyệt dự án.
- Thời gian thực hiện: 2023-2025</t>
  </si>
  <si>
    <t>- Nghị quyết số 15/NQ-HĐND ngày 28/9/2023 của HĐND huyện Chương Mỹ phê duyệt chủ trương đầu tư (phụ lục số 9)
- Thời gian thực hiện: 2024-2025</t>
  </si>
  <si>
    <t>- Nghị quyết số 15/NQ-HĐND ngày 28/9/2023 của HĐND huyện Chương Mỹ phê duyệt chủ trương đầu tư (phụ lục số 10)
- Thời gian thực hiện: 2024-2025</t>
  </si>
  <si>
    <t>Quyết định số 5099/QĐ-BCA-H01 ngày 21/7/2023 của Bộ Công an về việc phê duyệt chủ trương đầu tư dự án; 
Công văn số 27/STNMT-ĐĐBĐVT ngày 05/4/2024 của Sở Tài nguyên và Môi trường về việc định vị mốc khu đất phục vụ công tác bồi thường, hỗ trợ, giải phóng mặt bằng dự án; Quyết định số 3560/QĐ-BCA-H02 ngày 20/5/2024 của Bộ Công an về việc phê duyệt dự án đầu tư xây dựng công trình; Quyết định số 2354/QĐ-BCA-H06 ngày 124/2024 của Bộ Công an về việc phê duyệt dự án đầu tư xây dựng công trình; Quyết định số 3560/QĐ-BCA-H02 ngày 20/5/2024 của Bộ Công an về việc phê duyệt Báo cáo đánh giá tác động môi trường; 
Phương án sử dụng tầng đất mặt của đất được chuyển đổi từ đất chuyện trồng lúa nước số 6055/K02-P5 ngày 19/8/2024 của Bộ Tư lênh Cảnh sát cơ động
- Thời gian thực hiện: 2023-2025</t>
  </si>
  <si>
    <t>Xây dựng HTKT khu đấu giá QSD đất ở tại khu Sân than, Xóm Nứa, xã Đại Yên, huyện Chương Mỹ</t>
  </si>
  <si>
    <t>Quyết định số 3949/QĐ-UBND ngày 22/7/2024 của UBND huyện Chương Mỹ  vv phê duyệt báo cáo kinh tế - kỹ thuật đầu tư xây dựng dự án  Xây dựng HTKT  khu dân cư nông thôn mới để thực hiện đấu giá quyền sử dụng đất tại khu Chuôm Re, xã Tiên Phương
- Thời gian thực hiện: 2023-2025</t>
  </si>
  <si>
    <t xml:space="preserve"> Nghị quyết số 14/NQ-HĐND ngày 28/9/2023 của HĐND huyện Chương Mỹ về việc phê duyệt điều chỉnh chủ trương đầu tư các dự án đầu tư công gia đoạn 2021-2025; Quyết định số 6964/QĐ-UBND ngày 10/12/2022 phê duyệt nhiệm vụ, dự toán chuẩn bị đầu tư 
Thời gian thực hiện 2023-2025</t>
  </si>
  <si>
    <t>Quyết định số 5660/QĐ-UBND ngày 10/9/2024 của UBND huyện Chương Mỹ vv phê duyệt báo cáo kinh tế - kỹ thuật đầu tư xây dựng dự án Xây dựng HTKT khu đấu giá quyền sử dụng đất ở tại khu Thùng Quán Bát Trên, xã Quảng Bị; Thời gian thực hiện 2024-2025</t>
  </si>
  <si>
    <t>NQ phê duyệt chủ trương số   09/NQ-HĐND ngày 29/6/2024 về việc phê duyệt điều chỉnh chủ trương đầu tư các dự án đầu tư công giai đoạn 2021-2025
Thời gian thực hiện: 2023-2025</t>
  </si>
  <si>
    <t>NQ phê duyệt chủ trương số   08/NQ-HĐND ngày 29/6/2024 của HĐND huyện Chương Mỹ về việc phê duyệt điều chỉnh chủ trương đầu tư các dự án đầu tư công giai đoạn 2021-2025 huyện
Thời gian thực hiện: 2023-2025</t>
  </si>
  <si>
    <t>NQ phê duyệt chủ trương số   08/NQ-HĐND ngày 29/6/2024 của HĐND huyện Chương Mỹ về việc phê duyệt điều chỉnh chủ trương đầu tư các dự án đầu tư công gia đoạn 2021-2025
Thời gian thực hiện 2024-2026</t>
  </si>
  <si>
    <t>NQ phê duyệt chủ trương số 08/NQ-HĐND ngày 29/6/2024 của HĐND huyện Chương Mỹ về việc phê duyệt điều chỉnh chủ trương đầu tư các dự án đầu tư công giai đoạn 2021-2025; 
Thời gian thực hiện 2024-2026</t>
  </si>
  <si>
    <t xml:space="preserve"> Nghị quyết số 26/NQ-HĐND ngày 16/12/2023 của HĐND huyện Chương Mỹ của việc phê duyệt điều chỉnh chủ trương đầu tư các dự án đầu tư công gia đoạn 2021-2025
Thời gian thực hiện 2023-2024</t>
  </si>
  <si>
    <t xml:space="preserve"> Nghị quyết số 26/NQ-HĐND ngày 16/12/2023 về việc phê duyệt điều chỉnh chủ trương đầu tư các dự án đầu tư công gia đoạn 2021-2025
Thời gian thực hiện 2023-2024</t>
  </si>
  <si>
    <t>Thông báo số 902-TB/TU ngày 05/10/2017 của Thành ủy Hà Nội về kết luận của Thành ủy về đề nghị giao đất của giao họ Xuân Mai, bản vẽ chỉ giới đường đỏ, Quy hoạch tổng mặt bằng
Thời gian thực hiện: theo đăng ký kế hoạch 2024-2025</t>
  </si>
  <si>
    <t>Thông báo số 912 - TB/TU Ngày 13/10/2022 của Thành ủy Hà Nội về Kết luận của Thường trực Thành ủy đồng ý chủ trương về việc giao đất để xây dựng nhà nguyện Giáo họ Yên Kiện tại xã Đông Sơn, huyện Chương Mỹ.
bản vẽ chỉ giới đường đỏ, Quy hoạch tổng mặt bằng
Thời gian thực hiện: theo đăng ký kế hoạch 2024-2025</t>
  </si>
  <si>
    <t>Công văn số 8756/BC-EVNHANOI ngày 14/10/2024 về việc bổ sung quy hoạch sử dụng đất đến năm 2030 và đăng ký kế hoạch sử dụng đất năm 2025 trên địa bàn thành phố Hà Nội
Thời gian thực hiện: theo đăng ký kế hoạch 2025</t>
  </si>
  <si>
    <t>Nghị Quyết số 07/NQ-HĐND ngày 10/3/2023 của HĐND Thành phố v/v phê duyệt chủ trương đầu tư, điều chỉnh chủ trương đầu tư một số dự án sử dụng vốn đầu tư công của Thành phố. Tiến độ dự án 2023-2026</t>
  </si>
  <si>
    <t>Tiến độ dự án 2023-2026</t>
  </si>
  <si>
    <t>Quyết định số 4750/QĐ-UBND ngày 12/7/2023 của UBND huyện Đan Phượng về việc phê duyệt Báo cáo kinh tế kỹ thuật đầu tư xây dựng công trình: Cải tạo nghĩa trang nhân dân phố Phượng Trì, thị trấn Phùng. Tiến độ dự án 2023-2025</t>
  </si>
  <si>
    <t>Tiến độ dự án 2023-2025</t>
  </si>
  <si>
    <t>Nghị quyết số 39/NQ-HĐND ngày 15/4/2024 của HĐND huyện Đan Phượng về việc phê duyệt chủ trương đầu tư, điều chỉnh chủ trương đầu tư các dự án đầu tư công của huyện Đan Phượng (Phụ lục 09). Tiến độ dự án 2024-2027</t>
  </si>
  <si>
    <t>Tiến độ dự án 2024-2027</t>
  </si>
  <si>
    <t>Nghị quyết số 39/NQ-HĐND ngày 15/4/2024 của HĐND huyện Đan Phượng về việc phê duyệt chủ trương đầu tư, điều chỉnh chủ trương đầu tư các dự án đầu tư công của huyện Đan Phượng (Phụ lục 29). Tiến độ dự án 2024-2026</t>
  </si>
  <si>
    <t>Tiến độ dự án 2024-2026</t>
  </si>
  <si>
    <t>Nghị quyết số 117/NQ-HĐND ngày 20/07/2021  của HĐND huyện Đan Phượng về việc phê duyệt chủ trương đầu tư, điều chỉnh chủ trương đầu tư các dự án đầu tư công giai đoạn 2021-2025 của huyện Đan Phượng. Tiến độ dự án 2021-2025.</t>
  </si>
  <si>
    <t>Tiến độ dự án 2021-2025.</t>
  </si>
  <si>
    <t>Quyết định số 5259/QĐ-UBND ngày 24/11/2020 của UBND thành phố Hà Nội về việc phê duyệt dự án đầu tư xây dựng công trình Cải tạo, nâng cấp kênh tiêu T1B và hệ thống kênh tiêu Hát Môn (gồm kênh tiêu Hát Môn, B1, B2, B3) huyện Phúc Thọ, thành phố Hà Nội; Quyết định số 3411/QĐ-UBND ngày 28/6/2023 của UBND Thành phố về việc phê duyệt điều chỉnh dự án đầu tư xây dựng công trình Cải tạo, nâng cấp kênh tiêu T1B và hệ thống kenh tiêu Hát Môn (gồm kênh tiêu Hát Môn, B1, B2, B3) huyện Phúc Thọ, thành phố Hà Nội. Tiến độ thực hiện 2023-2025.</t>
  </si>
  <si>
    <t>Tiến độ thực hiện 2023-2025.</t>
  </si>
  <si>
    <t>Phụ lục 24 Nghị quyết số 146/NQ-HĐND ngày 11/11/2020  của Hội đồng nhân dân huyện. Tiến độ 2021-2025</t>
  </si>
  <si>
    <t xml:space="preserve">Quyết định số 4583/QĐ-UBND ngày 09/6/2022 của UBND huyện Đan Phượng về việc phê duyệt dự án đầu tư xây dựng công trình: Đường từ tỉnh lộ 417 đi đường N12 huyện Đan Phượng. Tiến độ thực hiện 2022-2025. </t>
  </si>
  <si>
    <t>Nghị quyết số 39/NQ-HĐND ngày 15/4/2024 của HĐND huyện Đan Phượng về việc phê duyệt chủ trương đầu tư, điều chỉnh chủ trương đầu tư các dự án đầu tư công của huyện Đan Phượng (Phụ lục 07). Tiến độ thực hiện 2024-2027.</t>
  </si>
  <si>
    <t>Tiến độ thực hiện 2024-2027.</t>
  </si>
  <si>
    <t>Quyết định số 5611/QĐ-UBND ngày 24/10/2015 của UBNd thành phố Hà Nội về việc quyết định chủ trương đầu tư, chấp thuận cho nhà đầu tư: Công ty cổ phần nước mặt sông Hồng làm chủ đầu tư dự án Xây dựng nhà máy nước mặt sông Hồng; Quyết định chấp thuận điều chỉnh chủ trương đầu tư số 1260/QĐ-UBND ngày 28/02/2023 của UBND Thành phố. Tiến độ dự án 2023-2025.</t>
  </si>
  <si>
    <t>Quyết định chủ trương đầu tư số 984/QĐ-UBND ngày 02/3/2018 của UBND Thành phố; Quyết định điều chỉnh chủ trương đầu tư số 6555/QĐ-UBND ngày 25/12/2023 của UBND Thành phố (Tiến độ thực hiện dự án từ quý II/2017 đến quý IV/2029); Quyết định số 2736/QĐ-UBND ngày 27/5/2024 của UBND Thành phố về việc giao 371,552,9 m2 đất (đợt 1) dự án. Tiến độ dự án 2023-2029.</t>
  </si>
  <si>
    <t>Quyết định số 3832/QĐ-UBND ngày 24/6/2017 của UBND thành phố Hà Nội quyết định chủ trương đầu tư; Quyết định số 6746/QĐ-UBND ngày 08/12/2015 của UBND thành phố Hà Nội về việc phê duyệt Quy hoạch chi tiết xây dựng tỷ lệ 1/500 Khu chức năng đô thị Green City; Quyết định số 4709/QĐ-UBND ngày 11/9/2014 của UBND Thành phố về việc phê duyệt Nhiệm vụ Quy hoạch chi tiết tỷ lệ 1/500 Khu chức năng đô thị - Green City; Quyết định số 3448/QĐ-UBND ngày 27/6/2019 của UBND Thành phố về việc bổ sung một số nội dung ghi tại các Quyết định số 4709/QĐ-UBND ngày 11/9/2014 và 6746/QĐ-UBND ngày 08/12/2015 của UBND Thành phố. Tiến độ dự án 2016-2025.</t>
  </si>
  <si>
    <t>Quyết định chấp thuận chủ trương đầu tư đồng thời chấp thuận nhà đầu tư số 3755/QĐ-UBND ngày 18/7/2024 của UBND thành phố Hà Nội. Tiến độ dự án 2024-2026.</t>
  </si>
  <si>
    <t>Tiến độ thực hiện dự án: 2024-2027</t>
  </si>
  <si>
    <t>Tiến độ thực hiện dự án: 2023-2027</t>
  </si>
  <si>
    <t>Tiến độ thực hiện dự án: 2023-2025</t>
  </si>
  <si>
    <t>Tiến độ thực hiện dự án: 2021-2025</t>
  </si>
  <si>
    <t>Tiến độ thực hiện dự án: 2022-2025</t>
  </si>
  <si>
    <t>Tiến độ thực hiện dự án: 2023-2026</t>
  </si>
  <si>
    <t>Tiến độ thực hiện dự án: 2024-2026</t>
  </si>
  <si>
    <t>Tiến độ thực hiện dự án: Hết năm 2024</t>
  </si>
  <si>
    <t>Tiến độ thực hiện dự án: 2019-2021</t>
  </si>
  <si>
    <t>Tiến độ thực hiện dự án: 2020-2025</t>
  </si>
  <si>
    <t>Tiến độ thực hiện dự án: 2022-2024</t>
  </si>
  <si>
    <t>Tiến độ thực hiện dự án: Sau năm 2022</t>
  </si>
  <si>
    <t>Tiến độ thực hiện dự án: Sau 2022</t>
  </si>
  <si>
    <t>Tiến độ thực hiện dự án: Sau năm 2021</t>
  </si>
  <si>
    <t>Tiến độ thực hiện dự án: 2018-2021 (Còn 2 hộ chưa nhận bồi thường)</t>
  </si>
  <si>
    <t>Tiến độ thực hiện dự án: 2023-2028</t>
  </si>
  <si>
    <t>Tiến độ thực hiện dự án: 2022-2026</t>
  </si>
  <si>
    <t>Tiến độ thực hiện dự án: 2019-2022</t>
  </si>
  <si>
    <t>Tiến độ thực hiện dự án: 2024-2025</t>
  </si>
  <si>
    <t>Tiến độ thực hiện dự án: 2025-2027</t>
  </si>
  <si>
    <t>Tiến độ thực hiện dự án: Sau 2023</t>
  </si>
  <si>
    <t>Tiến độ thực hiện dự án: Sau 2020</t>
  </si>
  <si>
    <t>Tiến độ thực hiện dự án: 2021-2022</t>
  </si>
  <si>
    <t>Tiến độ thực hiện dự án: Sau 2021</t>
  </si>
  <si>
    <t>Tiến độ thực hiện dự án: 2022-2023</t>
  </si>
  <si>
    <t>Tiến độ thực hiện dự án: 2017-2021</t>
  </si>
  <si>
    <t>Tiến độ thực hiện dự án: 2025-2028</t>
  </si>
  <si>
    <t>Tiến độ thực hiện dự án: 2017-2020</t>
  </si>
  <si>
    <t>Tiến độ thực hiện dự án: 2018-2019</t>
  </si>
  <si>
    <t>Tiến độ thực hiện dự án: Đến năm 2026</t>
  </si>
  <si>
    <t>Tiến độ thực hiện dự án: Quý III/2025</t>
  </si>
  <si>
    <t>Đang xin gia hạn</t>
  </si>
  <si>
    <t>Tiến độ thực hiện dự án: 2023-2024</t>
  </si>
  <si>
    <t>Tiến độ thực hiện dự án: 2019-2028</t>
  </si>
  <si>
    <t>Tiến độ thực hiện dự án: Quý III/2024</t>
  </si>
  <si>
    <t>Tiến độ thực hiện dự án: 2024-2029</t>
  </si>
  <si>
    <t>- QĐ số 3507/QĐ-UBND ngày 30/10/2018 của UBND quận về việc Phê duyệt chủ trương đầu tư dự án; 
- NQ số 63/NQ-HĐND quận HBT ngày 27/7/2023 về điều chỉnh, bổ sung kế hoạch đầu tư công trung hạn 5 năm 2021 - 2025; số thứ tự: số 22, mục I phần B, phụ lục 4 (trang 7/11 của Phụ lục 4); Bố trí vốn giai đoạn 2022-2025
- Quyết định số 4148/QĐ-UBND ngày 12/12/2022 của UBND quận Hai Bà Trưng về việc phê duyệt dự án.
- Các Quyết định thu hồi đất số 2790, 2791, 2792, 2793 QĐ-UBND ngày 31/10/2023, số 3041/QĐ-UBND ngày 24/11/2023 của UBND quận HBT
- Kế hoạch 263/KH-UBND ngày 04/10/2024 về Kế hoạch Đầu tư công năm 2025
- Thời gian thực hiện dự án: 2019-2025</t>
  </si>
  <si>
    <t>Thời gian thực hiện 2019-2025. Kế hoạch 263/KH-UBND ngày 04/10/2024 về Kê hoạch Đầu tư công năm 2025</t>
  </si>
  <si>
    <t>- VB số 1539/UBND-QLĐT ngày 13/9/2023 của UBND quận Hai Bà Trưng về việc triển khai xây dựng trường THPT tại điển đất 14 Mạc Thị Bưởi;
- Văn bản số 657/UBND-TCKH ngày 12/4/2024 về việc giao nhiệm vụ lập báo cáo đề xuất chủ trương đầu tư dự án Xây dựng trường THPT tại địa điểm 14 phố Mạc Thị Bưởi.
- Kế hoạch 263/KH-UBND ngày 04/10/2024 về Kế hoạch Đầu tư công năm 2025
- Thời gian thực hiện: 2025</t>
  </si>
  <si>
    <t>Thời gian thực hiện: 2025. Kế hoạch 263/KH-UBND ngày 04/10/2024 về Kê hoạch Đầu tư công năm 2025</t>
  </si>
  <si>
    <t>- VB số 57/HĐND-VP ngày 20/6/2018 của HĐND quận HBT về việc phê duyệt chủ trương đầu tư; Nghị quyết số 33/NQ-HĐND ngày 27/10/2020 của HĐND quận về việc phê duyệt điều chỉnh tên dự án.
- NQ số 63/NQ-HĐND quận HBT ngày 27/7/2023 về điều chỉnh, bổ sung kế hoạch đầu tư công trung hạn 5 năm 2021 - 2025; số thứ tự: số 5, mục V phần B, phụ lục 4 (trang 9/11 của Phụ lục 4); Bố trí vốn: 2024-2025
- Quyết định số 4576/QĐ-UBND ngày 21/12/2021 của UBND phê duyệt DA
- Quyết định số 1824/QĐ-UBND ngày 01/8/2023 của UBND quận Hai Bà Trưng về gia hạn thời gian thực hiện dự án
- Kế hoạch 263/KH-UBND ngày 04/10/2024 về Kế hoạch Đầu tư công năm 2025
- Thời gian thực hiện dự án: Năm 2018 - 2025</t>
  </si>
  <si>
    <t>Thời gian thực hiện 2018-2025. Kế hoạch 263/KH-UBND ngày 04/10/2024 về Kê hoạch Đầu tư công năm 2025</t>
  </si>
  <si>
    <t>- Văn bản số 39/HĐND-VP ngày 29/4/2016 của HĐND quận HBT về việc phê duyệt chủ trương đầu tư; Văn bản số 3316/UBND-ĐT ngày 7/7/2017 của UBND thành phố Hà Nội về việc chấp thuận chủ trương; 
- NQ số 63/NQ-HĐND quận HBT ngày 27/7/2023 về điều chỉnh, bổ sung kế hoạch đầu tư công trung hạn 5 năm 2021 - 2025; số thứ tự: số 1, mục III phần A, phụ lục 4 (trang 2/11 của Phụ lục 4); Bố trí vốn giai đoạn 2023-2025
- Thời gian thực hiện dự án: 2017-2025. Dự án đã đc bố trí vốn giai đoạn 2023-2025 theo NQ số 63/NQ-HĐND quận HBT ngày 27/7/2023;  Kế hoạch 263/KH-UBND ngày 04/10/2024 về Kế hoạch Đầu tư công năm 2025</t>
  </si>
  <si>
    <t>Thời gian thực hiện 2017-2025. Kế hoạch 263/KH-UBND ngày 04/10/2024 về Kê hoạch Đầu tư công năm 2025</t>
  </si>
  <si>
    <t>- Quyết định số 2933/QĐ-UBND ngày 12/9/2014 về việc  phê duyệt Báo cáo kinh tế kỹ thuật công trình Xây dựng trụ sở UBND Lê Đại Hành;  QĐ 2084/QĐ-UBND ngày 26/5/2017 của UBND quận Hai Bà Trưng về việc phê duyệt điều chỉnh Báo cáo KTKTvà giá gói thầu giai đoạn thực hiện dự án
- NQ số 63/NQ-HĐND quận HBT ngày 27/7/2023 về điều chỉnh, bổ sung kế hoạch đầu tư công trung hạn 5 năm 2021 - 2025; số thứ tự: số 1, mục VII phần A, phụ lục 4 (trang 4/11 của Phụ lục 4); Bố trí vốn giai đoạn 2023-2025
- Thời gian thực hiện dự án: 2021-2025. Dự án đã đc bố trí vốn giai đoạn 2023-2025 theo NQ số 63/NQ-HĐND quận HBT ngày 27/7/2023;
- Quyết định số 668/QĐ-UBND ngày 05/4/2024 của UBND quận HBT về việc phê duyệt điều chỉnh thời gian thực hiện dự án đến năm 2025</t>
  </si>
  <si>
    <t xml:space="preserve">Thời gian thực hiện 2021-2025. </t>
  </si>
  <si>
    <t>- Văn bản số 1953/UBND-QLĐT ngày 27/9/2024 của UBND quận Hai Bà Trưng về việc đề xuất  thu hồi 1 phần diện tích đất nông nghiệp để xây dựng Công viên Tuổi trẻ Thủ đô (từ cổng QueenBee (cũ) đến ranh giới khu đất quy hoạch dự kiến xây dựng Trung tâm văn hóa thể dục thể thao quận Hai Bà Trưng tại phía Tây Bắc Công viên Tuổi trẻ Thủ đô); 
- Văn bản số 12424/VP-ĐT ngày 10/10/2024 của UBND Thành phố về việc giải quyết đề xuất của UBND quận Hai Bà Trưng tại Văn bản số 1953/UBND-QLĐT ngày 27/9/2024;
- Văn bản số 2101/UBND-TCKH ngày 17/10/2024 của UBND quận Hai Bà Trưng về việc giao nhiệm vụ lập Báo cáo đề xuất chủ trương đầu tư dự án Thu hồi 1 phần diện tích đất nông nghiệp để xây dựng Công viên Tuổi trẻ Thủ Đô (từ cổng QueenBee (cũ) đến ranh giới khu đất quy hoạch dự kiến xây dựng TTVH-TDTT quận Hai Bà Trưng tại phía Tây Bắc Công viên Tuổi trẻ Thủ đô) và triển khai theo quy hoạch đã được duyệt tại Quyết định số 2035/QĐ-UBND ngày 6/5/2010 của UBND Thành phố.</t>
  </si>
  <si>
    <t>Thời gian thực hiện: 2025-2027</t>
  </si>
  <si>
    <t>Thời gian thực hiện: 2025-2026</t>
  </si>
  <si>
    <t>Nghị quyết số 14/NQ-HĐND ngày 06/7/2022 của HĐND Thành phố chấp thuận chủ trương đầu tư; Quyết định số 3946/QĐ-UBND ngày 07/8/2023 về việc phê duyệt điều chỉnh chỉ giới đường đỏ, tỷ lệ 1/500; Quyết định số 5876/QĐ-SGTVT ngày 23/11/2023 của Sở GTVT về việc phê duyệt dự án đầu tư; Thời gian thực hiện dự án năm 2023-2025.</t>
  </si>
  <si>
    <t>Quyết định số 2670/QĐ-UBND ngày 18/6/2021 của UBND Thành phố về việc cho phép thực hiện nhiệm vụ CBĐT một số tuyến đường khung, công trình quan trọng trên địa bàn thành phố Hà Nội giai đoạn 2021-2025. Thời gian thực hiện dự án 2022-2025. Quyết định số 4563/QĐ-UBND ngày 19/11/2022 của UBND Thành phố phê duyệt phê duyệt dự án đầu tư; Thời gian thực hiện dự án 2022-2026</t>
  </si>
  <si>
    <t>Quyết định số 5054/QĐ-UBND ngày 21/9/2021 của UBND huyện Hoài Đức về việc phê duyệt dự án. Quyết định số 13951/QĐ-UBND ngày 14/12/2023 của UBND huyện Hoài Đức về việc phê duyệt điều chỉnh thời gian thực hiện dự án. Thời gian thực hiện dự án đến hết năm 2024</t>
  </si>
  <si>
    <t>Quyết định số 9485/QĐ-UBND ngày 09/12/2020 của UBND huyện Hoài Đức về việc phê duyệt dự án đầu tư xây dựng công trình. Quyết định số 13860/QĐ-UBND ngày 13/12/2023 của UBND huyện Hoài Đức về việc phê duyệt điều chỉnh thời gian thực hiện. Thời gian thực hiện dự án đến hết năm 2025</t>
  </si>
  <si>
    <t>Quyết định số 4758/QĐ-UBND ngày 18/8/2020 của UBND huyện Hoài Đức về việc phê duyệt thiết kế bản vẽ thi công và dự toán xây dựng công trình; Quyết định số 524/QĐ-UBND ngày 26/01/2024 của UBND Thành phố vv phê duyệt điều chỉnh thời gian thực hiện dự án. Thời gian thực hiện dự án đến hết năm 2024</t>
  </si>
  <si>
    <t>Quyết định số 6193/QĐ - UBND ngày 25/10/2018 của UBND huyện Hoài Đức về phê duyệt dự án; Nghị quyết 26/NQ-HĐND ngày 12/12/2020 của HĐND huyện về việc điều chỉnh thời gian thực hiện các dự án giai đoạn 2016-2020 sang giai đoạn 2021-2025; Quyết định số 14060/QĐ-UBND ngày 19/12/2023 của UBND huyện về việc điều chỉnh thời gian thực hiện dự án. Thời gian thực hiện dự án đến hết năm 2024</t>
  </si>
  <si>
    <t>Quyết định số 3068/QĐ-UBND ngày 26/8/2022 của UBND Thành phố Hà Nội về việc phê duyệt BC nghiên cứu khả thi Dự án ĐTXD đường Vành đai 3.5 (đoạn từ Km0+000 đến Km0+600, huyện Hoài Đức. Thời gian thực hiện dự án 2022-2025</t>
  </si>
  <si>
    <t>Quyết định số 1438/QĐ-UBND ngày 15/3/2024 của UBND Thành phố Hà Nội về việc phê duyệt dự án. Thời gian thực hiện dự án 2022-2027</t>
  </si>
  <si>
    <t>An Thượng, Vân Côn</t>
  </si>
  <si>
    <t>Quyết định số 4369/QP-BQP ngày 06/12/2021 của Bộ trưởng Bộ Quốc phòng phê duyệt chủ trương đầu tư dự án Doanh trại Trung đoàn 692/Sư đoàn BB301/Bộ Tư lệnh Thủ đô Hà Nội; 
Dự án đã được Bộ trưởng Bộ Quốc phòng phê duyệt kết quả thẩm định Báo cáo đánh giá tác động môi trường tại Quyết định số 3558/QĐ-BQP ngày 16/9/2022; Bộ Tư lệnh Thủ đô Hà Nội phê duyệt Phương án sử dụng tầng đất mặt của đất chuyển đổi từ đất chuyên trồng lúa nước số 1515/PA-BTL ngày 04/8/2023. Thời gian thực hiện dự án 2022-2025</t>
  </si>
  <si>
    <t>Quyết định số 6223/QĐ-UBND ngày 24/11/2021 của UBND huyện Hoài Đức về việc phê duyệt dự án; Nghị quyết 02/NQ-HĐND ngày 29/01/2021 về việc phê duyệt điều chỉnh chủ trương đầu tư các dự án và điều chỉnh thời gian thực hiện các dự án. Thời gian thực hiện dự án 2021-2024</t>
  </si>
  <si>
    <t>Quyết định số 3642/QĐ-UBND ngày 01/8/2024 của UBND huyện Hoài Đức về việc phê duyệt quy hoạch tổng mặt bằng 1/500 dự án. Quyết định số 4342/QĐ-UBND ngày 27/9/2024 của UBND huyện Hoài Đức về việc phê duyệt dự án. Thời gian thực hiện dự án 2024-2025</t>
  </si>
  <si>
    <t>Quyết định thành lập cụm số 2456/QĐ-UBND ngày 15/6/2020 của UBND Thành phố; Quyết định số 2504/QĐ-UBND ngày 26/5/2021 về việc phê duyệt Quy hoạch chi tiết xây dựng tỷ lệ 1/500 cụm Công nghiệp Dương Liễu - Giai đoạn 2; Quyết định 408/QĐ-UBND ngày 18/01/2023 của UBND thành phố về điều chỉnh Quyết định 2456/QĐ-UBND ngày 15/6/2020. Thời gian thực hiện dự án 2020 - 2024</t>
  </si>
  <si>
    <t>QĐ số 2005/QĐ-UBND ngày 16/7/2024 của UBND Thành phố Hà Nội về việc chấp thuận điều chỉnh chủ trương đầu tư dự án. Thời gian thực hiện Quý IV/2025</t>
  </si>
  <si>
    <t>2023-2025</t>
  </si>
  <si>
    <t>2024-2027</t>
  </si>
  <si>
    <t>Nghị quyết số 290/NQ-HĐND ngày 14/12/2023 của HĐND quận Hoàn Kiếm về phê duyệt chủ trương đầu tư dự án (Phụ lục 4)</t>
  </si>
  <si>
    <t>Nghị quyết số 290/NQ-HĐND ngày 14/12/2023 của HĐND quận Hoàn Kiếm về phê duyệt chủ trương đầu tư dự án (Phụ lục 5)</t>
  </si>
  <si>
    <t>2025-2027</t>
  </si>
  <si>
    <t>Hết 2025</t>
  </si>
  <si>
    <t>2021-2023</t>
  </si>
  <si>
    <t>2020-2024</t>
  </si>
  <si>
    <t>2021-2024</t>
  </si>
  <si>
    <t xml:space="preserve"> Xây dựng trường cao đẳng nghề Phú Châu </t>
  </si>
  <si>
    <t>Công ty TNHH Bảo Vân</t>
  </si>
  <si>
    <t>Trần Phú, Lĩnh Nam</t>
  </si>
  <si>
    <t>BS</t>
  </si>
  <si>
    <t>- Giấy chứng nhận đầu tư số 01121000986 ngày 13/5/2011 của UBND Thành phố.
- Quyết định số 7463/QĐ-UBND ngày 30/12/2019 của UBND Thành phố về việc điều chỉnh chủ trương đầu tư dự án. Quyết định chấp thuận điều chỉnh chủ trương đầu tư số 960/QĐ-UBND ngày 18/3/2022 của UBND thành phố Hà Nội. 
- Đã GPMB diện tích khoảng 1.311,8m2 đất thuộc phường Lĩnh Nam; đang GPMB diện tích 45.235,7m2 đất thuộc phường Trần Phú.
- Thời gian thực hiện dự án:24 tháng kể từ ngày Nhà đầu tư được cho thuê đất theo quy định pháp luật đất đai (Quyết định 960).
- Quyết định số 919/QĐ-BLĐTBXH ngày 03/7/2007 của Bộ Lao động-Thương binh và xã Hội về việc cho phép thành lập trường cao đẳng nghề Phú Châu</t>
  </si>
  <si>
    <t>Nghị quyết 20/NQ-HĐND ngày 22/12/2021 của HĐND quận Hoàng Mai phê duyệt  Kế hoạch đầu tư công trung hạn giai đoạn 2021-2025 và phê duyệt chủ trương đầu tư,điều chỉnh chủ trương đầu tư một số dự án đầu tư công ngân sách quận (phụ lục 17)
-Quyết định số 3938/QĐ -UBND ngày 14/12/2022 của UBND quận Hoàng Mai về việc phê duyệt báo cáo nghiên cứu khả thi dự án . Thời gian thực hiện dự án 2022-2025.</t>
  </si>
  <si>
    <t xml:space="preserve"> - Quyết định số 3839/QĐ-UBND ngày 24/6/2017 của UBND Thành phố về việc chấp thuận chủ trương đầu tư dự án.
- Quyết định số 6162/QĐ-UBND ngày 04/1/2019 của UBND Thành phố về việc cho phép Tập đoàn Geleximco chuyển mục đích sử dụng 8.028,9m2 (đợt 1) tại phường Giáp Bát, quận Hoàng Mai để thực hiện dự án.
- Quyết định chấp thuận điều chỉnh chủ trương đầu tư số 1111/QĐ-UBND ngày 28/02/2024 của UBND thành phố Hà Nội.
- Thông báo số 588/TB-VP ngày 21/12/2023 của Văn phòng UBND Thành phố về kết luận của Phó Chủ tịch UBND Thành phố Dương Đức Tuấn tại cuộc họp xem xét về Dự án đầu tư xây dựng Khu chức năng hỗn hợp - trung tâm thương mại, văn phòng, dịch vụ công cộng kết hợp nhà ở, chợ và cây xanh tại phường Giáp Bát, quận Hoàng Mai.
- Thời gian thực hiện dự án Quý IV/2025.</t>
  </si>
  <si>
    <t>Quyết định số 3258/QĐ-UBNĐ ngày 20/6/2014 của UBND Thành phố về việc phê duyệt điều chỉnh tổng thể Quy hoạch chi tiết tỷ lệ 1/500 Khu chức năng đô thị Trũng Kênh kết hợp cải tạo chỉnh trang làng xóm cũ phường Thịnh Liệt và phường Hoàng Liệt, quận Hoàng Mai.
- Quyết định số 1424/QĐ-UBND ngày 23/3/2016 của UBND Thành phố về việc phê duyệt chủ trương đầu tư dự án;
- Thời gian thực hiện dự án 2015-2025.</t>
  </si>
  <si>
    <t xml:space="preserve">- Quyết định số 2269/QĐ-UBND ngày 11/5/2016 của UBND thành phố Hà Nội về Quyết định chủ trương đầu tư; Quyết định số 2163/QĐ-UBND ngày 23/6/2022 của UBND Thành phố về việc chấp thuận điều chỉnh chủ trương đầu tư (Thời gian thực hiện dự án: Giai đoạn I đến Quý IV/2023, Giai đoạn 2 đến Qúy IV/2024, Giai đoạn 3 đến Quý IV/2025).
- Quyết định 2356/QĐ-UBND ngày 08/6/2020 của UBND thành phố Hà Nội về việc cho Công ty Đầu tu xây dựng số 2 Hà Nội ( đại diện liên danh: Công tư xây dựng số 2 Hà Nội và Công ty tập đoàn dược phẩm Vimedimex) chuyển mục đích sử dụng đất sử dụng 597,2m2 đất ( đã hoàn thành việc nhận chuyển quyền sử dụng đất) và giao 379,5m2 đất ( đã hoàn thành thủ tục GPMB) để xây dựng nhà ở thấp tầng (đợt 2) ( thuộc ô quy hoạch nhà ở thấp tầng TT6-2D, ô quy nhà ở thấp tầng TT6-2C và ô quy hoạch nhà ở thấp tầng TT2 thuộc dự án KĐT mới Đại Kim, tại phường Đại Kim, quận Hoàng Mai) và điều chỉnh một số ô đất ghi tại Quyết định số 1511/QĐ-UBND ngày 02/3/2017 của UBND Thành phố.
- Thời gian thực hiện dự án: đến Quý IV/2025
</t>
  </si>
  <si>
    <t>- Quyết định số 3431/QĐ-UBND ngày 21/7/2011 của UBND Thành phố về việc cho phép đầu tư dự án; Quyết định số 8599/QĐ-UBND ngày 12/12/2017 của UBND Thành phố về việc điều chỉnh chủ trương đầu tư dự án; Quyết định điều chỉnh chủ trương đầu tư số 903/QĐ-UBND ngày 23/02/2021 của UBND thành phố Hà Nội (Thời gian thực hiện dự án Quý IV/2016 - Quý IV/2025).
- Quyết định số 2768/QĐ-UBND ngày 06/6/2018 của UBND Thành phố về việc giao đất (đợt 1) cho Công ty cổ phần Đầu tư phát triển đô thị Hoàng Mai để thực hiện dự án; Quyết định số 1488/QĐ-UBND ngày 13/4/2020 của UBND Thành phố về việc giao đất (đợt 2) cho Công ty cổ phần Đầu tư phát triển đô thị Hoàng Mai để thực hiện dự án; Quyết định số 2730/QĐ-UBND ngày 24/6/2021 của UBND Thành phố về việc giao đất  (đợt 3) cho Công ty cổ phần Đầu tư phát triển đô thị Hoàng Mai để thực hiện dự án.
- Thời gian thực hiện dự án: Quý IV/2016 - Quý IV/2025.</t>
  </si>
  <si>
    <t>2025-2028</t>
  </si>
  <si>
    <t>2024-2026</t>
  </si>
  <si>
    <t>2022-2025</t>
  </si>
  <si>
    <t>2023-2026</t>
  </si>
  <si>
    <t>2024-2025</t>
  </si>
  <si>
    <t>2023-2027</t>
  </si>
  <si>
    <t>Quyết điịnh số 3794/QĐ-UBND ngày 06/9/2024 của UBND huyện Mê Linh về việc Phê duyệt Báo cáo kinh tế - kỹ thuật xây dựng công trình ( tiến độ: 2024-2026)</t>
  </si>
  <si>
    <t>Hết quý IV/2025</t>
  </si>
  <si>
    <t>2024 - Quý III/2025</t>
  </si>
  <si>
    <t>Hết năm 2025</t>
  </si>
  <si>
    <t>Quý II/2021- Quý IV/2026</t>
  </si>
  <si>
    <t>Hết Quý IV/2026)</t>
  </si>
  <si>
    <t>Đến Quý I/2027</t>
  </si>
  <si>
    <t>Hết quý IV/2026</t>
  </si>
  <si>
    <t>Hết Quý IV năm 2025</t>
  </si>
  <si>
    <t>Thời gian thực hiện 2021-2025</t>
  </si>
  <si>
    <t>Thời gian thực hiện 2020-2021</t>
  </si>
  <si>
    <t>Thời gian thực hiện 2021-2023</t>
  </si>
  <si>
    <t>Thời gian thực hiện 2023-2025</t>
  </si>
  <si>
    <t>QĐ số 147/QĐ-KH&amp;ĐT ngày 19/6/2013 của Sở KH&amp;ĐT phê duyệt dự án; Văn bản 1635/UBND-ĐT ngày 28/5/2024 của UBND thành phố Hà Nội v/v chấp thuận cho phép điều chỉnh thời gian hoàn thành dự án cải tạo, nâng cấp đường tỉnh 418 (Tỉnh lộ 82 cũ) đoạn Km3-Km4+500, địa bàn huyện Phúc Thọ. Thời gian thực hiện đến hết năm 2025</t>
  </si>
  <si>
    <t>Nghị quyết số 15/NQ-HĐND ngày 26/6/2024 về việc phê duyệt chủ trương đầu tư, điều chỉnh chủ trương đầu tư dự án đầu tư công giai đoạn 2021-2025 (Phụ lục số 10). Thời gian thực hiện 2024 - 2026.</t>
  </si>
  <si>
    <t>Nghị quyết số 15/NQ-HĐND ngày 26/6/2024 về việc phê duyệt chủ trương đầu tư, điều chỉnh chủ trương đầu tư dự án đầu tư công giai đoạn 2021-2025 (Phụ lục số 11). Thời gian thực hiện 2024 - 2026.</t>
  </si>
  <si>
    <t>Phụ lục 11, Nghị quyết số 21/NQ-HĐND ngày 15/12/2023 của HĐND huyện Phúc Thọ về việc phê duyệt chủ trương đầu tư, điều chỉnh chủ trương đầu tư dự án đầu tư công giai đoạn 2021 - 2025. Thời gian thực hiện dự án 2024 - 2027</t>
  </si>
  <si>
    <t>Tiến độ: 2022-2024</t>
  </si>
  <si>
    <t>QĐ số 2526/QĐ-UBND ngày 08/6/2021 của UBND TP Hà Nội về việc cho phép thực hiện nhiệm vụ chuẩn bị đầu tư dự án; số 2271/QĐ-UBND ngày 30/6/2022 của UBND TP Hà Nội về chuyển chủ đầu tư một số dự án về BQL dự án đầu tư xây dựng công trình dân dụng thành phố Hà Nội;  Quyết định số 3285/QĐ-UBND ngày 25/6/2024 của UBND Thành phố Hà Nội về việc Phê duyệt dự án. Thời gian thực hiện dự án 2024 - 2027</t>
  </si>
  <si>
    <t>Phụ lục số 1 Nghị Quyết số 01/NQ-HĐND ngày 26/5/2023 về việc phê duyệt chủ trương đầu tư, điều chỉnh chủ trương đầu tư dự án đầu tư công giai đoạn 2021 – 2025 (thời gian 2023-2025)</t>
  </si>
  <si>
    <t>Phụ lục số 3 Nghị Quyết số 01/NQ-HĐND ngày 26/5/2023 về việc phê duyệt chủ trương đầu tư, điều chỉnh chủ trương đầu tư dự án đầu tư công giai đoạn 2021 – 2025. Quyết định số 908/QĐ-UBND ngày 20/2/2024 của UBND huyện Phúc Thọ về việc phê duyệt dự án;Quyết định số 2998/QĐ-UBND ngày 16/8/2024 của UBND huyện Phúc Thọ về việc phê duyệt điều chỉnh dự án; Quyết định số 868/QĐ-UBND ngày 15/2/2024 của UBND huyện Phúc Thọ về việc phê duyệt quy hoạch chi tiết tỷ lệ 1/500; (thời gian thực hiện 2023-2025)</t>
  </si>
  <si>
    <t>Phụ lục số 8 Nghị Quyết số 01/NQ-HĐND ngày 26/5/2023 về việc phê duyệt chủ trương đầu tư, điều chỉnh chủ trương đầu tư dự án đầu tư công giai đoạn 2021 – 2025. Quyết định số 907/QĐ-UBND ngày 20/2/2024 của UBND huyện Phúc Thọ về việc phê duyệt dự án;  Quyết định số 2422/QĐ-UBND ngày 24/5/2024 của UBND huyện Phúc Thọ về việc phê duyệt điều chỉnh  dự án;.Quyết định số 876/QĐ-UBND ngày 16/2/2024 của UBND huyện Phúc Thọ về việc phê duyệt quy hoạch chi tiết tỷ lệ 1/500 (thời gian thực hiện dự án 2023-2025)</t>
  </si>
  <si>
    <t>Phụ lục số 46 Nghị Quyết số 03/NQ-HĐND ngày 05/4/2021 của HĐND huyện Phúc Thọ về việc phê duyệt chủ trương đầu tư, điều chỉnh chủ trương đầu tư dự án đầu tư công giai đoạn 2021 – 2025;  Quyết định 2339/QĐ-UBND ngày 21/5/2024 phê duyệt quy hoạch chi tiết tỷ lệ 1/500 ; Quyết định 2895/QĐ-UBND ngày 11/6/2024 phê duyệt dự án .  Có Phương án sử dụng tầng đất mặt. Thời gian thực hiện dự án 2023 - 2025</t>
  </si>
  <si>
    <t>Quyết định số 4183/QĐ-UBND ngày 8/6/2023 của UBND quận Bắc Từ Liêm về việc phê duyệt báo cáo nghiên cứu khả thi (Tiến độ 2023-2025)</t>
  </si>
  <si>
    <t>Nghị quyết số 13/NQ-HĐND ngày 15/11/2023 của HĐND quận Bắc Từ Liêm về việc phê duyệt chủ trương đầu tư một số dự án sử dụng vốn đầu tư công trung hạn 5 năm giai đoạn 2021-2025 của quận Bắc Từ Liêm. Quyết định 3843/QĐ-UBND ngày 20/11/2023 về việc triển khai thực hiện một số dự án sử dụng vốn đầu tư công trung hạn 5 năm giai đoạn 2021-2025 (Tiến độ: 2021-2025)</t>
  </si>
  <si>
    <t>- Nghị quyết số 41/NQ-HĐND ngày 08/12/2023 của HDND Thành phố v/v phê duyệt chủ trương đầu tư (Phụ lục số 21) (Tiến độ: 2023-2026)</t>
  </si>
  <si>
    <t>- Nghị quyết số 41/NQ-HĐND ngày 08/12/2023 của HDND Thành phố v/v phê duyệt chủ trương đầu tư (Phụ lục số 22); Quyết định số 4478/QĐ-UBND ngày 27/08/2024 v/v phê duyệt dự án đầu tư Xây dựng tuyến đường từ đường Tây Thăng Long đến đường từ Đại học mỏ địa chất đi đường Phạm Văn Đồng (Tiến độ: 2023-2026</t>
  </si>
  <si>
    <t>Văn bản 3650/UBND-TNMT ngày 02/11/2022 của UBND thành phố Hà Nội; Văn bản 1059/UBND-KH&amp;ĐT ngày 12/4/2023 của UBND Thành phố; Nghị quyết số 16/NQ-HĐND ngày 15/11/2023 của HĐND quận Bắc Từ Liêm về việc thống nhất chủ trương ứng vốn ngân sách quận để thực hiện dự án: Xây dựng HTKT khu đất dịch vụ tại các ô quy hoạch DV07, DV10; QĐ số 5012/QĐ-UBND ngày 02/12/2024 của UBND Quận về việc phê duyệt nhiệm vụ chuẩn bị thực hiện dự án; Tiến độ: 2025-2028</t>
  </si>
  <si>
    <t>- Quyết định số 3371/QĐ-UBND ngày 24/6/2013 của UBND quận Bắc Từ Liêm về việc phê duyệt Dự án đầu tư; Quyết định số 4476/QĐ-UBND ngày 09/11/2022 của UBND quận Bắc Từ Liêm về việc điều chỉnh thời gian thực hiện dự án (tiến độ 2015-2023) . Báo cáo số 777/BC-QLĐT ngày 08/8/2024 của phòng Quản lý đô thị về việc điều chỉnh thời gian thực hiện dự án. UBND quận đang làm thủ tục gia hạn tiến độ (Tiến độ: 2015-2025)</t>
  </si>
  <si>
    <t>Quyết định số 5874/QĐ-UBND ngày 30/10/2015 của UBND thành phố Hà Nội về việc phê duyệt Dự án xây dựng hạ tầng kỹ thuật khu đất dịch vụ tại các ô quy hoạch DV04, DV08, phường Tây Tựu, Liên Mạc quận Bắc Từ Liêm; Quyết định số 3657/QĐ-UBND ngày 8/11/2023) vv điều chỉnh thời gian THDA (Tiến độ: 2015-2023). Tờ trình số 429/TTr-QLDA ngày 11/11/2024 xin điều chỉnh thời gian gia hạn., hiện nay, UBND quận đang thực hiện trình tự gia hạn thời gian thực hiện dự án.</t>
  </si>
  <si>
    <t>Quyết định số 4201/QĐ-UBND ngày 18/9/2024 của UBND quận Bắc Từ Liêm về việc phê duyệt báo cáo nghiên cứu khả thi dự án. Tiến độ 2023-2025</t>
  </si>
  <si>
    <t>Quyết định số 5611/QĐ-UBND ngày 24/10/2015 của UBND Thành phố chấp thuận chủ trương đầu tư; Quyết định số 4718/QĐ-UBND ngày 04/11/2021 của UBND TP về việc điều chỉnh chủ trương đầu tư (Tiến độ đến hết 2023); Quyết định số 4718/QĐ-UBND ngày 04/11/2021 của UBND TP về việc điều chỉnh chủ trương đầu tư, Tiến độ Quý IV/2024. Ngày 30/10/2024, đơn vị có văn bản đề nghị gia hạn tiến độ thực hiện dự án. Hiện nay, sở KHĐT đang lấy ý kiến các sở ngành phục vụ gia hạn tiến độ thực hiện dự án</t>
  </si>
  <si>
    <t>Loại - do đến nay đã thực hiện xong GPMB</t>
  </si>
  <si>
    <t>QĐ số 2683QĐ-UBND ngày 04/6/2019; số 7202/QĐ-UBND ngày 24/10/2023 của UBND huyện Sóc Sơn về việc phê duyệt dự án đầu tư.   Quyết định số 8457/QĐ-UBND ngày 26/11/2024 về việc điều chỉnh thời gian thực hiện dự án
Thời gian thực hiện: 2019-2025</t>
  </si>
  <si>
    <t>QĐ số 7809/QĐ-UBND ngày 16/11/2023 của UBND huyện Sóc Sơn về việc phê duyệt dự án đầu tư. Quyết định số 8667/QĐ-UBND ngày 05/12/2024  của UBND huyện Sóc Sơn về việc điều chỉnh thời gian thực hiện dự án.  Thời gian thực hiện: 2021-2025</t>
  </si>
  <si>
    <t>QĐ 8351/QĐ-UBND ngày 30/11/2023 của UBND huyện Sóc Sơn về phê duyệt điều chỉnh thời gian thực hiện dự án đầu tư; Quyết định số 8682/QĐ-UBND ngày 06/12/2024 của UBND huyện Sóc Sơn về việc điều chỉnh thời gian thực hiện dự án. 
Thời gian thực hiện dự án: 2021-2025</t>
  </si>
  <si>
    <t>QĐ 8352/QĐ-UBND ngày 30/11/2023 của UBND huyện Sóc Sơn về phê duyệt điều chỉnh thời gian thực hiện dự án đầu tư. Quyết định số 8687/QĐ-UBND ngày 06/12/2024 về việc điều chỉnh thời gian thực hiện dự án
Thời gian thực hiện dự án: 2021-2025</t>
  </si>
  <si>
    <t>Quyết định số 8353/QĐ-UBND ngày 30/11/2023 của UBND huyện Sóc Sơn về phê duyệt điều chỉnh thời gian thực hiện dự án. Quyết định số 8688/QĐ-UBND ngày 06/12/2024  của UBND huyện Sóc Sơnvề việc điều chỉnh thời gian thực hiện dự án
Thời gian thực hiện dự án: 2021-2025</t>
  </si>
  <si>
    <t>Quyết định số 4147/QĐ-UBND ngày 13/11/2020 của UBND huyện Sóc Sơn v/v phê duyệt điều chỉnh dự án đầu tư; QĐ số 8485/QĐ-UBND ngày 26/11/2024  của UBND huyện Sóc Sơn về việc phê duyệt điều chỉnh thời gian thực hiện dự án. Thời gian thực hiện: Đến hết 30/9//2025</t>
  </si>
  <si>
    <t>Quyết định số 7594/QĐ-UBND ngày 29/9/2022 của UBND huyện Sóc Sơn về việc phê duyệt báo cáo kinh tế kỹ thuật dự án. Quyết định số 8553/QĐ-UBND ngày 28/11/2024  của UBND huyện Sóc Sơnvề việc điều chỉnh thời gian thực hiện. Thời gian thực hiện: 2022-2025</t>
  </si>
  <si>
    <t xml:space="preserve">Dự án Xây dựng Khu Liên hợp xử lý chất thải Sóc Sơn giai đoạn II tại huyện Sóc Sơn </t>
  </si>
  <si>
    <t>DRA, DTL</t>
  </si>
  <si>
    <t>Ban QLDA ĐTXD công trình hạ tầng kỹ thuật và nông nghiệp thành phố Hà Nội</t>
  </si>
  <si>
    <t>Quyết định số 7690/QĐ-UBND ngày 10/11/2023 của UBND huyện Sóc Sơn về việc điều chỉnh thời gian thực hiện dự án. Quyết định số 8432/QĐ-UBND ngày 22/11/2024  của UBND huyện Sóc Sơnvề việc điều chỉnh thời gian thực hiện dự án. Thời gian thực hiện: 2019-2025</t>
  </si>
  <si>
    <t>Quyết định số 5962/QĐ-UBND ngày 01/7/2022 của UBND huyện Sóc Sơn về việc phê duyệt dự án đầu tư. Quyết định số 8518/QĐ-UBND ngày 27/11/2024 của UBND huyện Sóc Sơn về việc điều chỉnh thời gian thực hiện.  Thời gian thực hiện dự án: 2022-2025</t>
  </si>
  <si>
    <t>Quyết định phê duyệt chủ trương số 2958/QĐ-UBND ngày 26/9/2018. Quyết định số 8671/QĐ-UBND ngày 06/12/2024  của UBND huyện Sóc Sơn Thời gian thực hiện dự án: 2020- đến hết tháng 5/2025</t>
  </si>
  <si>
    <t>Tiến độ thực hiện dự án 2024-2027</t>
  </si>
  <si>
    <t>Tiến độ thực hiện dự án 2023-2025</t>
  </si>
  <si>
    <t>Tiến độ năm 2023-2025</t>
  </si>
  <si>
    <t>Tiến độ năm 2024-2027</t>
  </si>
  <si>
    <t>Tiến độ năm 2024-2026</t>
  </si>
  <si>
    <t>Tiến độ hết IV/2024</t>
  </si>
  <si>
    <t>Tiến độ đến hết năm 2018</t>
  </si>
  <si>
    <t>Tiến độ đến Năm 2019 - 2022</t>
  </si>
  <si>
    <t>Tiến độ gia hạn 31/12/2024</t>
  </si>
  <si>
    <t>Tiến độ hết năm 2024</t>
  </si>
  <si>
    <t>Tiến độ đến Năm 2024 - 2027</t>
  </si>
  <si>
    <t>Tiến độ hết năm 2023</t>
  </si>
  <si>
    <t>tiến độ 2021 - 2024</t>
  </si>
  <si>
    <t>tiến độ đến Năm 2022 - 2025</t>
  </si>
  <si>
    <t>tiến độ thực hiện năm 2024</t>
  </si>
  <si>
    <t>tiến độ từ Năm 2023 - 2025</t>
  </si>
  <si>
    <t>tiến độ từ Năm 2022 - 2024</t>
  </si>
  <si>
    <t>tiến độ từ  Năm 2023 - 2026</t>
  </si>
  <si>
    <t>tiến độ đến Quý III/2022</t>
  </si>
  <si>
    <t>tiến độ từ Năm 2023 - 2026</t>
  </si>
  <si>
    <t xml:space="preserve"> tiến độ từ Năm 2024 - 2027</t>
  </si>
  <si>
    <t>tiến độ từ  Năm 2023 - 2025</t>
  </si>
  <si>
    <t>Tiến độ 2018-2024</t>
  </si>
  <si>
    <t>Tiến độ hết 2020</t>
  </si>
  <si>
    <t>Tiến độ thực hiện dự án 2018-2020; Điều chỉnh gia hạn thực hiện dự án đến hết 2024</t>
  </si>
  <si>
    <t>tiến độ từ Năm 2024 - 2027</t>
  </si>
  <si>
    <t>Tiến độ thực hiện 2024 - 2026</t>
  </si>
  <si>
    <t xml:space="preserve">Phụ lục số 13 - Nghị quyết số 42/NĐ-HĐND ngày 04/10/2024 của HĐND thành phố Hà Nội </t>
  </si>
  <si>
    <t>Tiến độ thực hiện 2026 - 2029</t>
  </si>
  <si>
    <t>Tiến độ thực hiện 2019 - 2020</t>
  </si>
  <si>
    <t>Tiến độ thực hiện 2024 - 2027</t>
  </si>
  <si>
    <t>tiến độ thực hiện hết năm 2024</t>
  </si>
  <si>
    <t>điều chỉnh 2018-2023</t>
  </si>
  <si>
    <t>(tiến độ từ Năm 2023 - 2026</t>
  </si>
  <si>
    <t>(tiến độ từ Năm 2018 - 2019; Điều chỉnh thời gian thực hiện dự án đến hết 31/12/2023)</t>
  </si>
  <si>
    <t>Tiến độ thực hiện dự án 2019-2021; Điều chỉnh gia hạn thực hiện dự án đến hết 2025)</t>
  </si>
  <si>
    <t>Tiến độ thực hiện hết 2024</t>
  </si>
  <si>
    <t>tiến độ từ Từ Quý II năm 2020 đến Quý II năm 2022; Điều chỉnh tiến độ dự án đến 6/2024</t>
  </si>
  <si>
    <t>2017-2024</t>
  </si>
  <si>
    <t>2023-2024</t>
  </si>
  <si>
    <t>2018-2024</t>
  </si>
  <si>
    <t>2013-2026</t>
  </si>
  <si>
    <t>2022-2024</t>
  </si>
  <si>
    <t>2019-2024</t>
  </si>
  <si>
    <t>2021-2025</t>
  </si>
  <si>
    <t>Quyết định số 2328/QĐ-UBND ngày 29/3/2013 của UBND thành phố Hà Nội về điều chỉnh nội dung ghi tại khoản 2. điều 1 Quyết định số 323/QĐ-UBND ngày 21/3/2024 của UBND quận Tây Hồ về việc điều chỉnh báo cáo KTKT đầu tư xây dựng dự án; Quyết định số 553 QĐ-UBND ngày 08/5/2024 của UBND quận Tây Hồ về việc kiện toàn Hội đồng BTHT và TĐC thực hiện dự án Xây dựng công trình phục vụ lợi ích công cộng tại Ao Thùy Dương, phường Quảng An, quận Tây Hồ. 2021-2024</t>
  </si>
  <si>
    <t>2010-2028</t>
  </si>
  <si>
    <t>VB 5360/STNMT-QHKHSDĐ của Sở Tài nguyên và Môi trường ngày 27/8/2024 về việc tham gia ý kiến thẩm định điều chỉnh chủ trương của dự án; Văn bản số 8841/UBND-KH&amp;ĐT ngày 14/9/2009 của UBND Thành phố v/v chấp thuận nghiên cứu lập và triển khai dự án; Văn bản số 1301/UBND-KH&amp;ĐT ngày 24/02/2011 của UBND Thành phố v/v gia hạn chấp thuận địa điểm; Giấy chứng nhận đầu tư số 01121001915 ngày 29/6/2015 của UBND Thành phố; Quyết định điều chỉnh chủ trương đầu tư số 5006/QĐ-UBND ngày 26/11/2021 của UBND Thành phố ( tiến độ đến 2024 đang thực hiện điều chỉnh chủ trương dến quý IV 2026)</t>
  </si>
  <si>
    <t xml:space="preserve">  - Giấy chứng nhận đăng ký đầu tư mã số dự án 3262751722 do Sở Kế hoạch và Đầu tư chứng nhận thay đổi lần thứ 2 ngày 10/10/2016 - VB 1417/STNMT-QHKHSDĐ ngày 10/3/2022 của sở TN&amp;MT về việc bổ sung KHSDĐ năm 2022 quận Tây Hồ, VB 2806/VP-ĐT ngày 28/3/2022 của UBND TP Hà Nội về kế hoạch sử dụng đất của dự án Khu đô thị Nam Thăng Long trên địa bàn các quận Tây Hồ, Bắc Từ Liêm. QĐ 3265/QĐ-UBND ngày 07/10/2021 của UBND quận Tây Hồ về việc phê duyệt điều chỉnh kế hoạch triển khai công tác giải phóng mặt bằng dự án Xây dựng khu đô thị Nam Thăng Long (giai đoạn 3 - 104ha) phường Phú Thượng , quận Tây Hồ. Quyết định số 1460/QĐ-TTg ngày 22/11/2024 của thủ Tướng chính phủ về việc điều chỉnh chủ trương dự án Đô thị Nam Thăng Long  của công ty TNHH Nam Thăng Long.</t>
  </si>
  <si>
    <t>Quyết định số 4438/QĐ-UBND ngày 28/8/2024 của UBND huyện về việc phê duyệt điều chỉnh dự án: (Tiến độ: 2024-2025)</t>
  </si>
  <si>
    <t>Loại - do không thu hồi đất</t>
  </si>
  <si>
    <t>Quyết định số 4086/QĐ-UBND ngày15/8/2023 của UBND TP Hà Nội về chấp thuận chủ trương đầu tư: (Tiến độ: III/2023-III/2024)</t>
  </si>
  <si>
    <t xml:space="preserve"> - QĐ số 11382/QĐ-EVNHANOI ngày 31/12/2020 của TCT Điện lực TP HN V/v phê duyệt BC nghiên cứu khả thi ĐTXD dự án;
- Quyết định số 3732/QĐ-UBND ngày 17/7/2024 của UBND thành phố Hà Nội về việc chấp thuận chủ trương đầu tư dự án: (Tiến độ: Hết năm 2025)</t>
  </si>
  <si>
    <t>Quyết định số 2638/QĐ-UBND ngày 21/5/2024 của UBND thành phố Hà Nội về việc chấp thuận chủ trương đầu tư dự án: (tiến độ: 2024-2025)</t>
  </si>
  <si>
    <t xml:space="preserve">- 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1.26).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</si>
  <si>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2022 - 2024 (đang trình hdnd gia hạn thời gian thực hiện)</t>
  </si>
  <si>
    <t xml:space="preserve">- Nghị quyết số 60/NQ-HĐND ngày 24/09/2021 của HĐND huyện Thanh Trì phê duyệt chủ trương đầu tư, điều chỉnh CTĐT một số dự án sử dụng vốn đầu tư công của huyện Thanh Trì.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</si>
  <si>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2021 - 2023 (đang trình hdnd gia hạn thời gian thực hiện)</t>
  </si>
  <si>
    <t xml:space="preserve">- Nghị quyết số 14/NQ-HĐND ngày 04/7/2023 của HĐND thành phố Hà Nội về việc phê duyệt văn kiện dự án hô trợ kỹ thuật; phê duyệt chủ trương đầu tư, phê duyệt điều chỉnh chủ trương đầu tư, phê duyệt điều chỉnh chủ trương đầu tư một số dự án sử dụng vốn đầu tư công của thành phố Hà Nội.
</t>
  </si>
  <si>
    <t>Thời gian thực hiện 2023 - 2026</t>
  </si>
  <si>
    <t xml:space="preserve">- Nghị quyết số 24/NQ-HĐND ngày 21/4/2023 của HĐND huyện Thanh Trì về việc phê duyệt chủ trương đầu tư, điều chỉnh chủ trương đầu tư một số dự án sử dụng nguồn vốn đầu tư công của huyện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</si>
  <si>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2023 - 2025</t>
  </si>
  <si>
    <t xml:space="preserve">- Nghị quyết số 85/NQ-HĐND ngày 17/12/2021 của HĐND huyện Thanh Trì về việc phê duyệt chủ trương đầu tư, điều chỉnh chủ trương đầu tư các dự án sử dụng vốn đầu tư công huyện quản lý và danh mục các dự án tiếp tục nghiên cứu hoàn thiện chủ trương đầu tư trong giai đoạn 2021-2025.
- Quyết định số 1553/QĐ-UBND ngày 15/04/2024 của UBND huyện Thanh Trì về việc phê duyệt Báo cáo kinh tế kỹ thuật công trình: Xây mới Nhà văn hoá thôn Yên Phú xã Liên Ninh,huyện Thanh Trì
</t>
  </si>
  <si>
    <t>Thời gian thực hiện 2024- 2025</t>
  </si>
  <si>
    <t xml:space="preserve">- Nghị quyết số 24/NQ-HĐND ngày 21/4/2023 của HĐND huyện Thanh Trì về việc phê duyệt chủ trương đầu tư, điều chỉnh chủ trương đầu tư một số dự án sử dụng nguồn vốn đầu tư công của huyện.
- Quyết định số 3922/QĐ-UBND ngày 25/7/2024 của HĐND huyện Thanh Trì về việc phê duyệt Quy hoạch tổng mặt bằng tỷ lệ 1/500 dự án: Xây mới nhà văn hoá thôn Phương Nhị xã Liên Ninh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</si>
  <si>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2023 -2025</t>
  </si>
  <si>
    <t xml:space="preserve">- Nghị quyết số 46/NQ-HÐND ngày 14/11/2023 của Hội đồng Nhân dân huyện Thanh Trì về việc phê duyệt chủ trương đầu tư dự án.
</t>
  </si>
  <si>
    <t>Thời gian thực hiện 2024 -2026</t>
  </si>
  <si>
    <t xml:space="preserve">- Nghị quyết số 16/NQ-HĐND ngày 05/7/2024 của Hội đồng nhân dân huyện Thanh Trì về việc phê duyệt chủ trương đầu tư, điều chỉnh chủ trương đầu tư một số dự án sử dụng vốn đầu tư công ngân sách huyện quản lý.
</t>
  </si>
  <si>
    <t>Thời gian thực hiện 2024 - 2026</t>
  </si>
  <si>
    <t xml:space="preserve">- Nghị quyết số 37/NQ-HĐND ngày 20/12/2019 của Hội đồng nhân dân huyện Thanh Trì về việc phê duyệt chủ trương đầu tư dự án.
</t>
  </si>
  <si>
    <t>Thời gian thực hiện 2024 - 2027</t>
  </si>
  <si>
    <t xml:space="preserve">- Nghị quyết số 37/NQ-HĐND ngày 20/12/2019 của Hội đồng nhân dân huyện Thanh Trì về việc phê duyệt chủ trương đầu tư dự án. 
</t>
  </si>
  <si>
    <t>Thời gian thực hiện 2020 - 2021</t>
  </si>
  <si>
    <t xml:space="preserve">- Quyết định số 998/QĐ-UBND ngày 05/3/2018 của UBND Thành phố phê duyệt dự án (giai đoạn I) 10 ha.
- Quyết định số 4112/QĐ-UBND ngày 31/7/2019 của UBND Thành phố phê duyệt dự án (giai đoạn II) 14,12 ha.
- Quyết định số 2834/QĐ-UBND ngày 29/6/2020 của UBND Thành phố phê duyệt điều chỉnh cơ cấu tổng mức đầu tư giai đoạn I và giai đoạn II.
- Quyết định số 952/QĐ-SXD ngày 21/8/2020 của Sở Xây dựng phê duyệt bản vẽ thiết kế thi công và dự toán xây dựng công trình.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</si>
  <si>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2022-2025 (PL 1.16).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</si>
  <si>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2022-2025 (PL 1.19).
- Quyết định số 4477/QĐ-UBND ngày 14/9/2023 của UBND huyện Thanh Trì về việc phê duyệt báo cáo kinh tế kỹ thuật.
</t>
  </si>
  <si>
    <t>Thời gian thực hiện 2022 - 2024 (đã có tờ trình gia hạn thời gian thực hiện)</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</si>
  <si>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 (PL 1.21)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</si>
  <si>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 (PL 1.22)
</t>
  </si>
  <si>
    <t xml:space="preserve">Nghị quyết số 29/NQ-HĐND ngày 28/10/2022 của HĐND huyện Thanh Trì về việc phê duyệt chủ trương đầu tư các dự án sử dụng nguồn vốn đầu tư công thuộc thẩm quyển phê duyệt của HĐND huyện.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</si>
  <si>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2022-2025 (PL 1.3). </t>
  </si>
  <si>
    <t>Thời gian thực hiện 2022-2024 (đang trình hdnd gia hạn thời gian thực hiện)</t>
  </si>
  <si>
    <t xml:space="preserve"> Thời gian thực hiện: hết năm 2026</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</si>
  <si>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1.74).
- Quyết định số 6696/QĐ-UBND ngày 28/11/2022 của UBND huyện Thanh Trì về việc phê duyệt dự án đầu tư xây dựng. 
</t>
  </si>
  <si>
    <t>Thời gian thực hiện 2021-2024 (đang trình hdnd gia hạn thời gian thực hiện)</t>
  </si>
  <si>
    <t>-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1.76).
- Quyết định số 722/QĐ-UBND ngày 15/3/2022 của UBND huyện Thanh Trì phê duyệt dự án đầu tư xây dựng.</t>
  </si>
  <si>
    <t xml:space="preserve"> Thời gian thực hiện 2021-2023 (đang trình hdnd gia hạn thời gian thực hiện)</t>
  </si>
  <si>
    <t xml:space="preserve"> (Thời gian thực hiện 2021-2023)</t>
  </si>
  <si>
    <t>- Nghị quyết số 60/NQ-HĐND ngày 24/9/2021 của HĐND huyện Thanh Trì về việc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1.30).
- Quyết định số 6386/QĐ-UBND ngày 18/11/2022 của huyện Thanh Trì về phê duyệt dự án đầu tư xây dựng.</t>
  </si>
  <si>
    <t xml:space="preserve"> (Thời gian thực hiện 2023-2025)</t>
  </si>
  <si>
    <t>Thời gian thực hiện 2024-2026</t>
  </si>
  <si>
    <t>- Nghị quyết số 85/NQ-HĐND ngày 17/12/2021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1.5).
- Quyết định số 6385/QĐ-UBND ngày 18/11/2022 của UBND huyện Thanh Trì về việc phê duyệt dự án đầu tư xây dựng.</t>
  </si>
  <si>
    <t xml:space="preserve"> (Thời gian thực hiện 2022-2025)</t>
  </si>
  <si>
    <t>- Nghị quyết số 60/NQ-HĐND ngày 24/9/2021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1.20)
- Quyết định số 6806/QĐ-UBND ngày 6/12/2022 của UBND huyện Thanh Trì về việc phê duyệt dự án đầu tư xây dựng.</t>
  </si>
  <si>
    <t xml:space="preserve">- Nghị quyết số 85/NQ-HĐND ngày 17/12/2021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1.4).
</t>
  </si>
  <si>
    <t>(Thời gian thực hiện 2022-2025)</t>
  </si>
  <si>
    <t>- Nghị quyết số 23/NQ-HĐND ngày 23/9/2021 của Hội đồng nhân dân Thành phố; trong đó phê duyệt chủ trương đầu tư dự án (tại Phụ lục 04 kèm theo Nghị quyết).
- Quyết định số 4363/QĐ-UBND ngày 10/11/2022 về việc phê duyệt báo cáo nghiên cứu khả thi đầu tư xây dựng.</t>
  </si>
  <si>
    <t xml:space="preserve">- Quyết định số 5845/QĐ-UBND ngày 20/10/2014 của UBND huyện Thanh Trì phê duyệt dự án.
- Quyết định số 641/QĐ-UBND ngày 14/2/2017 của UBND huyện Thanh Trì phê duyệt điều chỉnh thời gian thực hiện dự án.
-  Quyết định số 4965/QĐ-UBND ngày 27/11/2019 của UBND huyện Thanh Trì phê duyệt điều chỉnh dự án.
- Quyết định số 4791/QĐ-UBND ngày 26/09/2022 của UBND huyện Thanh Trì phê duyệt điều chỉnh thời gian thực hiện dự án.
- Quyết định số 6583/QĐ-UBND ngày 25/12/2023 của UBND huyện Thanh Trì phê duyệt điều chỉnh thời gian thực hiện một dự án đầu tư công ngân sách huyện quản lý
</t>
  </si>
  <si>
    <t>Thời gian thực hiện 2019-2024 (đang trình hdnd gia hạn thời gian thực hiện)</t>
  </si>
  <si>
    <t>- Nghị quyết số 16/NQ-HĐND ngày 21/5/2020 của HĐND huyện Thanh Trì phê duyệt chủ trương đầu tư và điều chỉnh chủ trương đầu tư một số dự án sử dụng nguồn vốn đầu tư công của huyện Thanh Trì (PL 1.3).
- Quyết định số 179/QĐ-UBND ngày 19/1/2022 về việc phê duyệt dự án đầu tư xây dựng.</t>
  </si>
  <si>
    <t xml:space="preserve">- Nghị quyết số 16/NQ-HĐND ngày 21/5/2020 của HĐND huyện Thanh Trì phê duyệt chủ trương đầu tư và điều chỉnh chủ trương đầu tư một số dự án sử dụng nguồn vốn đầu tư công của huyện Thanh Trì (PL 1.2)
- Quyết định số 431/QĐ-UBND ngày 19/02/2024 của UBND huyện Thanh Trì Về việc phê duyệt dự an Xây mới trường THCS thị trấn Văn Điển (cơ sở 2), huyện Thanh Trì </t>
  </si>
  <si>
    <t>(Thời gian thực hiện 2024-2027)</t>
  </si>
  <si>
    <t xml:space="preserve"> (Thời gian thực hiện 2024-2027)</t>
  </si>
  <si>
    <t>- Nghị quyết số 42/NQ-HĐND ngày 22/9/2020 của HĐND huyện Thanh Trì phê duyệt chủ trương đầu tư dự án (PL 1.21).
- Quyết định số 2153/QĐ-UBND ngày 05/7/2021 của UBND huyện Thanh Trì phê duyệt dự án.
-Quyết định 5034/QĐ-UBND ngày 12/10/2023 về việc phê duyệt điều chỉnh thời gian dự án</t>
  </si>
  <si>
    <t xml:space="preserve"> (Thời gian thực hiện 2021-2025)</t>
  </si>
  <si>
    <t xml:space="preserve">- Nghị quyết số 08/NQ-HĐND ngày 08/7/2019 của HĐND Thành phố về cho ý kiến, phê duyệt chủ trương đầu tư, điều chỉnh chủ trương đầu tư một số dự án sử dụng vốn đầu tư công trung hạn 5 năm giai đoạn 2016-2020 của thành phố Hà Nội (Phụ lục 2).
 - Quyết định số 141/QĐ-TTg ngày 21/01/2020 của Thủ tướng Chính phủ phê duyệt chủ trương đầu tư Dự án đầu tư xây dựng tuyến đường kết nối đường Pháp Vân - Cầu Giẽ với đường Vành đai 3.
 - Quyết định số 471/QĐ-TTg ngày 15/4/2022 của Thủ tướng Chính phủ phê duyệt điều chỉnh chủ trương đầu tư Dự án đầu tư xây dựng tuyên đường kết nối đường Pháp Vân - Cầu Giẽ với đường Vành đai 3.
</t>
  </si>
  <si>
    <t>Thời gian thực hiện  2022- 2025</t>
  </si>
  <si>
    <t>Thời gian thực hiện 2025</t>
  </si>
  <si>
    <t>Thời gian thực hiện hết năm 2024 (đang trình hdnd gia hạn thời gian thực hiện)</t>
  </si>
  <si>
    <t xml:space="preserve">- Quyết định số 2159/QĐ-UBND ngày 10/4/2017 của UBND Thành phố phê duyệt dự án.
- Quyết định số 2364/QĐ-UBND ngày 09/6/2020 của UBND Thành phố phê duyệt điều chỉnh dự án. 
- Quyết định số 2284/QĐ-UBND ngày 25/5/2021 của UBND Thành phố V/v phê duyệt điều chỉnh dự án.
- Quyết định số 3834/QĐ-UBND ngày 31/7/2023 của UBND Thành phố V/v phê duyệt điều chỉnh dự án đầu tư xây dựng HTKT khu tái định cư X4 xã Tứ Hiệp phục vụ GPMB các dự án trên địa bàn huyện Thanh Trì và các dự án phát triển giao thông đô thị - giai đoạn 1. </t>
  </si>
  <si>
    <t>(Thời gian thực hiện Hết năm 2025)</t>
  </si>
  <si>
    <t xml:space="preserve"> (Thời gian thực hiện Hết năm 2025)</t>
  </si>
  <si>
    <t xml:space="preserve">- Nghị quyết số 60/NQ-HĐND ngày 16/12/2020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1.4).
- Quyết định số 3274-QĐ-UBND ngày 20/6/2023 của UBND thành phố Hà Nội về việc phê duyệt báo cáo đánh giá tác động môi trường dự án.
</t>
  </si>
  <si>
    <t>(Thời gian thực hiện 2023- 2025)</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</si>
  <si>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1.9)
- QĐ số 6493/QĐ-UBND ngày 23/11/2022 của UBND huyện; Biên bản định vị mốc ngày 13/12/2022
</t>
  </si>
  <si>
    <t>Thời gian thực hiện 2021- 2024 (đang trình hdnd gia hạn thời gian thực hiện)</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</si>
  <si>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1.11)
- Quyết định số 1466/QĐ-UBND ngày 19/3/2024 của UBND thành phố Hà Nội về việc phê duyệt kết quả thẩm định báo cáo đánh giá tác động môi trường dự án.
- Quyết định 5952/QĐ-UBND ngày 22/11/2023 của UBND huyện về việc phê duyệt điều chỉnh thời gian dự án
</t>
  </si>
  <si>
    <t>(Thời gian thực hiện 2021- 2025)</t>
  </si>
  <si>
    <t>- Nghị quyết số 29/NQ-HĐND ngày 08/12/2022 của HĐND thành phố Hà Nội, Phụ lục 17.
- NQ số 29/NQ-HĐND ngày 08/12/2022 của HĐND thành phố Hà Nội, Phụ lục 17; Chỉ giới đường đỏ; Bình đồ tuyến.</t>
  </si>
  <si>
    <t xml:space="preserve"> (Thời gian thực hiện: 2023-2026)</t>
  </si>
  <si>
    <t xml:space="preserve">- Nghị quyết số 37/NQ-HĐND ngày 20/12/2019 của HĐND huyện Thanh Trì về việc phê duyệt chủ trương đầu tư, điều chỉnh chủ trương đầu tư một số dự án sử dụng nguồn vốn đầu tư công của huyện Thanh Trì (PL 1.2).
- Quyết định số 5185/QĐ-UBND ngày 26/11/2021 của UBND huyện Thanh Trì phê duyệt dự án.
</t>
  </si>
  <si>
    <t>(Thời gian thực hiện: 2023-2025)</t>
  </si>
  <si>
    <t xml:space="preserve">Nghị quyết số 37/NQ-HĐND ngày 20/12/2019 của HĐND huyện Thanh Trì phê duyệt chủ trương đầu tư, điều chỉnh chủ trương đầu tư một số dự án sử dụng nguồn vốn đầu tư công của huyện Thanh Trì (PL 1.1) - Nghị quyết số 05/NQ-HĐND ngày 26/3/2021 của UBND huyện phê duyệt điều chỉnh chủ trương đầu tư.
- Quyết định số 4773/QĐ-UBND ngày 16/9/2024 V/v phê duyệt dự án: Xây dựng tuyến đường nối đường Tả Thanh Oai với đường nối 70 chạy dọc sông Hòa Bình
</t>
  </si>
  <si>
    <t>(Thời gian thực hiện: 2021-2025)</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</si>
  <si>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1.16) 
- Quyết định số 5328/QĐ-UBND ngày 7/10/2022 V/v phê duyệt công trình, dự án 
- Quyết định số 4607/QĐ-UBND ngày 14/9/2024 của UBND thành phố Hà Nội về việc phê duyệt kết quả thẩm định báo cáo đánh giá tác động môi trường dự án.
- Quyết định 8223/QĐ-UBND ngày 29/12/2023 của UBND về việc phê duyệt điều chỉnh thời gian thực.
</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</si>
  <si>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1.17) 
- Quyết định số 4387/QĐ-UBND ngày 5/9/2023 của UBND thành phố Hà Nội về việc phê duyệt chỉ giới đường đỏ, tỷ lệ 1/500.
- Nghị quyết 29/NQ-UBND ngày 08/12/2022 thành phố Hà Nội PL 16
</t>
  </si>
  <si>
    <t xml:space="preserve"> (Thời gian thực hiện 2023-2026)</t>
  </si>
  <si>
    <t>-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1.13) 
- Quyết định số 6686/QĐ-UBND ngày 28/11/2022 của UBND huyện Thanh Trì về việc phê duyệt dự án đầu tư công trình.
- Quyết định số 1465/QĐ-UBND ngày 19/3/2024 của UBND thành phố Hà Nội về việc phê duyệt báo cáo đánh giá tác động môi trường dự án.
- Biên bản định vị mốc ngày 23/3/2023</t>
  </si>
  <si>
    <t>Thời gian thực hiện 2021-2023 (đang trình hdnd gia hạn thời gian thực hiện)</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</si>
  <si>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1.14)
- Nghị quyết số 32/NQ-HĐND ngày 14/07/2023 của HĐND huyện Thanh Trì phê duyệt chủ trương đầu tư, điều chỉnh chủ trương đầu tư một số dự án sử dụng vốn đầu tư công của huyện thuộc thẩm quyền phê duyệt của HĐND huyện (PL 02)(thay đổi quy mô dự án)
</t>
  </si>
  <si>
    <t xml:space="preserve">Nghị quyết số 60/NQ-HĐND ngày 24/9/2021 của HĐND huyện Thanh Trì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1.3).
</t>
  </si>
  <si>
    <t xml:space="preserve">- Nghị quyết số 60/NQ-HĐND ngày 16/12/2020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1.6).
- Quyết định số 5200/QĐ-UBND ngày 03/10/2022 của UBND huyện Thanh Trì phê duyệt báo cáo nghiên cứu khả thi dự án.
- Quyết định 1464/QĐ-UBND ngày 19/3/2024 của UBND thành phố Hà Nội về việc phê duyệt báo cáo đánh giá tác động môi trường dự án.
</t>
  </si>
  <si>
    <t>- Nghị quyết số 04/NQ-HĐND ngày 09/4/2019 của UBND Thành phố phê duyệt chủ trương đầu tư, điều chỉnh chủ trương đầu tư một số dự án sử dụng vốn đầu tư công trung hạn 5 năm giai đoạn 2016-2020 của thành phố Hà Nội (PL 15) 
- Quyết định số 5497/QĐ-UBND ngày 08/12/2020 của UBND Thành phố phê duyệt dự án.
- Nghị quyết số 42/NQ-HĐND ngày 04/10/2024 của UBND Thành phố phê duyệt chủ trương đầu tư, điều chỉnh chủ trương đầu tư một số dự án sử dụng vốn đầu tư công của thành phố Hà Nội. Pl-03</t>
  </si>
  <si>
    <t xml:space="preserve"> (Thời gian thực hiện dự án 2020-2027)</t>
  </si>
  <si>
    <t>- Nghị quyết số 19/NQ-HĐND ngày 24/6/2022 của HĐND Thanh Trì về việc phê duyệt chủ trương đầu tư, điều chỉnh chủ trương đầu tư các dự án sử dụng vốn ngân sách huyện quản lý thực hiện trong giai đoạn 2022-2025 (PL 1.9).
- Quyết định số 2255/QĐ-UBND ngày 19/10/2023 của UBND huyện Thanh Trì về việc phê duyệt báo cáo kinh tế kỹ thuật.</t>
  </si>
  <si>
    <t>- Nghị quyết số 29/NQ-HĐND ngày 08/12/2022 của HĐND thành phố Hà Nội, Phụ lục số 18.
- Quyết định số 5027/QĐ-UBND ngày 26/9/2024 của UBND thành phố Hà Nội về việc phê duyệt báo cáo đánh giá tác động môi trường dự án.</t>
  </si>
  <si>
    <t xml:space="preserve">- Nghị quyết số 60/NQ-HĐND ngày 24/9/2021 của HĐND huyện Thanh trì về phê duyệt chủ trương đầu tư dự án (phụ lục số 1.4).
- Quyết định số 882/QĐ-UBND ngày 05/4/2022 của UBND huyện Thanh Trì phê duyệt dự toán chi phí chuẩn bị đầu tư dự án. 
- Quyết định số 5579/QĐ-UBND ngày 13/11/2023 về việc phê duyệt dự án
</t>
  </si>
  <si>
    <t>(Thời gian thực hiện 2023-2025)</t>
  </si>
  <si>
    <t xml:space="preserve">- Quyết định số 2553/QĐ-UBND ngày 14/6/2018 của UBND huyện Thanh Trì phê duyệt dự án.
- Quyêt định thu hồi 18,478 ha năm 2018, 2019, 2020.
- Quyết định số 557/QĐ-UBND ngày 03/3/2022 của UBND huyện Thanh Trì phê duyệt điều chỉnh thời gian thực hiện dự án.
- Quyết định số 144/QĐ-UBND ngày 06/01/2012 của UBND thành phố Hà Nội về việc  phê duyệt Báo cáo đánh giá tác động môi trường.
- Quyết định số 8088/QĐ-UBND ngày 29/12/2023 của UBND huyện về việc điều chỉnh thời gian thực hiện dự án
</t>
  </si>
  <si>
    <t>Thời gian thực hiện 2018 - 2024 (đang trình hdnd gia hạn thời gian thực hiện)</t>
  </si>
  <si>
    <t>- Quyết định số 4333/QĐ-UBND ngày 14/8/2019 của UBND Thành phố cho phép thực hiện chuẩn bị đầu tư một số tuyến đường Thành phố quản lý sử dụng nguồn vốn ngân sách huyện trên địa bàn huyện Thanh Trì.
- Quyết định số 4242/QĐ-UBND ngày 30/10/2019 của UBND huyện về việc phê duyệt dự án.
- Bản định vị tọa độ mốc giới thực hiện theo Văn bản số 12002/STNMT-CCQLĐĐ ngày 19/12/2019 của Sở Tài nguyên và Môi trường.
- Quyết định số 1844/QĐ-UBND ngày 25/5/2022 của UBND huyện Thanh Trì phê duyệt điều chỉnh thời gian thực hiện dự án.
- Quyết định số 3449/QĐ-UBND ngày 28/6/2024 của UBND huyện Thanh Trì phê duyệt điều chỉnh thời gian thực hiện dự án.</t>
  </si>
  <si>
    <t xml:space="preserve">Thời gian thực hiện 2020 - 2025 </t>
  </si>
  <si>
    <t>- Quyết định số 4890/QĐ-UBND ngày 05/10/2010 của UBND TP Hà Nội vè việc giao cho TT Phát triển quỹ đất huyện Thanh Trì làm chủ đầu tư Dự án giải phóng mặt bằng và san nền sơ bộ Khu đô thị Tây Nam Kim Giang I theo địa giới hành chính huyện Thanh Trì.
- Quyết định số 3571/QĐ-UBND ngày 08/8/2012 của UBND TP Hà Nội về việc phê duyệt dự án đầu tư xây dựng công trình giải phóng mặt bàng và san nền sơ bộ Khu đô thị Tây Nam Kim Giang I theo địa giới hành chính huyện Thanh Trì.</t>
  </si>
  <si>
    <t>Phê duyệt 2012 - 2014, yêu cầu triển khai 2024, đang trình điều chỉnh tổng mức đầu tư và thời gian thực hiện</t>
  </si>
  <si>
    <t xml:space="preserve">- Nghị quyết số 10/NQ-HĐND ngày 29/3/2024 về việc phê duyệt điều chỉnh văn kiện dự án hỗ trợ kỹ thuật; phê duyệt chủ trương đầu tư, phê duyệt điều chỉnh chủ trương đầu tư một số dự án sử dụng vốn đầu tư công của TP Hà Nội. PL10
- Quyết định số 1729/QĐ-UBND ngày 26/4/2024 về việc ủy quyền thực hiện các nhiệm vụ, quyền hạn của chủ đầu tư đối với dự án thành phần 1.2 dự án: Bồi thường, hỗ trợ giải phóng mặt bằng, tái định cư và di dời hạ tầng kỹ thuật xây dựng tuyến đường 70 đoạn Hà Đông - Văn Điển - Nút giao Tứ Hiệp trên địa bàn huyện Thanh Trì thuộc Dự án: Đầu tư cải tạo nâng cấp đường 70 đoạn Hà Đông - Văn Điển - Nút giao Tứ Hiệp.
</t>
  </si>
  <si>
    <t>Thời gian thực hiện 2024 - 2025</t>
  </si>
  <si>
    <t xml:space="preserve">- Nghị quyết số 14/NQ-HĐND ngày 04/7/2024 về việc phê duyệt văn kiện dự án hỗ trợ kỹ thuật; phê duyệt chủ trương đầu tư, phê duyệt điều chỉnh chủ trương đầu tư một số dự án sử dụng vốn đầu tư công của TP Hà Nội.
 - Quyết định số 5872/QĐ-UBND ngày17/11/2023 về việc ủy quyền thực hiện các nhiệm vụ, quyền hạn của chủ đầu tư đối với dự án thành phần 1.2 dự án: Bồi thường, hỗ trợ tái định cư thực hiện giải phóng mặt bằng trên địa bàn huyện Thanh Trì thuộc Dự án: Xây dựng đường vành đai 3,5 đoạn từ Phúc La - Văn Phú đến cao tốc Pháp Vân - Cầu Giẽ
</t>
  </si>
  <si>
    <t xml:space="preserve">Nghị quyết số 28/NQ-HDND ngày 22/9/2023 của hội đồng nhân dân thành phố Hà Nội Về phê duyệt chủ trương đầu tư, phê duyệt điều chỉnh chủ trương đầu tư một số dự án sử dụng vốn đầu tư công của thành phố Hà Nội. PL10
</t>
  </si>
  <si>
    <t>Thời gian thực hiện: Năm 2023-2025</t>
  </si>
  <si>
    <t>Thời gian thực hiện 2021 - 2023</t>
  </si>
  <si>
    <t>Thời gian thực hiện 2022 - 2024</t>
  </si>
  <si>
    <t xml:space="preserve">- Nghị Quyết số 85/NQ-HĐND ngày 17/12/2021 của HĐND huyện Thanh Trì phê duyệt chủ trương đầu tư dự án; Quyết định số 9393/QĐ-UBND ngày 31/12/2021 của UBND huyện về phê duyệt dự án đầu tư; Quyết định số 6409/QĐ-UBND ngày 18/11/2022 củaUBND huyện Thanh Trì Về việc phê duyệt điều chỉnh thời gian thực hiện đầu tư dự án.
- Phương án 340/PA-UBND ngày 01/10/2024 của UBND huyện Thanh Trì về phương án sử dụng tầng đất mặt của đất được chuyển đổi từ đất trồng lúa 
- Quyết định số 1131/QĐ-STNMT-QLMT ngày 19/11/2024 của Sở Tài nguyên và môi trường thành phố Hà Nội Về việc phê duyệt kết quả thẩm định báo cáo đánh giá tác động môi trường.
</t>
  </si>
  <si>
    <t>Nghị quyết số 09/NQ-HĐND ngày 11/6/2024 của Hội đồng nhân dân huyện Thanh Trì về việc phê duyệt chủ trương đầu tư, điều chỉnh chủ trương đầu tư một số dự án sử dụng vốn đầu tư công ngân sách Huyện quản lý.</t>
  </si>
  <si>
    <t>Nghị quyết số 39/NQ-HĐND ngày 16/12/2022 của HĐND huyện Thanh Trì phê duyệt chủ trương đầu tư, điều chỉnh chủ trương đầu tư các dự án sử dụng vốn ngân sách huyện quản lý (Phụ biểu 2.2) Chỉ giới đường đỏ do viện quy hoạch cung cấp, tổng mặt bằng đã được UBND huyện chấp thuận tháng 6/2022.
- Quyết định số 3188/QĐ-UBND ngày 14/06/2023 của UBND huyện Thanh Trì về việc Phê duyệt Báo cáo kinh tế kỹ thuật
- Nghị Quyết số 09/NQ-HĐND ngày 11/5/2024 ủa HĐND huyện Thanh Trì về việc phê duyệt chủ trương đầu tư, điều chỉnh chủ trương đầu tư các dự án sử dụng vốn ngân sách huyện quản lý.</t>
  </si>
  <si>
    <t>Nghị quyết số 19/NQ-HĐND ngày 24/6/2022 của HĐND huyện Thanh Trì về việc phê duyệt chủ trương đầu tư, điều chỉnh chủ trương đầu tư các dự án sử dụng vốn ngân sách huyện quản lý thực hiện trong giai đoạn 2022-202 (PL 1.32)</t>
  </si>
  <si>
    <t>Nghị quyết số 19/NQ-HĐND ngày 24/6/2022 của HĐND huyện Thanh Trì về việc phê duyệt chủ trương đầu tư, điều chỉnh chủ trương đầu tư các dự án sử dụng vốn ngân sách huyện quản lý thực hiện trong giai đoạn 2022-202 (PL 1.31).
- Nghị Quyết số 09/NQ-HĐND ngày 11/6/2024 của HĐND huyện Thanh Trì về việc phê duyệt chủ trương đầu tư, điều chỉnh chủ trương đầu tư các dự án sử dụng vốn ngân sách huyện quản lý.
- Quyết định số 3599/QĐ-UBND ngày 03/7/2024 của HĐND huyện Thanh Trì về việc phê duyệt Quy hoạch tổng mặt bằng tỷ lệ 1/500 dự án: Khu đấu giá quyền sử dụng đất thôn Vĩnh Ninh, xã Vĩnh Quỳnh, huyện Thanh Trì</t>
  </si>
  <si>
    <t xml:space="preserve"> Nghị quyết số 19/NQ-HĐND ngày 24/6/2022 của HĐND huyện Thanh Trì về việc phê duyệt chủ trương đầu tư, điều chỉnh chủ trương đầu tư các dự án sử dụng vốn ngân sách huyện quản lý thực hiện trong giai đoạn 2022-202 (PL 1.30).</t>
  </si>
  <si>
    <t xml:space="preserve"> 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1.25)</t>
  </si>
  <si>
    <t>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1.24)</t>
  </si>
  <si>
    <t>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1.23)
- Nghị quyết số 52/NQ-HĐND ngày 16/12/2023 của Hội đồng nhân dân huyện Thanh Trì về việc phê duyệt chủ đầu tư, điều chỉnh chủ trương đầu tư các dự án sử dụng vốn đầu tư công huyện quản lý.</t>
  </si>
  <si>
    <t>Nghị quyết số 15/NQ-HĐND ngày 04/7/2019 của HĐND huyện Thanh Trì phê duyệt chủ trương đầu tư và điều chỉnh chủ trương đầu tư một số dự án thuộc Kế hoạch đầu tư công trung hạn 5 năm 2016-2020 của huyện Thanh Trì. 
- Nghị quyết số 37/NQ-HĐND ngày 20/12/2019 của HĐND huyện Thanh Trì phê duyệt chủ trương đầu tư và điều chỉnh chủ trương đầu tư một số dự án.
- Văn bản số 2476/UBND-QLĐT ngày 11/11/2020 của UBND huyện Thanh Trì chấp thuận quy hoạch TMB.
- Quyết định số 2227/QĐ-UBND ngày 21/6/2022 của UBND huyện Thanh Trì phê duyệt điều chỉnh thời gian thực hiện dự án 
- Biên bản định vị mốc ngày 02/02/2021
- Quyết định số 5263/QĐ-UBND ngày 08/10/2024 của HĐND huyện Thanh Trì về việc phê duyệt điều chỉnh Quy hoạch tổng mặt bằng tỷ lệ 1/500 dự án.
- Nghị quyết số 16/NQ-HĐND ngày 05/7/2024 của Hội đồng nhân dân huyện Thanh Trì về việc phê duyệt chủ trương đầu tư, điều chỉnh chủ trương đầu tư một số dự án sử dụng vốn đầu tư công ngân sách huyện quản lý.</t>
  </si>
  <si>
    <t>Nghị quyết số 60/NQ-HĐND ngày 16/12/2020 của HĐND huyện Thanh Trì về việc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1.7)
 - Nghị Quyết số 85/NQ-HĐND ngày 17/12/2021 của HĐND huyện Thanh Trì về việc phê duyệt chủ trương đầu tư, điều chỉnh chủ trương đầu tư các dự án sử dụng vốn đầu tư công huyện quản lý và danh mục các dự án tiếp tục nghiên cứu, hoàn thiện chủ trương đầu tư trong giai đoạn 2021 - 2025.</t>
  </si>
  <si>
    <t>Nghị quyết số 60/NQ-HĐND ngày 16/12/2020 của HĐND huyện Thanh Trì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1.9)</t>
  </si>
  <si>
    <t xml:space="preserve"> Nghị quyết số 60/NQ-HĐND ngày16/12/2020 của HĐND huyện Thanh Trì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1.8)</t>
  </si>
  <si>
    <t>Quyết định số 4397/QĐ-UBND ngày 30/10/2019 của UBND huyện Thanh Trì phê duyệt dự án. - Quyết định số 4447/QĐ-UBND ngày 12/9/2023 của UBND huyện Thanh Trì về việc phê duyệt điều chỉnh dự án đầu tư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t>
  </si>
  <si>
    <t xml:space="preserve">Nghị quyết số 32/NQ-HĐND ngày 14/7/2023 của HĐND huyện Thanh Trì về việc về duyệt chủ trương đầu tư, điều chỉnh chủ trương đầu tư một số dự án; Nghị quyết số 39/NQ-HĐND ngày 16/12/2022 của HĐND huyện Thanh Trì về việc về duyệt chủ trương đầu tư, điều chỉnh chủ trương đầu tư các dự án sử dụng vốn ngân sách huyện quản lý.
- Quyết định số 8259/QĐ-UBND ngày 13/11/2020 của UBND huyện Thanh Trì phê duyệt báo cáo nghiên cứu khả thi dự án.
- Nghị quyết số 16/NQ-HĐND ngày 05/7/2024 của Hội đồng nhân dân huyện Thanh Trì về việc phê duyệt chủ trương đầu tư, điều chỉnh chủ trương đầu tư một số dự án sử dụng vốn đầu tư công ngân sách huyện quản lý. </t>
  </si>
  <si>
    <t>Quyết định số 5926/QĐ-UBND ngày 20/11/2023 của UBND Thành phố v/v chấp thuận chủ trương đầu tư đồng thời chấp thuận nhà đầu tư thực hiện dự án.</t>
  </si>
  <si>
    <t xml:space="preserve"> (Thời gian thực hiện 2024-2025)</t>
  </si>
  <si>
    <t>Quyết định số 5927/QĐ-UBND ngày 20/11/2023 của UBND Thành phố v/v chấp thuận chủ trương đầu tư đồng thời chấp thuận nhà đầu tư thực hiện dự án.</t>
  </si>
  <si>
    <t>(Thời gian thực hiện 2024-2025)</t>
  </si>
  <si>
    <t xml:space="preserve"> Quyết định số 4217/QĐ-EVNHANOI ngày 30/6/2021 của Tổng Công ty Điện lực Hà Nội phê duyệt báo cáo nghiên cứu khả thi ĐTXD dự án. Quyết định 5250/QĐ-UBND ngày 17/10/2023 của UBND Thành phố v/v chấp thuận chủ trương đầu tư đồng thời chấp thuận nhà đầu tư.</t>
  </si>
  <si>
    <t>Quyết định số 2901/QQĐ-UBND ngày 13/7/2007 của UBND thành phố Hà Nội về việc giao chính thức diện tích 74.975 m2 đất tại huyện Thanh Trì và quận Thanh Xuân cho Công ty Haweicco để xây dựng dự án Khu đô thị mới Hạ Đình.
 - Quyết định số 905/QĐ-UBND ngày 14/3/2022 của UBND thành phố Hà Nội về việc phê duyệt điều chỉnh cục bộ Quy hoạch chi tiết, tỷ lệ 1/500 tại các ô đất NO1, NO2, CC1, CC2, NT.
 - Văn bản số 1101/KH&amp;ĐT ngày 23/3/2022 của Sở Kế hoạch và Đầu tư về việc thẩm định hồ sơ điều chỉnh quyết định chủ trương của dự án Khu đô thị mới Hạ Đình.
 - Văn bản số 2217/QĐ-UBND ngày 28/6/2022 của UBND TP Hà Nội về việc chấp thuận điều chỉnh chủ trương đầu tư</t>
  </si>
  <si>
    <t>Đang thực hiện: Đang thi công, đang thực hiện thu hồi đất.</t>
  </si>
  <si>
    <t>Đang thực hiện: Đang bàn giao mốc giới.</t>
  </si>
  <si>
    <t>Đang thực hiện: Đang thi công.</t>
  </si>
  <si>
    <t>Đang thực hiện: Đang thẩm định thiết kế BVTC.</t>
  </si>
  <si>
    <t>Đang thực hiện: Đang lập hồ sơ GPMB.</t>
  </si>
  <si>
    <t>Đang thực hiện: Đang lập thiết kế cơ sở.</t>
  </si>
  <si>
    <t>Đang thực hiện: Diện tích đã thu hồi 0.95ha</t>
  </si>
  <si>
    <t>Đang thực hiện: Diện tích đã thu hồi 1.05ha</t>
  </si>
  <si>
    <t>Đang thực hiện: Diện tích đã thu hồi 1,33 ha</t>
  </si>
  <si>
    <t>Đang thực hiện: Đang lựa chọn nhà thầu bước TK sau thiết kế cơ sở</t>
  </si>
  <si>
    <t>Đang thực hiện: Đã khởi công, đang thực hiện thu hồi đất. Diện tích đã thu hồi 0.19ha</t>
  </si>
  <si>
    <t>Đang thực hiện: Đã khởi công, đang thực hiện thu hồi đất.</t>
  </si>
  <si>
    <t>Đang thực hiện: Đang thi công, đang thực hiện thu hồi đất. Diện tích đã thu hồi 0.51ha</t>
  </si>
  <si>
    <t>Đang thực hiện: Diện tích đã thu hồi 3,125 ha</t>
  </si>
  <si>
    <t>Đang thực hiện: Diện tích đã thu hồi 1.49ha</t>
  </si>
  <si>
    <t>Đang thực hiện: Diện tích đã thu hồi 23,08 ha</t>
  </si>
  <si>
    <t>Đang thực hiện: Diện tích đã thu hồi 13,83 ha</t>
  </si>
  <si>
    <t>Đang thực hiện: Diện tích đã thu hồi 2,485 ha</t>
  </si>
  <si>
    <t>Đang thực hiện: Diện tích đã thu hồi 2.3ha</t>
  </si>
  <si>
    <t>Đang thực hiện: Diện tích đã thu hồi 3,31 ha</t>
  </si>
  <si>
    <t>Đang thực hiện: Diện tích đã thu hồi 5,6 ha</t>
  </si>
  <si>
    <t>Đang thực hiện: Diện tích đã thu hồi 3,92 ha</t>
  </si>
  <si>
    <t>Đang thực hiện: Đã khởi công, đang thực hiện thu hồi đất. Diện tích đã thu hồi 2,63 ha</t>
  </si>
  <si>
    <t>Đang thực hiện: Diện tích đã thu hồi 13,18 ha</t>
  </si>
  <si>
    <t>Đang thực hiện: Diện tích đã thu hồi 3,47 ha</t>
  </si>
  <si>
    <t>Đang thực hiện: Đã khởi công, đang thực hiện thu hồi đất. Diện tích đã thu hồi 3,52 ha</t>
  </si>
  <si>
    <t>Đang thực hiện: Đang dừng thi công do chưa có mặt bằng. Diện tích đã thu hồi 4.98ha</t>
  </si>
  <si>
    <t>Đang thực hiện: Do vướng3 hộ dân chưa đồng thuận phương án. Diện tích đã thu hồi 0.7ha</t>
  </si>
  <si>
    <t>Đang thực hiện: Đang thực hiện công tác GPMB. Diện tích đã thu hồi 2.8ha</t>
  </si>
  <si>
    <t>Đang thực hiện: Diện tích đã thu hồi 0,1 ha</t>
  </si>
  <si>
    <t>Đang thực hiện: Đang trình thẩm định TK sau thiết kế cơ sở. Đang thực hiện các bước để cắm mốc</t>
  </si>
  <si>
    <t>Đang thực hiện: Đã thông báo thu hồi đất. Đang thưc hiện GPMB</t>
  </si>
  <si>
    <t>Đang thực hiện: Tòa án nhân dân thành phố đang giải quyết đơn thư. Diện tích đã thu hồi 2.07ha</t>
  </si>
  <si>
    <t>Đang thực hiện: Tòa án nhân dân thành phố đang giải quyết đơn thư. Diện tích đã thu hồi 1.74ha</t>
  </si>
  <si>
    <t>Đang thực hiện: Đang thực hiện GPMB</t>
  </si>
  <si>
    <t>Đang thực hiện: Đang thực hiện GPMB. Diện tích đã thu hồi 1.25ha</t>
  </si>
  <si>
    <t>Đang thực hiện: Đang thực hiện GPMB.  Diện tích đã thu hồi 1.19ha</t>
  </si>
  <si>
    <t>Đang thực hiện: Diện tích đã thu hồi 51.48ha</t>
  </si>
  <si>
    <t>Đang thực hiện: Dự án đã cắm mốc GPMB và đã ban hành Thông báo thu hồi đất, đang tiến hành kiểm đếm và xác nhận nguồn gốc.</t>
  </si>
  <si>
    <t xml:space="preserve">Đang thực hiện: Đang thực hiện cắm mốc </t>
  </si>
  <si>
    <t>Nội dung giải trình</t>
  </si>
  <si>
    <t>I. Rà soát sự phù hợp triển khai một số dự án chợ dân sinh thuộc danh mục vốn ngân sách hay dự án vốn ngoài ngân sách, dự án theo hình đấu thầu lựa chọn nhà đầu tư</t>
  </si>
  <si>
    <t>II. Chưa có căn cứ pháp lý tại biểu danh mục về phương án sử dụng tầng đất mặt theo quy định của pháp luật về trồng trọt và về đánh giá tác động môi trường theo quy định của pháp luật về môi trường đối với các dự án trên 2ha</t>
  </si>
  <si>
    <t xml:space="preserve">III. Làm rõ, bổ sung căn cứ pháp lý, khẳng định thuộc đối tượng thu hồi, chuyển mục đích sử dụng đất trồng lúa </t>
  </si>
  <si>
    <t>III. Bổ sung căn cứ tiến độ thực hiện dự án, rà soát đưa ra khỏi danh mục các dự án đã hết tiến độ , đặc biệt hầu hết các dự án của ngành điện đã hết tiến độ, qua nhiều năm chưa thực hiện</t>
  </si>
  <si>
    <t>IV. Rà soát, bổ sung căn cứ pháp lý, tiến độ dự án, có thuộc đối tượng thu hồi theo quy định đối với một số dự án mới đề xuất trong năm 2025</t>
  </si>
  <si>
    <t>V. Rà soát, bổ sung căn cứ pháp lý là quy hoạch chi tiết hoặc quy hoạch phân khu tỷ lệ 1/2000</t>
  </si>
  <si>
    <t xml:space="preserve">Rà soát, loại bỏ khỏi danh mục thu hồi đất đối với 22 dự án xây dựng bãi đỗ xe trên địa bàn quận Bắc Từ Liêm </t>
  </si>
  <si>
    <t>Chuyến sang cột DT thu hồi (không có đất trồng lúa)</t>
  </si>
  <si>
    <t>QĐ số 3799/QĐ-UBND ngày 12/10/2022 của UBND thành phố Hà Nội chấp thuận điều chỉnh chủ trương đầu tư, tại khoản 1 điều 2 có nội dung: Chủ đầu tư liên hệ với UBND quận Nam Từ Liêm để thực hiện GPMB phần diện tích đất Quy hoạch đất cây xanh nằm trong hành lang đường 70. Phần diện tích đất này thuộc trường hợp Nhà nước thu hồi đất theo quy định tại Điều 79 LUật Đất đai năm 2024</t>
  </si>
  <si>
    <t>Quyết định số 1060/QĐ-UBND ngày 26/02/2024 của UBND thành phố về việc phê duyệt dự án Xây dựng Trung tâm Pháp y Hà Nội tại số 35 phố Trần Bình, phường Mai Dịch, quận Cầu Giấy (Tiến độ 2023-2026)</t>
  </si>
  <si>
    <t xml:space="preserve">Dự án thuộc trường hợp Nhà nước thu hồi đất để phát triển kinh tế - xã hội vì lợi ích quốc gia, công cộng theo khoản 4 Điều 79 Luật Đất đai 2024.
Theo điểm b khoản 1 Điều 126 Luật Đất đai 2024: Dự án đầu tư có sử dụng đất thuộc trường hợp Nhà nước thu hồi đất tại Điều 79 của Luật này mà thuộc trường hợp phải tổ chức đấu thầu lựa chọn nhà đầu tư theo quy định của pháp luật quản lý ngành, lĩnh vực thuộc trường hợp Nhà nước giao đất, cho thuê đất thông qua đấu thầu lựa chọn nhà đầu tư. </t>
  </si>
  <si>
    <t>Đưa ra khỏi danh sách Biểu Dự án đấu thầu</t>
  </si>
  <si>
    <t xml:space="preserve">- Quyết định số 4356/QĐ-UBND ngày 09/6/2023 của UBND huyện Đông Anh về việc phê duyệt chủ trương đầu tư dự án Xây dựng HTKT khu đấu giá QSD đất Dục Tú 2, xã Dục Tú, huyện Đông Anh;
</t>
  </si>
  <si>
    <t>Các dự án đã được phê duyệt Đánh giá tác động môi trường tại các Quyết định
- Quyết định số 2825/QĐ-UBND ngày 30/05/2024 của UBND Thành phố Hà Nội về việc phê duyệt kết quả thẩm định Báo cáo đánh giá tác động môi trường</t>
  </si>
  <si>
    <t>- Quyết định số 2745/QĐ-UBND ngày 27/05/2024 của UBND Thành phố Hà Nội về việc phê duyệt kết quả thẩm định Báo cáo đánh giá tác động môi trường</t>
  </si>
  <si>
    <t>- Quyết định số 6113/QĐ-UBND ngày 30/11/2023 của UBND Thành phố Hà Nội về việc phê duyệt kết quả thẩm định Báo cáo đánh giá tác động môi trường</t>
  </si>
  <si>
    <t xml:space="preserve">Quyết định số  2519/QĐ-UBND ngày 28/3/2024của UBND huyện Đông Anh về việc phê duyệt chủ trương đầu tư dự án
</t>
  </si>
  <si>
    <t>- Quyết định số 1173/QĐ-STNMT-QLMT ngày 26/11/2024 của Sở Tài nguyên và Môi trường Thành phố Hà Nội về việc phê duyệt kết quả thẩm định Báo cáo đánh giá tác động môi trường</t>
  </si>
  <si>
    <t>Tiến độ dự án đã được UBND thành phố phê duyệt điều chỉnh tại Quyết định số 3735/QĐ-UBND ngày 17/7/2024: "Tiến độ thực hiện: Hoàn thành Quý IV năm 2026"</t>
  </si>
  <si>
    <t>Dự án thuộc trường hợp Nhà nước thu hồi đất để phát triển kinh tế xã hội theo khoản 27 Điều 79 Luật đất đất đai 2024; Dự án thuộc trường hợp giao đất, cho thuê đất thông qua đấu thầu để lựa chọn Nhà đầu tư thực hiện dự án đầu tư có sử dụng đất theo điểm a khoản 1 Điều 126 Luật Đất đai; việc chủ trương đề xuất thực hiện dự án để phát triển kinh tế xã hội của địa phương đã được Huyện ủy - HĐND huyện Gia Lâm ban hành Nghị quyết để thực hiện,</t>
  </si>
  <si>
    <t>Thống nhất việc bỏ Dự án ra khỏi danh mục thu hồi đất trình HĐND Thành phố năm 2024, Lý do: Ngày 25/9/2024, UBND Thành phố có Thông báo số 450/TB-VP giao Sở Kế hoạch và Đầu tư, UBND huyện Gia Lâm rà soát pháp lý, nguồn gốc, hiện trạng sử dụng đất… liên quan đến Dự án. Sau khi có kết quả rà soát và chỉ đạo của UBND Thành phố, Sở Tài nguyên và Môi trường tiếp tục thẩm định, trình cấp có thẩm quyền xem xét việc cập nhật vào Danh mục thu hồi đất để tổ chức thực hiện theo quy định,</t>
  </si>
  <si>
    <t>Bỏ lúa</t>
  </si>
  <si>
    <t>Giải trình</t>
  </si>
  <si>
    <t>Loại</t>
  </si>
  <si>
    <t>Loại bỏ</t>
  </si>
  <si>
    <r>
      <t xml:space="preserve">Theo quy định tại điểm a, Khoản 3, Điều 126, Luật đất đai 2024, Điều kiện để Giao đất, cho thuê đất thông qua đấu thầu lựa chọn nhà đầu tư thực hiện dự án đầu tư có sử dụng đất cần Thuộc danh mục các khu đất thực hiện đấu thầu dự án đầu tư có sử dụng đất được Hội đồng nhân dân cấp tỉnh quyết định
Như vậy, đây là điều kiện để tiến hành việc thực hiện bước giao đất, cho thuê đất sau khi đấu thầu xong, do đó cần phải có bước trình thông qua HDNĐ thành phố để phê duyệt Danh mục các dự án đầu tư có sử dụng đất trước
Theo quy định tại khoản 2, Điều 11 Nghị định 25/2020/NĐ-CP, được sửa đổi, bổ sung bởi Khoản 4 Điều 108 Nghị định số 31/2021/NĐ-CP quy định chi tiết thi hành một số điều của luật đấu thầu về lựa chọn nhà đầu tư, Điều kiện xác định dự án đầu tư có sử dụng đất là có Quy hoạch phân khu 1/5000
Theo đó, Dự án Xây dựng khu cây xanh, TDTT, hồ điều hòa tại xã Nguyên Khê, Xuân Nộn, huyện Đông Anh nằm trong quy hoạch phân khu N5 tỷ lệ 1/5000 đã được UBND thành phố phê duyệt tại Quyết định số 2269/QĐ-UBND ngày 25/5/2012;
</t>
    </r>
    <r>
      <rPr>
        <u/>
        <sz val="13"/>
        <color rgb="FFFF0000"/>
        <rFont val="Times New Roman"/>
        <family val="1"/>
      </rPr>
      <t>Dự án Xây dựng khu cây xanh, dịch vụ sinh thái, vui chơi giải trí và nghỉ dưỡng Kim Chung, huyện Đông Anh và Dự án Đầu tư Xây dựng Kho hàng hóa và trung tâm tiếp vận Bắc Hồng nằm trong quy hoạch phân khu GN tỷ lệ 1/5000 đã được UBND thành phố phê duyệt tại Quyết định số 06/QĐ-UBND ngày 05/1/2015.</t>
    </r>
    <r>
      <rPr>
        <sz val="13"/>
        <color rgb="FFFF0000"/>
        <rFont val="Times New Roman"/>
        <family val="1"/>
      </rPr>
      <t xml:space="preserve">
Đồng thời, ngày 12/8/2024, UBND huyện Đông Anh đã có Tờ trình số 193/TTr-UBND trình UBND thành phố V/v Đề nghị giao nhiệm vụ cho UBND huyện Đông Anh tổ chức lập các Quy hoạch phân khu đô thị, tỷ lệ 1/2.000 trên địa bàn huyện Đông Anh; tiếp đó ngày 30/9/2024, UBND huyện Đông Anh có công văn số 2708/UBND-QLĐT gửi UBND thành phố và Sở Quy hoạch – Kiến trúc V/v đề nghị giao nhiệm vụ lập Quy hoạch phân khu đô thị, tỷ lệ 1/2000 tại khu vực các dự án thu hồi đất theo hình thức Đấu thầu lựa chọn nhà đầu tư trên địa bàn huyện Đông Anh. Như vậy, trong quá trình tổ chức chuẩn bị đấu thầu dự án có sử dụng đất, UBND huyện sẽ đồng thời tiến hành lập Quy hoạch phân khu 1/2000 để kịp thời đủ căn cứ khi Giao đất, chuyển mục đích sử dụng đất khi có đơn vị trúng thầu.
Kết luận: Việc đăng ký 03 dự án này vào danh mục thu hồi đất và Kế hoạch sử dụng đất nhằm thực hiện công tác chuẩn bị cho việc đấu thầu dự án đầu tư có sử dụng đất, các dự án đã có quy hoạch phân khu 1/5000 phù hợp với quy định của Luật Đấu thầu trong công tác chuẩn bị thực hiện dự án.
</t>
    </r>
  </si>
  <si>
    <t xml:space="preserve">loại </t>
  </si>
  <si>
    <t>Loaij</t>
  </si>
  <si>
    <t>QĐ số 5986/QĐ-UBND ngày 26/12/2011 của UBND TP Hà Nội về giao UBND quận Ba Đình 993.5m2 đất tại 508-512 phố Đội Cấn và ngõ 508 Đội Cấn về thực hiện BT,HT,TĐC và di chuyển các hộ dân nằm trong khu vực 1 di tích Đình Cống Vị
- UBND quận Ba Đình đã ban hành QĐ thu hồi đất và QĐ phê duyệt phương án 12/12 trường hợp.</t>
  </si>
  <si>
    <t>Nghị quyết 112 ngày 13/12/2019 về việc điều chỉnh chủ trương dự án;
Quyết định số 5473/QĐ-UBND ngày 31/10/2017 và Số 4800/QĐ-UBND ngày 31/12/2019 về phê duyệt dự án và điều chỉnh thời gian; Văn bản số 2550/UBND-QLDA ĐTXD ngày 24/12/2021 về điều chỉnh thời gian. QĐ 119/QĐ-UBND ngày 16/01/2024 của UBND quận Long Biên. Thời gian thực hiện dự án: 2017-2027</t>
  </si>
  <si>
    <t>Quyết định số 03/QĐ-UBND ngày 02/01/2024 của UBND thành phố Hà Nội về việc điều chỉnh Quyết định số 2026/QĐ-UBND ngày 23/4/2019, Quyết định 2384/QĐ-UBND ngày 28/5/2021 và Quyết định số 3705/QĐ-UBND ngày 07/10/2022 của UBND thành phố Hà Nội: (Tiến độ: tháng 9/2025);
- Quyết định số 3300/QĐ-UBND ngày 27/7/2020 của UBND thành phố Hà Nội về việc Phê duyệt báo cáo đánh giá tác động môi trường dự án;
- Văn bản 665/TNMT ngày 08/11/2021 của phòng TNMT về việc thẩm định phương án, dự toán bóc tách, thu gom đất hữu cơ khu thực hiện dự án.</t>
  </si>
  <si>
    <t>Thông báo số 476/TB-VP ngày 13/10/2023 của Văn phòng UBND Thành phố về kết luận của Phó chủ tịch UBND Thành Phố Dương Đức Tuấn tại cuộc họp xem xét về việc đề xuất triển khai thực hiện dự án đầu tư xây dựng nhà ở xã hội tại các ô đất CT6B, CT7, CT8 Khu đô thị mới Tây Nam Kim Giang I, xã Tân Triều - huyện Thanh Trì.
- Quyết định số 119/QĐ-UBND ngày 20/07/2006 của UBND thành phố Hà Nội phê duyệt Quy hoạch chi tiết Khu đô thị mới Tây Nam Kim Giang 1, tỷ lệ 1/500.
- Văn bản số 588/UBND-ĐT ngày 05/3/2024 của UBND thành phố Hà Nội về việc triển khai thủ tục lựa chọn nhà đầu tư xây dựng nhà ở xã hội tại ô đất CT6B, CT7, CT8 thuộc Khu đô thị mới Tây Nam Kim Giang 1</t>
  </si>
  <si>
    <t>3. Long Biên</t>
  </si>
  <si>
    <t>4. Mê Linh</t>
  </si>
  <si>
    <t>5. Sơn Tây</t>
  </si>
  <si>
    <t>6. Tây Hồ</t>
  </si>
  <si>
    <t>7. Thạch Thất</t>
  </si>
  <si>
    <t>8. Thanh Trì</t>
  </si>
  <si>
    <t>Chú trương đẩu tư tại Nghị quyết sổ 02/NQ-HĐND ngày 20/3/2023 cùa Hội đồng nhân đản huyện Phú Xuyên (Phụ lục 28). 
Thời gian thực hiện: 2023-2025. 
Còn diện tích khoảng 0,05ha chưa thu hồi, đề nghị thực hiện tiếp trong đợt 2.
QĐ 3159/QĐ-UBND ngày 04/8/2023 phê duyệt phương án sử dụng tầng đất mặt</t>
  </si>
  <si>
    <t>Nghị quyết số 19/NQ-HĐND ngày 22/12/2023 của HĐND quận Hoàng Mai về việc phê duyệt chủ trương đầu tư một số dự án đầu tư công, điều chỉnh, bổ sung kế hoạch đầu tư công trung hạn giai đoạn 2021 - 2025 (Phụ lục số 4)
- Quyết định số 1015/QĐ-UBND ngày 12/03/2024 của UBND quận Hoàng Mai về việc phê duyệt dự án đầu tư xây dựng dự án: Xây dựng, cải tạo công viên, vườn hoa trên địa bàn quận Hoàng Mai theo phân cấp (giai đoạn 2)
- Thời gian tực hiện dự án: 2025-2028.</t>
  </si>
  <si>
    <t>Thời gian thực hiện 2019 -2024</t>
  </si>
  <si>
    <t>BIỂU 4: DANH MỤC CÁC DỰ ÁN BỔ SUNG NGOÀI TỜ TRÌNH SỐ 463/TTr-UBND NGÀY 26/11/2024 CỦA UBND THÀNH PHỐ</t>
  </si>
  <si>
    <t>Tờ trình 463</t>
  </si>
  <si>
    <t>CMĐ đất lúa</t>
  </si>
  <si>
    <t>Thay đổi</t>
  </si>
  <si>
    <t>BIỂU 5: DANH MỤC CÁC DỰ ÁN TIẾP THU Ý KIẾN CỦA BAN KINH TẾ - NGÂN SÁCH TẠM THỜI CHƯA BÁO CÁO, ĐỂ TIẾP TỤC RÀ SOÁT</t>
  </si>
  <si>
    <t>(Kèm theo Báo cáo số             /BC-UBND ngày         /        /2024 của UBND Thành phố)</t>
  </si>
  <si>
    <t>Quyết định số 4910/QĐ-UBND ngày 24/10/2011, điều chỉnh tại các Quyết định số 4932/QĐ-UBND ngày 01/10/2015, số 5633/QĐ-UBND ngày 10/10/2016, số 3472/QĐ-UBND ngày 28/6/2019, số 957/QĐ-UBND ngày 04/3/2020, số 1009/QĐ-UBND ngày 01/3/2021, số 2005/QĐ-UBND ngày 15/6/2022, số 830/QĐ-UBND ngày 09/02/2023 và số 1021/QĐ-UBND ngày 23/02/2024 của UBND Thành phố về việc phê duyệt dự án, phê duyệt điều chỉnh dự án đầu tư Xây dựng Khu liên hợp xử lý chất thải Sóc Sơn giai đoạn II, tại huyện Sóc Sơn, Hà Nội. Thời gian thực hiện 2012-2024.</t>
  </si>
  <si>
    <r>
      <t xml:space="preserve">Diện tích kế hoạch
</t>
    </r>
    <r>
      <rPr>
        <sz val="11"/>
        <rFont val="Times New Roman"/>
        <family val="1"/>
      </rPr>
      <t>(ha)</t>
    </r>
  </si>
  <si>
    <t>1a</t>
  </si>
  <si>
    <t>1c</t>
  </si>
  <si>
    <t>BIỂU 6: DANH MỤC CÁC DỰ ÁN BỔ SUNG NGOÀI TỜ TRÌNH SỐ 463/TTr-UBND NGÀY 26/11/2024 VÀ BÁO CÁO SỐ 488/BC-UBND ngày 09/12/2024 CỦA UBND THÀNH PHỐ</t>
  </si>
  <si>
    <t>I</t>
  </si>
  <si>
    <t>BIỂU 1A - DỰ ÁN VỐN NGÂN SÁCH THU HỒI ĐẤT NĂM 2025; CHUYỂN MỤC ĐÍCH SỬ DỤNG ĐẤT TRỒNG LÚA</t>
  </si>
  <si>
    <t>II</t>
  </si>
  <si>
    <t>BIỂU 2 - DANH MỤC CÁC DỰ ÁN VỐN NGOÀI NGÂN SÁCH THU HỒI ĐẤT NĂM 2025; CHUYỂN MỤC ĐÍCH SỬ DỤNG ĐẤT TRỒNG LÚA</t>
  </si>
  <si>
    <t>Xây dựng công viên trung tâm huyện Hoài Đức</t>
  </si>
  <si>
    <t>Nghị quyết số 25/NQ-HĐND ngày 20/12/2023 của Hội đồng nhân dân huyện Hoài Đức về việc phê duyệt chủ trương đầu tư, điều chỉnh chủ trương đầu tư một số dự án đầu tư công của huyện Hoài Đức. Quyết định số 4737/QĐ-UBND ngày 14/11/2024 của UBND huyện Hoài Đức về việc phê duyệt dự án. Thời gian thực hiện dự án 2024 - 2027</t>
  </si>
  <si>
    <t>Ban QLDA huyện Hoài Đức</t>
  </si>
  <si>
    <t>Dự án thành phố công nghệ xanh Hà Nội</t>
  </si>
  <si>
    <t>Công ty
 TNHH thành
 phố Công
 nghệ xanh Hà
 Nội</t>
  </si>
  <si>
    <t>Giấy chứng  nhận đăng ký đầu tư số 011043002736 ngày 24/12/2014 của UBND Thành phố; Sở Kế hoạch và Đầu tư cấp Giấy chứng nhận đăng ký đầu tư số 4336084797 chứng nhận thay đổi lần thứ 01 ngày 22/01/2018. Tiến độ thực hiện:
+ Giai đoạn chuẩn bị đầu tư: 10 - 12 tháng kể từ ngày cấp Giấy chứng nhận đầu tư lần đầu (ngày 24/12/2014).
+ Đền bù và GPMB: 48 tháng kể từ ngày cấp Giấy chứng nhận đầu tư lần đầu - ngày 24/12/2014 (theo văn bản số 1404/UBND-ĐT ngày 28/3/2017 của UBND Thành phố gia hạn công tác GPMB thêm 24 tháng).
+ Khởi công xây dựng: 01 tháng kể từ ngày có quyết định bàn giao đất.
+ Giai đoạn xây dựng và hoàn thành công trình, bàn giao để sử dụng: 60 tháng kể từ ngày có quyết định bàn giao đất
Báo cáo số 504/BC-KH&amp;ĐT ngày 12/9/2023 của Sở  KH&amp;ĐT về việc điều chỉnh CTĐT; Thông báo số 468/TB-VP ngày 10/10/2023 của UBND TP Thông báo thống nhất về chủ trương thực hiện việc điều chỉnh CTĐT; Văn bản số 9771/VP-KTN ngày 09/8/2024 của Văn phòng UBND Thành phố Hà Nội v/v đề nghị điều chỉnh chủ trương đầu tư dự án Thành phố Công nghệ xanh Hà Nội; VB số 4509/KH&amp;ĐT-KTĐN ngày 15/10/2024 của Sở Kế hoạch và ĐT v/v điều chỉnh chủ trương đầu tư dự án; TTr số 350/TTr/BCSĐ ngày 29/10/2024 của Ban CS Đảng UBND TP; Văn phòng Thành ủy có Văn bản số 4303-CV/VPTU ngày 18/11/2024; Văn bản số 14800/VP-KTN ngày 05/12/2024</t>
  </si>
  <si>
    <t>Đầu tư xây dựng Nhà hát Ngọc Trai và Công viên văn hóa nghệ thuật chuyên đề</t>
  </si>
  <si>
    <t>DVH, DVK</t>
  </si>
  <si>
    <t>Quyết định số 6132/QĐ-UBND ngày 26/11/2024 của UBND thành phố Hà Nội về việc phê duyệt đồ án Quy hoạch chi tiết Khu trục không gian, trung tâm bán đảo Quảng An, tỷ lệ 1/500; 
Thông báo số 525/TB-VP ngày 09/11/2024 của UBND thành phố Hà Nội về kết luận của Phó chủ tịch UBND thành phố Dương Đức Tuấn tại cuộc họp xem xét triển khai QH phân khu đô thị khu vực Hồ Tây và phụ cận (A6) tỷ lệ 1/2000, Quy hoạch chi tiết khu vực trục không gian trung tâm bán đảo Quảng An tỷ lệ 1/500 và Quy hoạch kiến trúc Dự án đầu tư cải tạo, nâng cấp và xây dựng mới Khu nhà khách Trung ương – Hồ Tây, VB 2090/UBND-VP ngày 12/11/2024 của UBND quận Tây Hồ về chỉ đạo thực hiện dự án</t>
  </si>
  <si>
    <t>Giấy chứng  nhận đăng ký đầu tư số 011043002736 ngày 24/12/2014 của UBND Thành phố; Sở Kế hoạch và Đầu tư cấp Giấy chứng nhận đăng ký đầu tư số 4336084797 chứng nhận thay đổi lần thứ 01 ngày 22/01/2018. Tiến độ thực hiện: Giai đoạn chuẩn bị đầu tư: 10 - 12 tháng kể từ ngày cấp Giấy chứng nhận đầu tư lần đầu (ngày 24/12/2014). Đền bù và GPMB: 48 tháng kể từ ngày cấp Giấy chứng nhận đầu tư lần đầu - ngày 24/12/2014 (theo văn bản số 1404/UBND-ĐT ngày 28/3/2017 của UBND Thành phố gia hạn công tác GPMB thêm 24 tháng). Khởi công xây dựng: 01 tháng kể từ ngày có quyết định bàn giao đất. Giai đoạn xây dựng và hoàn thành công trình, bàn giao để sử dụng: 60 tháng kể từ ngày có quyết định bàn giao đất
Báo cáo số 504/BC-KH&amp;ĐT ngày 12/9/2023 của Sở  KH&amp;ĐT về việc điều chỉnh CTĐT; Thông báo số 468/TB-VP ngày 10/10/2023 của UBND TP Thông báo thống nhất về chủ trương thực hiện việc điều chỉnh CTĐT; Văn bản số 9771/VP-KTN ngày 09/8/2024 của Văn phòng UBND Thành phố Hà Nội v/v đề nghị điều chỉnh chủ trương đầu tư dự án Thành phố Công nghệ xanh Hà Nội; VB số 4509/KH&amp;ĐT-KTĐN ngày 15/10/2024 của Sở Kế hoạch và ĐT v/v điều chỉnh chủ trương đầu tư dự án; TTr số 350/TTr/BCSĐ ngày 29/10/2024 của Ban CS Đảng UBND TP; Văn phòng Thành ủy có Văn bản số 4303-CV/VPTU ngày 18/11/2024; Văn bản số 14800/VP-KTN ngày 05/12/2024</t>
  </si>
  <si>
    <t>(Kèm theo Báo cáo số 10037/BC-STNMT-QHKHSDĐ ngày 11/12/2024 của Sở Tài nguyên và Môi trường)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</si>
</sst>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7">
    <numFmt numFmtId="41" formatCode="_-* #,##0_-;\-* #,##0_-;_-* &quot;-&quot;_-;_-@_-"/>
    <numFmt numFmtId="43" formatCode="_-* #,##0.00_-;\-* #,##0.00_-;_-* &quot;-&quot;??_-;_-@_-"/>
    <numFmt numFmtId="164" formatCode="&quot;£&quot;#,##0;\-&quot;£&quot;#,##0"/>
    <numFmt numFmtId="165" formatCode="&quot;£&quot;#,##0;[Red]\-&quot;£&quot;#,##0"/>
    <numFmt numFmtId="166" formatCode="&quot;$&quot;#,##0_);\(&quot;$&quot;#,##0\)"/>
    <numFmt numFmtId="167" formatCode="&quot;$&quot;#,##0_);[Red]\(&quot;$&quot;#,##0\)"/>
    <numFmt numFmtId="168" formatCode="_(* #,##0_);_(* \(#,##0\);_(* &quot;-&quot;_);_(@_)"/>
    <numFmt numFmtId="169" formatCode="_(&quot;$&quot;* #,##0.00_);_(&quot;$&quot;* \(#,##0.00\);_(&quot;$&quot;* &quot;-&quot;??_);_(@_)"/>
    <numFmt numFmtId="170" formatCode="_(* #,##0.00_);_(* \(#,##0.00\);_(* &quot;-&quot;??_);_(@_)"/>
    <numFmt numFmtId="171" formatCode="_-* #,##0\ _₫_-;\-* #,##0\ _₫_-;_-* &quot;-&quot;\ _₫_-;_-@_-"/>
    <numFmt numFmtId="172" formatCode="_-* #,##0.00\ _₫_-;\-* #,##0.00\ _₫_-;_-* &quot;-&quot;??\ _₫_-;_-@_-"/>
    <numFmt numFmtId="173" formatCode="0.0000"/>
    <numFmt numFmtId="174" formatCode="_(* #,##0_);_(* \(#,##0\);_(* &quot;-&quot;??_);_(@_)"/>
    <numFmt numFmtId="175" formatCode="0.000"/>
    <numFmt numFmtId="176" formatCode="_-* #,##0.00\ _€_-;\-* #,##0.00\ _€_-;_-* &quot;-&quot;??\ _€_-;_-@_-"/>
    <numFmt numFmtId="177" formatCode="_(* #,##0.00_);_(* \(#,##0.00\);_(* &quot;-&quot;&quot;?&quot;&quot;?&quot;_);_(@_)"/>
    <numFmt numFmtId="178" formatCode="##.##%"/>
    <numFmt numFmtId="179" formatCode="&quot;\&quot;#,##0.00;[Red]&quot;\&quot;&quot;\&quot;&quot;\&quot;&quot;\&quot;&quot;\&quot;&quot;\&quot;\-#,##0.00"/>
    <numFmt numFmtId="180" formatCode="&quot;\&quot;#,##0;[Red]&quot;\&quot;&quot;\&quot;\-#,##0"/>
    <numFmt numFmtId="181" formatCode="0.000000000"/>
    <numFmt numFmtId="182" formatCode="0.000%"/>
    <numFmt numFmtId="183" formatCode="_ * #,##0_ ;_ * \-#,##0_ ;_ * &quot;-&quot;_ ;_ @_ "/>
    <numFmt numFmtId="184" formatCode="_ * #,##0.00_ ;_ * \-#,##0.00_ ;_ * &quot;-&quot;??_ ;_ @_ "/>
    <numFmt numFmtId="185" formatCode="\$#,##0_);\(\$#,##0\)"/>
    <numFmt numFmtId="186" formatCode="##,###.##"/>
    <numFmt numFmtId="187" formatCode="#0.##"/>
    <numFmt numFmtId="188" formatCode="_-* #,##0.00\ _$_-;\-* #,##0.00\ _$_-;_-* &quot;-&quot;??\ _$_-;_-@_-"/>
    <numFmt numFmtId="189" formatCode="#,##0;\(#,##0\)"/>
    <numFmt numFmtId="190" formatCode="##,##0%"/>
    <numFmt numFmtId="191" formatCode="#,###%"/>
    <numFmt numFmtId="192" formatCode="##.##"/>
    <numFmt numFmtId="193" formatCode="###,###"/>
    <numFmt numFmtId="194" formatCode="###.###"/>
    <numFmt numFmtId="195" formatCode="##,###.####"/>
    <numFmt numFmtId="196" formatCode="&quot;$&quot;#,##0\ ;\(&quot;$&quot;#,##0\)"/>
    <numFmt numFmtId="197" formatCode="\t0.00%"/>
    <numFmt numFmtId="198" formatCode="##,##0.##"/>
    <numFmt numFmtId="199" formatCode="_-* #,##0\ _D_M_-;\-* #,##0\ _D_M_-;_-* &quot;-&quot;\ _D_M_-;_-@_-"/>
    <numFmt numFmtId="200" formatCode="_-* #,##0.00\ _D_M_-;\-* #,##0.00\ _D_M_-;_-* &quot;-&quot;??\ _D_M_-;_-@_-"/>
    <numFmt numFmtId="201" formatCode="\t#\ ??/??"/>
    <numFmt numFmtId="202" formatCode="_([$€-2]* #,##0.00_);_([$€-2]* \(#,##0.00\);_([$€-2]* &quot;-&quot;??_)"/>
    <numFmt numFmtId="203" formatCode="#,##0\ &quot;$&quot;_);[Red]\(#,##0\ &quot;$&quot;\)"/>
    <numFmt numFmtId="204" formatCode="&quot;$&quot;###,0&quot;.&quot;00_);[Red]\(&quot;$&quot;###,0&quot;.&quot;00\)"/>
    <numFmt numFmtId="205" formatCode="m/d"/>
    <numFmt numFmtId="206" formatCode="&quot;ß&quot;#,##0;\-&quot;&quot;&quot;ß&quot;&quot;&quot;#,##0"/>
    <numFmt numFmtId="207" formatCode="###\ ###\ ###\ ###\ ###"/>
    <numFmt numFmtId="208" formatCode="#,##0.00\ &quot;F&quot;;[Red]\-#,##0.00\ &quot;F&quot;"/>
    <numFmt numFmtId="209" formatCode="0.00000000000E+00;\?"/>
    <numFmt numFmtId="210" formatCode="_ * #,##0.00_)\ _$_ ;_ * \(#,##0.00\)\ _$_ ;_ * &quot;-&quot;??_)\ _$_ ;_ @_ "/>
    <numFmt numFmtId="211" formatCode="_-* #,##0.00\ _F_-;\-* #,##0.00\ _F_-;_-* &quot;-&quot;??\ _F_-;_-@_-"/>
    <numFmt numFmtId="212" formatCode="_-* #,##0\ &quot;DM&quot;_-;\-* #,##0\ &quot;DM&quot;_-;_-* &quot;-&quot;\ &quot;DM&quot;_-;_-@_-"/>
    <numFmt numFmtId="213" formatCode="_-* #,##0.00\ &quot;DM&quot;_-;\-* #,##0.00\ &quot;DM&quot;_-;_-* &quot;-&quot;??\ &quot;DM&quot;_-;_-@_-"/>
    <numFmt numFmtId="214" formatCode="&quot;￥&quot;#,##0;&quot;￥&quot;\-#,##0"/>
    <numFmt numFmtId="215" formatCode="00.000"/>
    <numFmt numFmtId="216" formatCode="_-&quot;$&quot;* #,##0_-;\-&quot;$&quot;* #,##0_-;_-&quot;$&quot;* &quot;-&quot;_-;_-@_-"/>
    <numFmt numFmtId="217" formatCode="_-&quot;$&quot;* #,##0.00_-;\-&quot;$&quot;* #,##0.00_-;_-&quot;$&quot;* &quot;-&quot;??_-;_-@_-"/>
    <numFmt numFmtId="218" formatCode="0.0000;[Red]0.0000"/>
    <numFmt numFmtId="219" formatCode="#,##0;[Red]#,##0"/>
    <numFmt numFmtId="220" formatCode="#,##0\ &quot;$&quot;_);\(#,##0\ &quot;$&quot;\)"/>
    <numFmt numFmtId="221" formatCode="_ &quot;\&quot;* #,##0.00_ ;_ &quot;\&quot;* &quot;\&quot;&quot;\&quot;&quot;\&quot;&quot;\&quot;&quot;\&quot;&quot;\&quot;&quot;\&quot;&quot;\&quot;&quot;\&quot;\-#,##0.00_ ;_ &quot;\&quot;* &quot;-&quot;??_ ;_ @_ "/>
    <numFmt numFmtId="222" formatCode="_-* #,##0\ &quot;F&quot;_-;\-* #,##0\ &quot;F&quot;_-;_-* &quot;-&quot;\ &quot;F&quot;_-;_-@_-"/>
    <numFmt numFmtId="223" formatCode="#,##0\ &quot;F&quot;;[Red]\-#,##0\ &quot;F&quot;"/>
    <numFmt numFmtId="224" formatCode="#,##0.00\ &quot;F&quot;;\-#,##0.00\ &quot;F&quot;"/>
    <numFmt numFmtId="225" formatCode="0.0"/>
    <numFmt numFmtId="226" formatCode="_(* #,##0.000_);_(* \(#,##0.000\);_(* &quot;-&quot;??_);_(@_)"/>
    <numFmt numFmtId="227" formatCode="_(* #,##0.0_);_(* \(#,##0.0\);_(* &quot;-&quot;??_);_(@_)"/>
    <numFmt numFmtId="228" formatCode="0.00000"/>
  </numFmts>
  <fonts count="185">
    <font>
      <sz val="11"/>
      <color theme="1"/>
      <name val="Calibri"/>
      <family val="2"/>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scheme val="minor"/>
    </font>
    <font>
      <sz val="12"/>
      <color indexed="8"/>
      <name val="Times New Roman"/>
      <family val="1"/>
    </font>
    <font>
      <b/>
      <sz val="12"/>
      <name val="Times New Roman"/>
      <family val="1"/>
    </font>
    <font>
      <sz val="12"/>
      <name val="Times New Roman"/>
      <family val="1"/>
      <charset val="163"/>
    </font>
    <font>
      <sz val="10"/>
      <name val="Times New Roman"/>
      <family val="1"/>
    </font>
    <font>
      <sz val="11"/>
      <color indexed="8"/>
      <name val="Calibri"/>
      <family val="2"/>
    </font>
    <font>
      <sz val="12"/>
      <name val="Times New Roman"/>
      <family val="1"/>
    </font>
    <font>
      <sz val="10"/>
      <name val="Arial"/>
      <family val="2"/>
    </font>
    <font>
      <sz val="10"/>
      <name val="Times New Roman"/>
      <family val="1"/>
      <charset val="163"/>
    </font>
    <font>
      <sz val="12"/>
      <name val=".VnTime"/>
      <family val="2"/>
    </font>
    <font>
      <sz val="11"/>
      <color theme="1"/>
      <name val="Calibri"/>
      <family val="2"/>
    </font>
    <font>
      <sz val="12"/>
      <color theme="1"/>
      <name val="Times New Roman"/>
      <family val="1"/>
    </font>
    <font>
      <sz val="11"/>
      <color indexed="8"/>
      <name val="Calibri"/>
      <family val="2"/>
      <charset val="163"/>
    </font>
    <font>
      <sz val="10"/>
      <name val="Arial"/>
      <family val="2"/>
      <charset val="163"/>
    </font>
    <font>
      <sz val="14"/>
      <color theme="1"/>
      <name val="Times New Roman"/>
      <family val="2"/>
    </font>
    <font>
      <sz val="11"/>
      <color theme="1"/>
      <name val="Calibri"/>
      <family val="2"/>
      <charset val="163"/>
      <scheme val="minor"/>
    </font>
    <font>
      <sz val="14"/>
      <name val=".VnTime"/>
      <family val="2"/>
    </font>
    <font>
      <sz val="12"/>
      <color indexed="8"/>
      <name val=".VnTime"/>
      <family val="2"/>
    </font>
    <font>
      <sz val="12"/>
      <name val=".VnArial"/>
      <family val="2"/>
    </font>
    <font>
      <sz val="11"/>
      <color theme="1"/>
      <name val="Arial"/>
      <family val="2"/>
    </font>
    <font>
      <b/>
      <sz val="11"/>
      <color theme="1"/>
      <name val="Times New Roman"/>
      <family val="1"/>
    </font>
    <font>
      <i/>
      <sz val="12"/>
      <name val="Times New Roman"/>
      <family val="1"/>
    </font>
    <font>
      <sz val="10"/>
      <name val=".VnArial Narrow"/>
      <family val="2"/>
    </font>
    <font>
      <sz val="10"/>
      <name val=".VnTime"/>
      <family val="2"/>
    </font>
    <font>
      <sz val="12"/>
      <name val="Arial"/>
      <family val="2"/>
    </font>
    <font>
      <sz val="13"/>
      <name val="Times New Roman"/>
      <family val="1"/>
    </font>
    <font>
      <sz val="11"/>
      <color indexed="8"/>
      <name val="Arial"/>
      <family val="2"/>
      <charset val="163"/>
    </font>
    <font>
      <sz val="14"/>
      <color indexed="8"/>
      <name val="Times New Roman"/>
      <family val="2"/>
    </font>
    <font>
      <sz val="10"/>
      <name val="Helv"/>
      <family val="2"/>
    </font>
    <font>
      <b/>
      <sz val="10"/>
      <name val="SVNtimes new roman"/>
    </font>
    <font>
      <sz val="12"/>
      <name val="????"/>
      <family val="1"/>
      <charset val="136"/>
    </font>
    <font>
      <b/>
      <u/>
      <sz val="14"/>
      <color indexed="8"/>
      <name val=".VnBook-AntiquaH"/>
      <family val="2"/>
    </font>
    <font>
      <sz val="12"/>
      <name val="¹ÙÅÁÃ¼"/>
      <charset val="129"/>
    </font>
    <font>
      <i/>
      <sz val="12"/>
      <color indexed="8"/>
      <name val=".VnBook-AntiquaH"/>
      <family val="2"/>
    </font>
    <font>
      <sz val="12"/>
      <color indexed="8"/>
      <name val="Arial"/>
      <family val="2"/>
    </font>
    <font>
      <sz val="12"/>
      <color indexed="8"/>
      <name val="Times New Roman"/>
      <family val="2"/>
    </font>
    <font>
      <b/>
      <sz val="12"/>
      <color indexed="8"/>
      <name val=".VnBook-Antiqua"/>
      <family val="2"/>
    </font>
    <font>
      <i/>
      <sz val="12"/>
      <color indexed="8"/>
      <name val=".VnBook-Antiqua"/>
      <family val="2"/>
    </font>
    <font>
      <sz val="12"/>
      <color indexed="9"/>
      <name val="Arial"/>
      <family val="2"/>
    </font>
    <font>
      <sz val="12"/>
      <color indexed="9"/>
      <name val="Times New Roman"/>
      <family val="2"/>
    </font>
    <font>
      <sz val="11"/>
      <color indexed="9"/>
      <name val="Calibri"/>
      <family val="2"/>
    </font>
    <font>
      <sz val="11"/>
      <name val="VNtimes new roman"/>
      <family val="2"/>
    </font>
    <font>
      <sz val="12"/>
      <color indexed="20"/>
      <name val="Arial"/>
      <family val="2"/>
    </font>
    <font>
      <sz val="12"/>
      <color indexed="20"/>
      <name val="Times New Roman"/>
      <family val="2"/>
    </font>
    <font>
      <sz val="12"/>
      <name val="¹UAAA¼"/>
    </font>
    <font>
      <sz val="11"/>
      <name val="µ¸¿ò"/>
      <charset val="129"/>
    </font>
    <font>
      <sz val="12"/>
      <name val="µ¸¿òÃ¼"/>
      <family val="3"/>
      <charset val="129"/>
    </font>
    <font>
      <b/>
      <sz val="12"/>
      <color indexed="52"/>
      <name val="Arial"/>
      <family val="2"/>
    </font>
    <font>
      <b/>
      <sz val="12"/>
      <color indexed="52"/>
      <name val="Times New Roman"/>
      <family val="2"/>
    </font>
    <font>
      <b/>
      <sz val="10"/>
      <name val="Helv"/>
    </font>
    <font>
      <b/>
      <sz val="8"/>
      <color indexed="12"/>
      <name val="Arial"/>
      <family val="2"/>
    </font>
    <font>
      <sz val="8"/>
      <color indexed="8"/>
      <name val="Arial"/>
      <family val="2"/>
    </font>
    <font>
      <sz val="8"/>
      <name val="SVNtimes new roman"/>
    </font>
    <font>
      <b/>
      <sz val="12"/>
      <color indexed="9"/>
      <name val="Arial"/>
      <family val="2"/>
    </font>
    <font>
      <b/>
      <sz val="12"/>
      <color indexed="9"/>
      <name val="Times New Roman"/>
      <family val="2"/>
    </font>
    <font>
      <sz val="11"/>
      <name val="VNbook-Antiqua"/>
    </font>
    <font>
      <sz val="10"/>
      <name val="VNI-Aptima"/>
    </font>
    <font>
      <b/>
      <sz val="10"/>
      <name val="Arial"/>
      <family val="2"/>
    </font>
    <font>
      <sz val="11"/>
      <color indexed="8"/>
      <name val="Arial"/>
      <family val="2"/>
    </font>
    <font>
      <sz val="11"/>
      <name val="VNcentury Gothic"/>
    </font>
    <font>
      <b/>
      <sz val="15"/>
      <name val="VNcentury Gothic"/>
    </font>
    <font>
      <sz val="12"/>
      <name val="SVNtimes new roman"/>
    </font>
    <font>
      <sz val="10"/>
      <name val="SVNtimes new roman"/>
    </font>
    <font>
      <b/>
      <sz val="11"/>
      <color indexed="63"/>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i/>
      <sz val="12"/>
      <color indexed="23"/>
      <name val="Arial"/>
      <family val="2"/>
    </font>
    <font>
      <i/>
      <sz val="12"/>
      <color indexed="23"/>
      <name val="Times New Roman"/>
      <family val="2"/>
    </font>
    <font>
      <sz val="12"/>
      <color indexed="17"/>
      <name val="Arial"/>
      <family val="2"/>
    </font>
    <font>
      <sz val="12"/>
      <color indexed="17"/>
      <name val="Times New Roman"/>
      <family val="2"/>
    </font>
    <font>
      <sz val="8"/>
      <name val="Arial"/>
      <family val="2"/>
    </font>
    <font>
      <b/>
      <sz val="12"/>
      <name val="Helv"/>
    </font>
    <font>
      <b/>
      <sz val="12"/>
      <name val="Arial"/>
      <family val="2"/>
    </font>
    <font>
      <b/>
      <sz val="18"/>
      <name val="Arial"/>
      <family val="2"/>
    </font>
    <font>
      <b/>
      <sz val="15"/>
      <color indexed="56"/>
      <name val="Times New Roman"/>
      <family val="2"/>
    </font>
    <font>
      <b/>
      <sz val="13"/>
      <color indexed="56"/>
      <name val="Times New Roman"/>
      <family val="2"/>
    </font>
    <font>
      <b/>
      <sz val="11"/>
      <color indexed="56"/>
      <name val="Arial"/>
      <family val="2"/>
    </font>
    <font>
      <b/>
      <sz val="11"/>
      <color indexed="56"/>
      <name val="Times New Roman"/>
      <family val="2"/>
    </font>
    <font>
      <u/>
      <sz val="11"/>
      <color theme="10"/>
      <name val="Calibri"/>
      <family val="2"/>
    </font>
    <font>
      <sz val="12"/>
      <color indexed="62"/>
      <name val="Arial"/>
      <family val="2"/>
    </font>
    <font>
      <sz val="12"/>
      <color indexed="62"/>
      <name val="Times New Roman"/>
      <family val="2"/>
    </font>
    <font>
      <b/>
      <sz val="11"/>
      <color indexed="9"/>
      <name val="Calibri"/>
      <family val="2"/>
    </font>
    <font>
      <sz val="10"/>
      <name val="MS Sans Serif"/>
      <family val="2"/>
    </font>
    <font>
      <sz val="12"/>
      <color indexed="52"/>
      <name val="Arial"/>
      <family val="2"/>
    </font>
    <font>
      <sz val="12"/>
      <color indexed="52"/>
      <name val="Times New Roman"/>
      <family val="2"/>
    </font>
    <font>
      <b/>
      <sz val="11"/>
      <name val="Helv"/>
    </font>
    <font>
      <sz val="12"/>
      <color indexed="60"/>
      <name val="Arial"/>
      <family val="2"/>
    </font>
    <font>
      <sz val="12"/>
      <color indexed="60"/>
      <name val="Times New Roman"/>
      <family val="2"/>
    </font>
    <font>
      <sz val="7"/>
      <name val="Small Fonts"/>
      <family val="2"/>
    </font>
    <font>
      <sz val="11"/>
      <color indexed="8"/>
      <name val="Calibri"/>
      <family val="2"/>
      <charset val="1"/>
    </font>
    <font>
      <sz val="11"/>
      <color indexed="52"/>
      <name val="Calibri"/>
      <family val="2"/>
    </font>
    <font>
      <sz val="13"/>
      <name val=".VnTime"/>
      <family val="2"/>
    </font>
    <font>
      <b/>
      <sz val="12"/>
      <color indexed="63"/>
      <name val="Arial"/>
      <family val="2"/>
    </font>
    <font>
      <b/>
      <sz val="12"/>
      <color indexed="63"/>
      <name val="Times New Roman"/>
      <family val="2"/>
    </font>
    <font>
      <u/>
      <sz val="12"/>
      <color indexed="12"/>
      <name val=".VnTime"/>
      <family val="2"/>
    </font>
    <font>
      <u/>
      <sz val="10"/>
      <color indexed="12"/>
      <name val="MS Sans Serif"/>
      <family val="2"/>
    </font>
    <font>
      <sz val="11"/>
      <color indexed="32"/>
      <name val="VNI-Times"/>
    </font>
    <font>
      <sz val="10"/>
      <name val=".VnArial"/>
      <family val="2"/>
    </font>
    <font>
      <b/>
      <sz val="18"/>
      <color indexed="56"/>
      <name val="Cambria"/>
      <family val="1"/>
    </font>
    <font>
      <b/>
      <sz val="11"/>
      <color indexed="52"/>
      <name val="Calibri"/>
      <family val="2"/>
    </font>
    <font>
      <b/>
      <sz val="18"/>
      <color indexed="56"/>
      <name val="Cambria"/>
      <family val="2"/>
    </font>
    <font>
      <b/>
      <sz val="11"/>
      <color indexed="8"/>
      <name val="Calibri"/>
      <family val="2"/>
    </font>
    <font>
      <sz val="11"/>
      <color indexed="17"/>
      <name val="Calibri"/>
      <family val="2"/>
    </font>
    <font>
      <b/>
      <sz val="12"/>
      <color indexed="8"/>
      <name val="Times New Roman"/>
      <family val="2"/>
    </font>
    <font>
      <sz val="11"/>
      <color indexed="60"/>
      <name val="Calibri"/>
      <family val="2"/>
    </font>
    <font>
      <sz val="11"/>
      <color indexed="10"/>
      <name val="Calibri"/>
      <family val="2"/>
    </font>
    <font>
      <i/>
      <sz val="11"/>
      <color indexed="23"/>
      <name val="Calibri"/>
      <family val="2"/>
    </font>
    <font>
      <b/>
      <sz val="12"/>
      <name val=".VnTime"/>
      <family val="2"/>
    </font>
    <font>
      <b/>
      <sz val="10"/>
      <name val="VN Helvetica"/>
    </font>
    <font>
      <sz val="9"/>
      <name val=".VnTime"/>
      <family val="2"/>
    </font>
    <font>
      <sz val="12"/>
      <color indexed="10"/>
      <name val="Arial"/>
      <family val="2"/>
    </font>
    <font>
      <sz val="12"/>
      <color indexed="10"/>
      <name val="Times New Roman"/>
      <family val="2"/>
    </font>
    <font>
      <sz val="11"/>
      <color indexed="20"/>
      <name val="Calibri"/>
      <family val="2"/>
    </font>
    <font>
      <sz val="14"/>
      <name val=".VnArial"/>
      <family val="2"/>
    </font>
    <font>
      <sz val="12"/>
      <name val="뼻뮝"/>
    </font>
    <font>
      <sz val="12"/>
      <name val="바탕체"/>
      <family val="1"/>
      <charset val="129"/>
    </font>
    <font>
      <sz val="10"/>
      <name val="굴림체"/>
    </font>
    <font>
      <sz val="12"/>
      <name val="돋움체"/>
      <family val="3"/>
      <charset val="129"/>
    </font>
    <font>
      <sz val="11"/>
      <name val="돋움"/>
      <charset val="129"/>
    </font>
    <font>
      <sz val="11"/>
      <name val="VNbook-Antiqua"/>
      <family val="2"/>
    </font>
    <font>
      <sz val="12"/>
      <name val="VNI-Times"/>
    </font>
    <font>
      <b/>
      <sz val="12"/>
      <name val=".VnBook-AntiquaH"/>
      <family val="2"/>
    </font>
    <font>
      <b/>
      <sz val="18"/>
      <name val="Arial"/>
      <family val="2"/>
      <charset val="163"/>
    </font>
    <font>
      <b/>
      <sz val="12"/>
      <name val="Arial"/>
      <family val="2"/>
      <charset val="163"/>
    </font>
    <font>
      <b/>
      <sz val="12"/>
      <name val="VN-NTime"/>
    </font>
    <font>
      <sz val="11"/>
      <name val=".VnTime"/>
      <family val="2"/>
    </font>
    <font>
      <sz val="12"/>
      <name val="VNTime"/>
    </font>
    <font>
      <b/>
      <sz val="10"/>
      <name val=".VnTime"/>
      <family val="2"/>
    </font>
    <font>
      <sz val="10"/>
      <name val="명조"/>
      <family val="3"/>
      <charset val="129"/>
    </font>
    <font>
      <sz val="11"/>
      <name val="ＭＳ Ｐゴシック"/>
      <charset val="128"/>
    </font>
    <font>
      <sz val="11"/>
      <color theme="1"/>
      <name val="Arial"/>
      <family val="2"/>
      <charset val="163"/>
    </font>
    <font>
      <sz val="11"/>
      <color indexed="8"/>
      <name val="Arial"/>
      <family val="2"/>
      <charset val="1"/>
    </font>
    <font>
      <sz val="11"/>
      <color theme="1"/>
      <name val="Times New Roman"/>
      <family val="1"/>
    </font>
    <font>
      <b/>
      <sz val="14"/>
      <name val="Times New Roman"/>
      <family val="1"/>
    </font>
    <font>
      <sz val="11"/>
      <name val="Times New Roman"/>
      <family val="1"/>
    </font>
    <font>
      <sz val="10"/>
      <color indexed="8"/>
      <name val="Calibri"/>
      <family val="2"/>
    </font>
    <font>
      <b/>
      <sz val="11"/>
      <name val="Times New Roman"/>
      <family val="1"/>
    </font>
    <font>
      <sz val="14"/>
      <name val="Times New Roman"/>
      <family val="1"/>
    </font>
    <font>
      <i/>
      <sz val="14"/>
      <name val="Times New Roman"/>
      <family val="1"/>
    </font>
    <font>
      <sz val="12"/>
      <name val=".VnArial"/>
      <family val="2"/>
    </font>
    <font>
      <sz val="12"/>
      <color indexed="8"/>
      <name val="¹ÙÅÁÃ¼"/>
      <family val="1"/>
      <charset val="129"/>
    </font>
    <font>
      <sz val="11"/>
      <color rgb="FF000000"/>
      <name val="Calibri"/>
      <family val="2"/>
      <charset val="163"/>
    </font>
    <font>
      <sz val="14"/>
      <color theme="1"/>
      <name val="Times New Roman"/>
      <family val="2"/>
      <charset val="163"/>
    </font>
    <font>
      <sz val="12"/>
      <name val="Arial"/>
      <family val="2"/>
    </font>
    <font>
      <b/>
      <sz val="10"/>
      <name val="SVNtimes new roman"/>
      <family val="2"/>
    </font>
    <font>
      <sz val="8"/>
      <name val="SVNtimes new roman"/>
      <family val="2"/>
    </font>
    <font>
      <sz val="12"/>
      <name val="SVNtimes new roman"/>
      <family val="2"/>
    </font>
    <font>
      <sz val="14"/>
      <name val=".VnTimeH"/>
      <family val="2"/>
    </font>
    <font>
      <sz val="12"/>
      <color rgb="FFFF0000"/>
      <name val="Times New Roman"/>
      <family val="1"/>
    </font>
    <font>
      <b/>
      <sz val="12"/>
      <color theme="1"/>
      <name val="Times New Roman"/>
      <family val="1"/>
    </font>
    <font>
      <b/>
      <sz val="13"/>
      <color theme="1"/>
      <name val="Times New Roman"/>
      <family val="1"/>
    </font>
    <font>
      <b/>
      <i/>
      <sz val="12"/>
      <name val="Times New Roman"/>
      <family val="1"/>
    </font>
    <font>
      <i/>
      <sz val="12"/>
      <color theme="1"/>
      <name val="Times New Roman"/>
      <family val="1"/>
    </font>
    <font>
      <b/>
      <sz val="12"/>
      <color indexed="8"/>
      <name val="Times New Roman"/>
      <family val="1"/>
    </font>
    <font>
      <sz val="12"/>
      <color rgb="FFC00000"/>
      <name val="Times New Roman"/>
      <family val="1"/>
    </font>
    <font>
      <i/>
      <sz val="12"/>
      <color rgb="FF000000"/>
      <name val="Times New Roman"/>
      <family val="1"/>
    </font>
    <font>
      <sz val="13"/>
      <color theme="1"/>
      <name val="Times New Roman"/>
      <family val="1"/>
    </font>
    <font>
      <sz val="11"/>
      <color rgb="FFC00000"/>
      <name val="Times New Roman"/>
      <family val="1"/>
    </font>
    <font>
      <sz val="11"/>
      <color rgb="FFFF0000"/>
      <name val="Times New Roman"/>
      <family val="1"/>
    </font>
    <font>
      <b/>
      <i/>
      <sz val="12"/>
      <color theme="1"/>
      <name val="Times New Roman"/>
      <family val="1"/>
    </font>
    <font>
      <sz val="12"/>
      <color theme="1"/>
      <name val="Calibri"/>
      <family val="2"/>
      <scheme val="minor"/>
    </font>
    <font>
      <b/>
      <sz val="12"/>
      <color theme="1"/>
      <name val="Calibri"/>
      <family val="2"/>
      <scheme val="minor"/>
    </font>
    <font>
      <i/>
      <sz val="11"/>
      <name val="Times New Roman"/>
      <family val="1"/>
    </font>
    <font>
      <b/>
      <i/>
      <sz val="11"/>
      <name val="Times New Roman"/>
      <family val="1"/>
    </font>
    <font>
      <b/>
      <i/>
      <sz val="11"/>
      <color theme="1"/>
      <name val="Times New Roman"/>
      <family val="1"/>
    </font>
    <font>
      <i/>
      <sz val="11"/>
      <color theme="1"/>
      <name val="Times New Roman"/>
      <family val="1"/>
    </font>
    <font>
      <sz val="13"/>
      <color rgb="FFFF0000"/>
      <name val="Times New Roman"/>
      <family val="1"/>
    </font>
    <font>
      <u/>
      <sz val="13"/>
      <color rgb="FFFF0000"/>
      <name val="Times New Roman"/>
      <family val="1"/>
    </font>
    <font>
      <sz val="11"/>
      <name val="Calibri"/>
      <family val="2"/>
      <scheme val="minor"/>
    </font>
    <font>
      <sz val="12"/>
      <name val="Calibri"/>
      <family val="2"/>
      <scheme val="minor"/>
    </font>
  </fonts>
  <fills count="52">
    <fill>
      <patternFill patternType="none"/>
    </fill>
    <fill>
      <patternFill patternType="gray125"/>
    </fill>
    <fill>
      <patternFill patternType="solid">
        <fgColor rgb="FFFFFF00"/>
        <bgColor indexed="64"/>
      </patternFill>
    </fill>
    <fill>
      <patternFill patternType="solid">
        <fgColor indexed="51"/>
        <bgColor indexed="64"/>
      </patternFill>
    </fill>
    <fill>
      <patternFill patternType="solid">
        <fgColor indexed="11"/>
        <bgColor indexed="64"/>
      </patternFill>
    </fill>
    <fill>
      <patternFill patternType="solid">
        <fgColor indexed="22"/>
        <bgColor indexed="64"/>
      </patternFill>
    </fill>
    <fill>
      <patternFill patternType="solid">
        <fgColor indexed="31"/>
        <bgColor indexed="64"/>
      </patternFill>
    </fill>
    <fill>
      <patternFill patternType="solid">
        <fgColor indexed="31"/>
      </patternFill>
    </fill>
    <fill>
      <patternFill patternType="solid">
        <fgColor indexed="45"/>
        <bgColor indexed="64"/>
      </patternFill>
    </fill>
    <fill>
      <patternFill patternType="solid">
        <fgColor indexed="45"/>
      </patternFill>
    </fill>
    <fill>
      <patternFill patternType="solid">
        <fgColor indexed="42"/>
        <bgColor indexed="64"/>
      </patternFill>
    </fill>
    <fill>
      <patternFill patternType="solid">
        <fgColor indexed="42"/>
      </patternFill>
    </fill>
    <fill>
      <patternFill patternType="solid">
        <fgColor indexed="46"/>
        <bgColor indexed="64"/>
      </patternFill>
    </fill>
    <fill>
      <patternFill patternType="solid">
        <fgColor indexed="46"/>
      </patternFill>
    </fill>
    <fill>
      <patternFill patternType="solid">
        <fgColor indexed="27"/>
        <bgColor indexed="64"/>
      </patternFill>
    </fill>
    <fill>
      <patternFill patternType="solid">
        <fgColor indexed="27"/>
      </patternFill>
    </fill>
    <fill>
      <patternFill patternType="solid">
        <fgColor indexed="47"/>
        <bgColor indexed="64"/>
      </patternFill>
    </fill>
    <fill>
      <patternFill patternType="solid">
        <fgColor indexed="47"/>
      </patternFill>
    </fill>
    <fill>
      <patternFill patternType="solid">
        <fgColor indexed="44"/>
        <bgColor indexed="64"/>
      </patternFill>
    </fill>
    <fill>
      <patternFill patternType="solid">
        <fgColor indexed="44"/>
      </patternFill>
    </fill>
    <fill>
      <patternFill patternType="solid">
        <fgColor indexed="29"/>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30"/>
        <bgColor indexed="64"/>
      </patternFill>
    </fill>
    <fill>
      <patternFill patternType="solid">
        <fgColor indexed="30"/>
      </patternFill>
    </fill>
    <fill>
      <patternFill patternType="solid">
        <fgColor indexed="36"/>
        <bgColor indexed="64"/>
      </patternFill>
    </fill>
    <fill>
      <patternFill patternType="solid">
        <fgColor indexed="36"/>
      </patternFill>
    </fill>
    <fill>
      <patternFill patternType="solid">
        <fgColor indexed="49"/>
        <bgColor indexed="64"/>
      </patternFill>
    </fill>
    <fill>
      <patternFill patternType="solid">
        <fgColor indexed="49"/>
      </patternFill>
    </fill>
    <fill>
      <patternFill patternType="solid">
        <fgColor indexed="52"/>
        <bgColor indexed="64"/>
      </patternFill>
    </fill>
    <fill>
      <patternFill patternType="solid">
        <fgColor indexed="52"/>
      </patternFill>
    </fill>
    <fill>
      <patternFill patternType="solid">
        <fgColor indexed="62"/>
        <bgColor indexed="64"/>
      </patternFill>
    </fill>
    <fill>
      <patternFill patternType="solid">
        <fgColor indexed="62"/>
      </patternFill>
    </fill>
    <fill>
      <patternFill patternType="solid">
        <fgColor indexed="10"/>
        <bgColor indexed="64"/>
      </patternFill>
    </fill>
    <fill>
      <patternFill patternType="solid">
        <fgColor indexed="10"/>
      </patternFill>
    </fill>
    <fill>
      <patternFill patternType="solid">
        <fgColor indexed="57"/>
        <bgColor indexed="64"/>
      </patternFill>
    </fill>
    <fill>
      <patternFill patternType="solid">
        <fgColor indexed="57"/>
      </patternFill>
    </fill>
    <fill>
      <patternFill patternType="solid">
        <fgColor indexed="53"/>
        <bgColor indexed="64"/>
      </patternFill>
    </fill>
    <fill>
      <patternFill patternType="solid">
        <fgColor indexed="53"/>
      </patternFill>
    </fill>
    <fill>
      <patternFill patternType="solid">
        <fgColor indexed="22"/>
      </patternFill>
    </fill>
    <fill>
      <patternFill patternType="solid">
        <fgColor indexed="55"/>
        <bgColor indexed="64"/>
      </patternFill>
    </fill>
    <fill>
      <patternFill patternType="solid">
        <fgColor indexed="55"/>
      </patternFill>
    </fill>
    <fill>
      <patternFill patternType="solid">
        <fgColor indexed="26"/>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gray125">
        <fgColor indexed="35"/>
      </patternFill>
    </fill>
    <fill>
      <patternFill patternType="solid">
        <fgColor rgb="FFFF00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thin">
        <color indexed="64"/>
      </top>
      <bottom style="double">
        <color indexed="64"/>
      </bottom>
      <diagonal/>
    </border>
    <border>
      <left/>
      <right style="double">
        <color indexed="64"/>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
      <left/>
      <right/>
      <top style="thin">
        <color indexed="62"/>
      </top>
      <bottom style="double">
        <color indexed="62"/>
      </bottom>
      <diagonal/>
    </border>
    <border>
      <left/>
      <right/>
      <top style="double">
        <color indexed="64"/>
      </top>
      <bottom/>
      <diagonal/>
    </border>
    <border>
      <left/>
      <right style="medium">
        <color indexed="0"/>
      </right>
      <top/>
      <bottom/>
      <diagonal/>
    </border>
    <border>
      <left/>
      <right/>
      <top style="thin">
        <color indexed="64"/>
      </top>
      <bottom/>
      <diagonal/>
    </border>
  </borders>
  <cellStyleXfs count="8330">
    <xf numFmtId="0" fontId="0" fillId="0" borderId="0"/>
    <xf numFmtId="170" fontId="18" fillId="0" borderId="0" applyFont="0" applyFill="0" applyBorder="0" applyAlignment="0" applyProtection="0"/>
    <xf numFmtId="0" fontId="13" fillId="0" borderId="0"/>
    <xf numFmtId="0" fontId="20" fillId="0" borderId="0"/>
    <xf numFmtId="0" fontId="21" fillId="0" borderId="0"/>
    <xf numFmtId="0" fontId="22" fillId="0" borderId="0"/>
    <xf numFmtId="0" fontId="19" fillId="0" borderId="0">
      <alignment vertical="center"/>
    </xf>
    <xf numFmtId="0" fontId="20" fillId="0" borderId="0"/>
    <xf numFmtId="170" fontId="18" fillId="0" borderId="0" applyFont="0" applyFill="0" applyBorder="0" applyAlignment="0" applyProtection="0"/>
    <xf numFmtId="0" fontId="23" fillId="0" borderId="0"/>
    <xf numFmtId="0" fontId="16" fillId="0" borderId="0"/>
    <xf numFmtId="170" fontId="18" fillId="0" borderId="0" applyFont="0" applyFill="0" applyBorder="0" applyAlignment="0" applyProtection="0"/>
    <xf numFmtId="170" fontId="19"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0" fontId="18" fillId="0" borderId="0" applyFont="0" applyFill="0" applyBorder="0" applyAlignment="0" applyProtection="0"/>
    <xf numFmtId="0" fontId="17" fillId="0" borderId="0"/>
    <xf numFmtId="0" fontId="18" fillId="0" borderId="0"/>
    <xf numFmtId="0" fontId="26" fillId="0" borderId="0"/>
    <xf numFmtId="0" fontId="17" fillId="0" borderId="0"/>
    <xf numFmtId="0" fontId="18" fillId="0" borderId="0"/>
    <xf numFmtId="0" fontId="25" fillId="0" borderId="0"/>
    <xf numFmtId="0" fontId="26" fillId="0" borderId="0"/>
    <xf numFmtId="0" fontId="20" fillId="0" borderId="0"/>
    <xf numFmtId="0" fontId="27" fillId="0" borderId="0"/>
    <xf numFmtId="0" fontId="22" fillId="0" borderId="0">
      <alignment vertical="top"/>
    </xf>
    <xf numFmtId="0" fontId="13" fillId="0" borderId="0"/>
    <xf numFmtId="0" fontId="28" fillId="0" borderId="0"/>
    <xf numFmtId="0" fontId="20" fillId="0" borderId="0"/>
    <xf numFmtId="0" fontId="19" fillId="0" borderId="0"/>
    <xf numFmtId="0" fontId="30" fillId="0" borderId="0"/>
    <xf numFmtId="0" fontId="13" fillId="0" borderId="0"/>
    <xf numFmtId="17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26" fillId="0" borderId="0"/>
    <xf numFmtId="0" fontId="17" fillId="0" borderId="0"/>
    <xf numFmtId="0" fontId="13" fillId="0" borderId="0"/>
    <xf numFmtId="0" fontId="17" fillId="0" borderId="0"/>
    <xf numFmtId="0" fontId="17" fillId="0" borderId="0"/>
    <xf numFmtId="0" fontId="13" fillId="0" borderId="0"/>
    <xf numFmtId="0" fontId="13" fillId="0" borderId="0"/>
    <xf numFmtId="0" fontId="13" fillId="0" borderId="0"/>
    <xf numFmtId="0" fontId="17" fillId="0" borderId="0"/>
    <xf numFmtId="0" fontId="13" fillId="0" borderId="0"/>
    <xf numFmtId="0" fontId="17" fillId="0" borderId="0"/>
    <xf numFmtId="0" fontId="17"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31" fillId="0" borderId="0"/>
    <xf numFmtId="0" fontId="31" fillId="0" borderId="0"/>
    <xf numFmtId="0" fontId="31" fillId="0" borderId="0"/>
    <xf numFmtId="0" fontId="31" fillId="0" borderId="0"/>
    <xf numFmtId="0" fontId="28" fillId="0" borderId="0"/>
    <xf numFmtId="0" fontId="31"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0" fontId="20" fillId="0" borderId="0" applyFont="0" applyFill="0" applyBorder="0" applyAlignment="0" applyProtection="0"/>
    <xf numFmtId="170" fontId="18" fillId="0" borderId="0" applyFont="0" applyFill="0" applyBorder="0" applyAlignment="0" applyProtection="0"/>
    <xf numFmtId="0" fontId="17" fillId="0" borderId="0"/>
    <xf numFmtId="0" fontId="20" fillId="0" borderId="0"/>
    <xf numFmtId="0" fontId="18" fillId="0" borderId="0"/>
    <xf numFmtId="0" fontId="32" fillId="0" borderId="0"/>
    <xf numFmtId="0" fontId="18" fillId="0" borderId="0"/>
    <xf numFmtId="170" fontId="18" fillId="0" borderId="0" applyFont="0" applyFill="0" applyBorder="0" applyAlignment="0" applyProtection="0"/>
    <xf numFmtId="0" fontId="20" fillId="0" borderId="0"/>
    <xf numFmtId="0" fontId="20" fillId="0" borderId="0"/>
    <xf numFmtId="0" fontId="20" fillId="0" borderId="0"/>
    <xf numFmtId="170" fontId="20" fillId="0" borderId="0" applyFont="0" applyFill="0" applyBorder="0" applyAlignment="0" applyProtection="0"/>
    <xf numFmtId="0" fontId="32" fillId="0" borderId="0"/>
    <xf numFmtId="0" fontId="32" fillId="0" borderId="0"/>
    <xf numFmtId="0" fontId="13" fillId="0" borderId="0"/>
    <xf numFmtId="177" fontId="18" fillId="0" borderId="0" applyFont="0" applyFill="0" applyBorder="0" applyAlignment="0" applyProtection="0"/>
    <xf numFmtId="0" fontId="22" fillId="0" borderId="0">
      <alignment vertical="top"/>
    </xf>
    <xf numFmtId="43" fontId="22" fillId="0" borderId="0" applyFont="0" applyFill="0" applyBorder="0" applyAlignment="0" applyProtection="0"/>
    <xf numFmtId="0" fontId="22" fillId="0" borderId="0">
      <alignment vertical="top"/>
    </xf>
    <xf numFmtId="0" fontId="20" fillId="0" borderId="0"/>
    <xf numFmtId="0" fontId="36" fillId="0" borderId="0" applyNumberFormat="0" applyFill="0" applyBorder="0" applyAlignment="0" applyProtection="0"/>
    <xf numFmtId="0" fontId="26" fillId="0" borderId="0"/>
    <xf numFmtId="0" fontId="18" fillId="0" borderId="0"/>
    <xf numFmtId="0" fontId="13" fillId="0" borderId="0"/>
    <xf numFmtId="0" fontId="20" fillId="0" borderId="0"/>
    <xf numFmtId="0" fontId="20" fillId="0" borderId="0"/>
    <xf numFmtId="0" fontId="18" fillId="0" borderId="0"/>
    <xf numFmtId="0" fontId="31" fillId="0" borderId="0"/>
    <xf numFmtId="170" fontId="18" fillId="0" borderId="0" applyFont="0" applyFill="0" applyBorder="0" applyAlignment="0" applyProtection="0"/>
    <xf numFmtId="0" fontId="26" fillId="0" borderId="0"/>
    <xf numFmtId="0" fontId="19"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8" fontId="42" fillId="0" borderId="11">
      <alignment horizontal="center"/>
      <protection hidden="1"/>
    </xf>
    <xf numFmtId="179" fontId="19" fillId="0" borderId="0" applyFont="0" applyFill="0" applyBorder="0" applyAlignment="0" applyProtection="0"/>
    <xf numFmtId="0" fontId="19" fillId="0" borderId="0" applyFont="0" applyFill="0" applyBorder="0" applyAlignment="0" applyProtection="0"/>
    <xf numFmtId="180" fontId="19" fillId="0" borderId="0" applyFont="0" applyFill="0" applyBorder="0" applyAlignment="0" applyProtection="0"/>
    <xf numFmtId="40" fontId="19" fillId="0" borderId="0" applyFont="0" applyFill="0" applyBorder="0" applyAlignment="0" applyProtection="0"/>
    <xf numFmtId="38" fontId="19" fillId="0" borderId="0" applyFont="0" applyFill="0" applyBorder="0" applyAlignment="0" applyProtection="0"/>
    <xf numFmtId="41" fontId="43" fillId="0" borderId="0" applyFont="0" applyFill="0" applyBorder="0" applyAlignment="0" applyProtection="0"/>
    <xf numFmtId="43" fontId="43" fillId="0" borderId="0" applyFont="0" applyFill="0" applyBorder="0" applyAlignment="0" applyProtection="0"/>
    <xf numFmtId="167" fontId="19" fillId="0" borderId="0" applyFont="0" applyFill="0" applyBorder="0" applyAlignment="0" applyProtection="0"/>
    <xf numFmtId="0" fontId="19" fillId="0" borderId="0">
      <alignment vertical="center"/>
    </xf>
    <xf numFmtId="0" fontId="15" fillId="0" borderId="1" applyNumberFormat="0" applyFill="0" applyProtection="0">
      <alignment vertical="center" wrapText="1"/>
    </xf>
    <xf numFmtId="0" fontId="20" fillId="0" borderId="0"/>
    <xf numFmtId="0" fontId="20" fillId="0" borderId="0"/>
    <xf numFmtId="0" fontId="44" fillId="5" borderId="0"/>
    <xf numFmtId="0" fontId="44" fillId="5" borderId="0"/>
    <xf numFmtId="0" fontId="46" fillId="5" borderId="0"/>
    <xf numFmtId="0" fontId="46" fillId="5" borderId="0"/>
    <xf numFmtId="0" fontId="47" fillId="6" borderId="0" applyNumberFormat="0" applyBorder="0" applyAlignment="0" applyProtection="0"/>
    <xf numFmtId="0" fontId="48" fillId="7" borderId="0" applyNumberFormat="0" applyBorder="0" applyAlignment="0" applyProtection="0"/>
    <xf numFmtId="0" fontId="47" fillId="8" borderId="0" applyNumberFormat="0" applyBorder="0" applyAlignment="0" applyProtection="0"/>
    <xf numFmtId="0" fontId="48" fillId="9" borderId="0" applyNumberFormat="0" applyBorder="0" applyAlignment="0" applyProtection="0"/>
    <xf numFmtId="0" fontId="47" fillId="10" borderId="0" applyNumberFormat="0" applyBorder="0" applyAlignment="0" applyProtection="0"/>
    <xf numFmtId="0" fontId="48" fillId="11" borderId="0" applyNumberFormat="0" applyBorder="0" applyAlignment="0" applyProtection="0"/>
    <xf numFmtId="0" fontId="47" fillId="12" borderId="0" applyNumberFormat="0" applyBorder="0" applyAlignment="0" applyProtection="0"/>
    <xf numFmtId="0" fontId="48" fillId="13" borderId="0" applyNumberFormat="0" applyBorder="0" applyAlignment="0" applyProtection="0"/>
    <xf numFmtId="0" fontId="47" fillId="14" borderId="0" applyNumberFormat="0" applyBorder="0" applyAlignment="0" applyProtection="0"/>
    <xf numFmtId="0" fontId="48" fillId="15" borderId="0" applyNumberFormat="0" applyBorder="0" applyAlignment="0" applyProtection="0"/>
    <xf numFmtId="0" fontId="47" fillId="16" borderId="0" applyNumberFormat="0" applyBorder="0" applyAlignment="0" applyProtection="0"/>
    <xf numFmtId="0" fontId="48" fillId="17"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10"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49" fillId="5" borderId="0"/>
    <xf numFmtId="0" fontId="49" fillId="5" borderId="0"/>
    <xf numFmtId="0" fontId="50" fillId="0" borderId="0">
      <alignment wrapText="1"/>
    </xf>
    <xf numFmtId="0" fontId="50" fillId="0" borderId="0">
      <alignment wrapText="1"/>
    </xf>
    <xf numFmtId="0" fontId="47" fillId="18" borderId="0" applyNumberFormat="0" applyBorder="0" applyAlignment="0" applyProtection="0"/>
    <xf numFmtId="0" fontId="48" fillId="19" borderId="0" applyNumberFormat="0" applyBorder="0" applyAlignment="0" applyProtection="0"/>
    <xf numFmtId="0" fontId="47" fillId="20" borderId="0" applyNumberFormat="0" applyBorder="0" applyAlignment="0" applyProtection="0"/>
    <xf numFmtId="0" fontId="48" fillId="21" borderId="0" applyNumberFormat="0" applyBorder="0" applyAlignment="0" applyProtection="0"/>
    <xf numFmtId="0" fontId="47" fillId="4" borderId="0" applyNumberFormat="0" applyBorder="0" applyAlignment="0" applyProtection="0"/>
    <xf numFmtId="0" fontId="48" fillId="22" borderId="0" applyNumberFormat="0" applyBorder="0" applyAlignment="0" applyProtection="0"/>
    <xf numFmtId="0" fontId="47" fillId="12" borderId="0" applyNumberFormat="0" applyBorder="0" applyAlignment="0" applyProtection="0"/>
    <xf numFmtId="0" fontId="48" fillId="13" borderId="0" applyNumberFormat="0" applyBorder="0" applyAlignment="0" applyProtection="0"/>
    <xf numFmtId="0" fontId="47" fillId="18" borderId="0" applyNumberFormat="0" applyBorder="0" applyAlignment="0" applyProtection="0"/>
    <xf numFmtId="0" fontId="48" fillId="19" borderId="0" applyNumberFormat="0" applyBorder="0" applyAlignment="0" applyProtection="0"/>
    <xf numFmtId="0" fontId="47" fillId="3" borderId="0" applyNumberFormat="0" applyBorder="0" applyAlignment="0" applyProtection="0"/>
    <xf numFmtId="0" fontId="48" fillId="23" borderId="0" applyNumberFormat="0" applyBorder="0" applyAlignment="0" applyProtection="0"/>
    <xf numFmtId="0" fontId="18" fillId="18" borderId="0" applyNumberFormat="0" applyBorder="0" applyAlignment="0" applyProtection="0"/>
    <xf numFmtId="0" fontId="18" fillId="20" borderId="0" applyNumberFormat="0" applyBorder="0" applyAlignment="0" applyProtection="0"/>
    <xf numFmtId="0" fontId="18" fillId="4" borderId="0" applyNumberFormat="0" applyBorder="0" applyAlignment="0" applyProtection="0"/>
    <xf numFmtId="0" fontId="18" fillId="12" borderId="0" applyNumberFormat="0" applyBorder="0" applyAlignment="0" applyProtection="0"/>
    <xf numFmtId="0" fontId="18" fillId="18" borderId="0" applyNumberFormat="0" applyBorder="0" applyAlignment="0" applyProtection="0"/>
    <xf numFmtId="0" fontId="18" fillId="3" borderId="0" applyNumberFormat="0" applyBorder="0" applyAlignment="0" applyProtection="0"/>
    <xf numFmtId="0" fontId="19" fillId="0" borderId="10" applyNumberFormat="0" applyFont="0" applyBorder="0" applyAlignment="0">
      <alignment horizontal="center" vertical="center"/>
    </xf>
    <xf numFmtId="0" fontId="36" fillId="0" borderId="0"/>
    <xf numFmtId="0" fontId="36" fillId="0" borderId="0"/>
    <xf numFmtId="0" fontId="36" fillId="0" borderId="0"/>
    <xf numFmtId="0" fontId="36" fillId="0" borderId="0"/>
    <xf numFmtId="0" fontId="36" fillId="0" borderId="0"/>
    <xf numFmtId="0" fontId="51" fillId="24" borderId="0" applyNumberFormat="0" applyBorder="0" applyAlignment="0" applyProtection="0"/>
    <xf numFmtId="0" fontId="52" fillId="25" borderId="0" applyNumberFormat="0" applyBorder="0" applyAlignment="0" applyProtection="0"/>
    <xf numFmtId="0" fontId="51" fillId="20" borderId="0" applyNumberFormat="0" applyBorder="0" applyAlignment="0" applyProtection="0"/>
    <xf numFmtId="0" fontId="52" fillId="21" borderId="0" applyNumberFormat="0" applyBorder="0" applyAlignment="0" applyProtection="0"/>
    <xf numFmtId="0" fontId="51" fillId="4" borderId="0" applyNumberFormat="0" applyBorder="0" applyAlignment="0" applyProtection="0"/>
    <xf numFmtId="0" fontId="52" fillId="22" borderId="0" applyNumberFormat="0" applyBorder="0" applyAlignment="0" applyProtection="0"/>
    <xf numFmtId="0" fontId="51" fillId="26" borderId="0" applyNumberFormat="0" applyBorder="0" applyAlignment="0" applyProtection="0"/>
    <xf numFmtId="0" fontId="52" fillId="27" borderId="0" applyNumberFormat="0" applyBorder="0" applyAlignment="0" applyProtection="0"/>
    <xf numFmtId="0" fontId="51" fillId="28" borderId="0" applyNumberFormat="0" applyBorder="0" applyAlignment="0" applyProtection="0"/>
    <xf numFmtId="0" fontId="52" fillId="29" borderId="0" applyNumberFormat="0" applyBorder="0" applyAlignment="0" applyProtection="0"/>
    <xf numFmtId="0" fontId="51" fillId="30" borderId="0" applyNumberFormat="0" applyBorder="0" applyAlignment="0" applyProtection="0"/>
    <xf numFmtId="0" fontId="52" fillId="31" borderId="0" applyNumberFormat="0" applyBorder="0" applyAlignment="0" applyProtection="0"/>
    <xf numFmtId="0" fontId="53" fillId="24" borderId="0" applyNumberFormat="0" applyBorder="0" applyAlignment="0" applyProtection="0"/>
    <xf numFmtId="0" fontId="53" fillId="20" borderId="0" applyNumberFormat="0" applyBorder="0" applyAlignment="0" applyProtection="0"/>
    <xf numFmtId="0" fontId="53" fillId="4" borderId="0" applyNumberFormat="0" applyBorder="0" applyAlignment="0" applyProtection="0"/>
    <xf numFmtId="0" fontId="53" fillId="26" borderId="0" applyNumberFormat="0" applyBorder="0" applyAlignment="0" applyProtection="0"/>
    <xf numFmtId="0" fontId="53" fillId="28" borderId="0" applyNumberFormat="0" applyBorder="0" applyAlignment="0" applyProtection="0"/>
    <xf numFmtId="0" fontId="53" fillId="30" borderId="0" applyNumberFormat="0" applyBorder="0" applyAlignment="0" applyProtection="0"/>
    <xf numFmtId="0" fontId="54" fillId="0" borderId="0"/>
    <xf numFmtId="0" fontId="54" fillId="0" borderId="0"/>
    <xf numFmtId="0" fontId="51" fillId="32" borderId="0" applyNumberFormat="0" applyBorder="0" applyAlignment="0" applyProtection="0"/>
    <xf numFmtId="0" fontId="52" fillId="33" borderId="0" applyNumberFormat="0" applyBorder="0" applyAlignment="0" applyProtection="0"/>
    <xf numFmtId="0" fontId="51" fillId="34" borderId="0" applyNumberFormat="0" applyBorder="0" applyAlignment="0" applyProtection="0"/>
    <xf numFmtId="0" fontId="52" fillId="35" borderId="0" applyNumberFormat="0" applyBorder="0" applyAlignment="0" applyProtection="0"/>
    <xf numFmtId="0" fontId="51" fillId="36" borderId="0" applyNumberFormat="0" applyBorder="0" applyAlignment="0" applyProtection="0"/>
    <xf numFmtId="0" fontId="52" fillId="37" borderId="0" applyNumberFormat="0" applyBorder="0" applyAlignment="0" applyProtection="0"/>
    <xf numFmtId="0" fontId="51" fillId="26" borderId="0" applyNumberFormat="0" applyBorder="0" applyAlignment="0" applyProtection="0"/>
    <xf numFmtId="0" fontId="52" fillId="27" borderId="0" applyNumberFormat="0" applyBorder="0" applyAlignment="0" applyProtection="0"/>
    <xf numFmtId="0" fontId="51" fillId="28" borderId="0" applyNumberFormat="0" applyBorder="0" applyAlignment="0" applyProtection="0"/>
    <xf numFmtId="0" fontId="52" fillId="29" borderId="0" applyNumberFormat="0" applyBorder="0" applyAlignment="0" applyProtection="0"/>
    <xf numFmtId="0" fontId="51" fillId="38" borderId="0" applyNumberFormat="0" applyBorder="0" applyAlignment="0" applyProtection="0"/>
    <xf numFmtId="0" fontId="52" fillId="39" borderId="0" applyNumberFormat="0" applyBorder="0" applyAlignment="0" applyProtection="0"/>
    <xf numFmtId="0" fontId="19" fillId="0" borderId="0" applyFont="0" applyFill="0" applyBorder="0" applyAlignment="0" applyProtection="0"/>
    <xf numFmtId="181" fontId="22" fillId="0" borderId="0" applyFont="0" applyFill="0" applyBorder="0" applyAlignment="0" applyProtection="0"/>
    <xf numFmtId="0" fontId="19" fillId="0" borderId="0" applyFont="0" applyFill="0" applyBorder="0" applyAlignment="0" applyProtection="0"/>
    <xf numFmtId="182" fontId="22" fillId="0" borderId="0" applyFont="0" applyFill="0" applyBorder="0" applyAlignment="0" applyProtection="0"/>
    <xf numFmtId="0" fontId="19" fillId="0" borderId="0" applyFont="0" applyFill="0" applyBorder="0" applyAlignment="0" applyProtection="0"/>
    <xf numFmtId="183" fontId="45" fillId="0" borderId="0" applyFont="0" applyFill="0" applyBorder="0" applyAlignment="0" applyProtection="0"/>
    <xf numFmtId="0" fontId="19" fillId="0" borderId="0" applyFont="0" applyFill="0" applyBorder="0" applyAlignment="0" applyProtection="0"/>
    <xf numFmtId="184" fontId="45" fillId="0" borderId="0" applyFont="0" applyFill="0" applyBorder="0" applyAlignment="0" applyProtection="0"/>
    <xf numFmtId="0" fontId="55" fillId="8" borderId="0" applyNumberFormat="0" applyBorder="0" applyAlignment="0" applyProtection="0"/>
    <xf numFmtId="0" fontId="56" fillId="9" borderId="0" applyNumberFormat="0" applyBorder="0" applyAlignment="0" applyProtection="0"/>
    <xf numFmtId="0" fontId="57" fillId="0" borderId="0"/>
    <xf numFmtId="0" fontId="57" fillId="0" borderId="0"/>
    <xf numFmtId="0" fontId="59" fillId="0" borderId="0"/>
    <xf numFmtId="166" fontId="22" fillId="0" borderId="0" applyFill="0" applyBorder="0" applyAlignment="0"/>
    <xf numFmtId="185" fontId="22" fillId="0" borderId="0" applyFill="0" applyBorder="0" applyAlignment="0"/>
    <xf numFmtId="0" fontId="60" fillId="5" borderId="12" applyNumberFormat="0" applyAlignment="0" applyProtection="0"/>
    <xf numFmtId="0" fontId="61" fillId="40" borderId="12" applyNumberFormat="0" applyAlignment="0" applyProtection="0"/>
    <xf numFmtId="0" fontId="62" fillId="0" borderId="0"/>
    <xf numFmtId="186" fontId="63" fillId="0" borderId="13" applyBorder="0"/>
    <xf numFmtId="186" fontId="64" fillId="0" borderId="6">
      <protection locked="0"/>
    </xf>
    <xf numFmtId="187" fontId="65" fillId="0" borderId="6"/>
    <xf numFmtId="0" fontId="66" fillId="41" borderId="14" applyNumberFormat="0" applyAlignment="0" applyProtection="0"/>
    <xf numFmtId="0" fontId="67" fillId="42" borderId="14" applyNumberFormat="0" applyAlignment="0" applyProtection="0"/>
    <xf numFmtId="4" fontId="68" fillId="0" borderId="0" applyAlignment="0"/>
    <xf numFmtId="0" fontId="20" fillId="0" borderId="0"/>
    <xf numFmtId="1" fontId="69" fillId="0" borderId="9" applyBorder="0"/>
    <xf numFmtId="0" fontId="70" fillId="0" borderId="0" applyNumberFormat="0" applyFill="0" applyBorder="0" applyAlignment="0" applyProtection="0"/>
    <xf numFmtId="168" fontId="26" fillId="0" borderId="0" applyFont="0" applyFill="0" applyBorder="0" applyAlignment="0" applyProtection="0"/>
    <xf numFmtId="168" fontId="20"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8" fontId="26" fillId="0" borderId="0" applyFont="0" applyFill="0" applyBorder="0" applyAlignment="0" applyProtection="0"/>
    <xf numFmtId="171" fontId="20" fillId="0" borderId="0" applyFont="0" applyFill="0" applyBorder="0" applyAlignment="0" applyProtection="0"/>
    <xf numFmtId="188" fontId="19"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9" fillId="0" borderId="0" applyFont="0" applyFill="0" applyBorder="0" applyAlignment="0" applyProtection="0"/>
    <xf numFmtId="172" fontId="18" fillId="0" borderId="0" applyFont="0" applyFill="0" applyBorder="0" applyAlignment="0" applyProtection="0"/>
    <xf numFmtId="170" fontId="21" fillId="0" borderId="0" applyFont="0" applyFill="0" applyBorder="0" applyAlignment="0" applyProtection="0"/>
    <xf numFmtId="170" fontId="20" fillId="0" borderId="0" applyFont="0" applyFill="0" applyBorder="0" applyAlignment="0" applyProtection="0"/>
    <xf numFmtId="170" fontId="40" fillId="0" borderId="0" applyFont="0" applyFill="0" applyBorder="0" applyAlignment="0" applyProtection="0"/>
    <xf numFmtId="170" fontId="19"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71" fillId="0" borderId="0" applyFont="0" applyFill="0" applyBorder="0" applyAlignment="0" applyProtection="0"/>
    <xf numFmtId="170" fontId="20" fillId="0" borderId="0" applyFont="0" applyFill="0" applyBorder="0" applyAlignment="0" applyProtection="0"/>
    <xf numFmtId="170" fontId="17" fillId="0" borderId="0" applyFont="0" applyFill="0" applyBorder="0" applyAlignment="0" applyProtection="0"/>
    <xf numFmtId="176" fontId="20" fillId="0" borderId="0" applyFont="0" applyFill="0" applyBorder="0" applyAlignment="0" applyProtection="0"/>
    <xf numFmtId="170" fontId="21" fillId="0" borderId="0" applyFont="0" applyFill="0" applyBorder="0" applyAlignment="0" applyProtection="0"/>
    <xf numFmtId="170" fontId="22" fillId="0" borderId="0" applyFont="0" applyFill="0" applyBorder="0" applyAlignment="0" applyProtection="0"/>
    <xf numFmtId="170" fontId="20" fillId="0" borderId="0" applyFont="0" applyFill="0" applyBorder="0" applyAlignment="0" applyProtection="0"/>
    <xf numFmtId="170" fontId="18"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89" fontId="17" fillId="0" borderId="0"/>
    <xf numFmtId="3" fontId="19" fillId="0" borderId="0" applyFont="0" applyFill="0" applyBorder="0" applyAlignment="0" applyProtection="0"/>
    <xf numFmtId="190" fontId="72" fillId="0" borderId="0">
      <protection locked="0"/>
    </xf>
    <xf numFmtId="191" fontId="72" fillId="0" borderId="0">
      <protection locked="0"/>
    </xf>
    <xf numFmtId="192" fontId="73" fillId="0" borderId="7">
      <protection locked="0"/>
    </xf>
    <xf numFmtId="193" fontId="72" fillId="0" borderId="0">
      <protection locked="0"/>
    </xf>
    <xf numFmtId="194" fontId="72" fillId="0" borderId="0">
      <protection locked="0"/>
    </xf>
    <xf numFmtId="0" fontId="72" fillId="0" borderId="0" applyNumberFormat="0">
      <protection locked="0"/>
    </xf>
    <xf numFmtId="193" fontId="72" fillId="0" borderId="0">
      <protection locked="0"/>
    </xf>
    <xf numFmtId="186" fontId="74" fillId="0" borderId="11"/>
    <xf numFmtId="195" fontId="74" fillId="0" borderId="11"/>
    <xf numFmtId="2" fontId="35" fillId="0" borderId="15" applyFill="0" applyProtection="0">
      <alignment horizontal="center" vertical="center" wrapText="1"/>
    </xf>
    <xf numFmtId="169" fontId="17" fillId="0" borderId="0" applyFont="0" applyFill="0" applyBorder="0" applyAlignment="0" applyProtection="0"/>
    <xf numFmtId="196" fontId="19" fillId="0" borderId="0" applyFont="0" applyFill="0" applyBorder="0" applyAlignment="0" applyProtection="0"/>
    <xf numFmtId="197" fontId="20" fillId="0" borderId="0"/>
    <xf numFmtId="186" fontId="42" fillId="0" borderId="11">
      <alignment horizontal="center"/>
      <protection hidden="1"/>
    </xf>
    <xf numFmtId="198" fontId="75" fillId="0" borderId="11">
      <alignment horizontal="center"/>
      <protection hidden="1"/>
    </xf>
    <xf numFmtId="2" fontId="42" fillId="0" borderId="11">
      <alignment horizontal="center"/>
      <protection hidden="1"/>
    </xf>
    <xf numFmtId="175" fontId="22" fillId="0" borderId="16"/>
    <xf numFmtId="0" fontId="19" fillId="0" borderId="0" applyFont="0" applyFill="0" applyBorder="0" applyAlignment="0" applyProtection="0"/>
    <xf numFmtId="0" fontId="76" fillId="5" borderId="17" applyNumberFormat="0" applyAlignment="0" applyProtection="0"/>
    <xf numFmtId="0" fontId="77" fillId="16" borderId="12" applyNumberFormat="0" applyAlignment="0" applyProtection="0"/>
    <xf numFmtId="0" fontId="78" fillId="0" borderId="18" applyNumberFormat="0" applyFill="0" applyAlignment="0" applyProtection="0"/>
    <xf numFmtId="0" fontId="79" fillId="0" borderId="19" applyNumberFormat="0" applyFill="0" applyAlignment="0" applyProtection="0"/>
    <xf numFmtId="0" fontId="80" fillId="0" borderId="20" applyNumberFormat="0" applyFill="0" applyAlignment="0" applyProtection="0"/>
    <xf numFmtId="0" fontId="80" fillId="0" borderId="0" applyNumberFormat="0" applyFill="0" applyBorder="0" applyAlignment="0" applyProtection="0"/>
    <xf numFmtId="199" fontId="20" fillId="0" borderId="0" applyFont="0" applyFill="0" applyBorder="0" applyAlignment="0" applyProtection="0"/>
    <xf numFmtId="200" fontId="20" fillId="0" borderId="0" applyFont="0" applyFill="0" applyBorder="0" applyAlignment="0" applyProtection="0"/>
    <xf numFmtId="201" fontId="20" fillId="0" borderId="0"/>
    <xf numFmtId="3" fontId="19" fillId="0" borderId="0" applyFont="0" applyBorder="0" applyAlignment="0"/>
    <xf numFmtId="3" fontId="22" fillId="0" borderId="0" applyFont="0" applyBorder="0" applyAlignment="0"/>
    <xf numFmtId="202" fontId="19" fillId="0" borderId="0" applyFont="0" applyFill="0" applyBorder="0" applyAlignment="0" applyProtection="0"/>
    <xf numFmtId="202" fontId="19" fillId="0" borderId="0" applyFont="0" applyFill="0" applyBorder="0" applyAlignment="0" applyProtection="0"/>
    <xf numFmtId="0" fontId="39" fillId="0" borderId="0"/>
    <xf numFmtId="0" fontId="81" fillId="0" borderId="0" applyNumberFormat="0" applyFill="0" applyBorder="0" applyAlignment="0" applyProtection="0"/>
    <xf numFmtId="0" fontId="82" fillId="0" borderId="0" applyNumberFormat="0" applyFill="0" applyBorder="0" applyAlignment="0" applyProtection="0"/>
    <xf numFmtId="3" fontId="19" fillId="0" borderId="0" applyFont="0" applyBorder="0" applyAlignment="0"/>
    <xf numFmtId="3" fontId="22" fillId="0" borderId="0" applyFont="0" applyBorder="0" applyAlignment="0"/>
    <xf numFmtId="2" fontId="19" fillId="0" borderId="0" applyFont="0" applyFill="0" applyBorder="0" applyAlignment="0" applyProtection="0"/>
    <xf numFmtId="0" fontId="19" fillId="43" borderId="21" applyNumberFormat="0" applyFont="0" applyAlignment="0" applyProtection="0"/>
    <xf numFmtId="0" fontId="83" fillId="10" borderId="0" applyNumberFormat="0" applyBorder="0" applyAlignment="0" applyProtection="0"/>
    <xf numFmtId="0" fontId="84" fillId="11" borderId="0" applyNumberFormat="0" applyBorder="0" applyAlignment="0" applyProtection="0"/>
    <xf numFmtId="0" fontId="85" fillId="5" borderId="0" applyNumberFormat="0" applyBorder="0" applyAlignment="0" applyProtection="0"/>
    <xf numFmtId="0" fontId="19" fillId="0" borderId="0" applyNumberFormat="0" applyFont="0" applyBorder="0" applyAlignment="0">
      <alignment horizontal="left" vertical="center"/>
    </xf>
    <xf numFmtId="0" fontId="29" fillId="0" borderId="0">
      <alignment vertical="justify"/>
    </xf>
    <xf numFmtId="0" fontId="86" fillId="0" borderId="0">
      <alignment horizontal="left"/>
    </xf>
    <xf numFmtId="0" fontId="87" fillId="0" borderId="22" applyNumberFormat="0" applyAlignment="0" applyProtection="0">
      <alignment horizontal="left" vertical="center"/>
    </xf>
    <xf numFmtId="0" fontId="87" fillId="0" borderId="5">
      <alignment horizontal="left" vertical="center"/>
    </xf>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18"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90" fillId="0" borderId="19" applyNumberFormat="0" applyFill="0" applyAlignment="0" applyProtection="0"/>
    <xf numFmtId="0" fontId="91" fillId="0" borderId="20" applyNumberFormat="0" applyFill="0" applyAlignment="0" applyProtection="0"/>
    <xf numFmtId="0" fontId="92" fillId="0" borderId="20" applyNumberFormat="0" applyFill="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88" fillId="0" borderId="0" applyProtection="0"/>
    <xf numFmtId="0" fontId="87" fillId="0" borderId="0" applyProtection="0"/>
    <xf numFmtId="0" fontId="93" fillId="0" borderId="0" applyNumberFormat="0" applyFill="0" applyBorder="0" applyAlignment="0" applyProtection="0">
      <alignment vertical="top"/>
      <protection locked="0"/>
    </xf>
    <xf numFmtId="0" fontId="85" fillId="43" borderId="1" applyNumberFormat="0" applyBorder="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94" fillId="16"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94" fillId="16"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94" fillId="16" borderId="12" applyNumberFormat="0" applyAlignment="0" applyProtection="0"/>
    <xf numFmtId="0" fontId="77" fillId="17" borderId="12" applyNumberFormat="0" applyAlignment="0" applyProtection="0"/>
    <xf numFmtId="0" fontId="77" fillId="17" borderId="12" applyNumberFormat="0" applyAlignment="0" applyProtection="0"/>
    <xf numFmtId="0" fontId="95" fillId="17" borderId="12" applyNumberFormat="0" applyAlignment="0" applyProtection="0"/>
    <xf numFmtId="0" fontId="95" fillId="17" borderId="12" applyNumberFormat="0" applyAlignment="0" applyProtection="0"/>
    <xf numFmtId="0" fontId="94" fillId="16" borderId="12" applyNumberFormat="0" applyAlignment="0" applyProtection="0"/>
    <xf numFmtId="0" fontId="94" fillId="16" borderId="12" applyNumberFormat="0" applyAlignment="0" applyProtection="0"/>
    <xf numFmtId="0" fontId="94" fillId="16" borderId="12" applyNumberFormat="0" applyAlignment="0" applyProtection="0"/>
    <xf numFmtId="0" fontId="94" fillId="16" borderId="12" applyNumberFormat="0" applyAlignment="0" applyProtection="0"/>
    <xf numFmtId="0" fontId="77" fillId="17" borderId="12" applyNumberFormat="0" applyAlignment="0" applyProtection="0"/>
    <xf numFmtId="0" fontId="96" fillId="41" borderId="14" applyNumberFormat="0" applyAlignment="0" applyProtection="0"/>
    <xf numFmtId="0" fontId="20" fillId="0" borderId="0"/>
    <xf numFmtId="0" fontId="97" fillId="0" borderId="0"/>
    <xf numFmtId="0" fontId="98" fillId="0" borderId="23" applyNumberFormat="0" applyFill="0" applyAlignment="0" applyProtection="0"/>
    <xf numFmtId="0" fontId="99" fillId="0" borderId="23" applyNumberFormat="0" applyFill="0" applyAlignment="0" applyProtection="0"/>
    <xf numFmtId="186" fontId="19" fillId="0" borderId="13" applyFont="0"/>
    <xf numFmtId="3" fontId="20" fillId="0" borderId="24"/>
    <xf numFmtId="38" fontId="19" fillId="0" borderId="0" applyFont="0" applyFill="0" applyBorder="0" applyAlignment="0" applyProtection="0"/>
    <xf numFmtId="40" fontId="19" fillId="0" borderId="0" applyFont="0" applyFill="0" applyBorder="0" applyAlignment="0" applyProtection="0"/>
    <xf numFmtId="0" fontId="100" fillId="0" borderId="25"/>
    <xf numFmtId="173" fontId="29" fillId="0" borderId="26"/>
    <xf numFmtId="203" fontId="19" fillId="0" borderId="0" applyFont="0" applyFill="0" applyBorder="0" applyAlignment="0" applyProtection="0"/>
    <xf numFmtId="204" fontId="19" fillId="0" borderId="0" applyFont="0" applyFill="0" applyBorder="0" applyAlignment="0" applyProtection="0"/>
    <xf numFmtId="205" fontId="19" fillId="0" borderId="0" applyFont="0" applyFill="0" applyBorder="0" applyAlignment="0" applyProtection="0"/>
    <xf numFmtId="206" fontId="19" fillId="0" borderId="0" applyFont="0" applyFill="0" applyBorder="0" applyAlignment="0" applyProtection="0"/>
    <xf numFmtId="0" fontId="19" fillId="0" borderId="0" applyNumberFormat="0" applyFont="0" applyFill="0" applyAlignment="0"/>
    <xf numFmtId="0" fontId="74" fillId="0" borderId="0">
      <alignment horizontal="justify" vertical="top"/>
    </xf>
    <xf numFmtId="0" fontId="101" fillId="44" borderId="0" applyNumberFormat="0" applyBorder="0" applyAlignment="0" applyProtection="0"/>
    <xf numFmtId="0" fontId="102" fillId="45" borderId="0" applyNumberFormat="0" applyBorder="0" applyAlignment="0" applyProtection="0"/>
    <xf numFmtId="0" fontId="17" fillId="0" borderId="0"/>
    <xf numFmtId="0" fontId="53" fillId="32" borderId="0" applyNumberFormat="0" applyBorder="0" applyAlignment="0" applyProtection="0"/>
    <xf numFmtId="0" fontId="53" fillId="34" borderId="0" applyNumberFormat="0" applyBorder="0" applyAlignment="0" applyProtection="0"/>
    <xf numFmtId="0" fontId="53" fillId="36" borderId="0" applyNumberFormat="0" applyBorder="0" applyAlignment="0" applyProtection="0"/>
    <xf numFmtId="0" fontId="53" fillId="26" borderId="0" applyNumberFormat="0" applyBorder="0" applyAlignment="0" applyProtection="0"/>
    <xf numFmtId="0" fontId="53" fillId="28" borderId="0" applyNumberFormat="0" applyBorder="0" applyAlignment="0" applyProtection="0"/>
    <xf numFmtId="0" fontId="53" fillId="38" borderId="0" applyNumberFormat="0" applyBorder="0" applyAlignment="0" applyProtection="0"/>
    <xf numFmtId="0" fontId="22" fillId="0" borderId="0">
      <alignment horizontal="left"/>
    </xf>
    <xf numFmtId="0" fontId="22" fillId="0" borderId="0">
      <alignment horizontal="left"/>
    </xf>
    <xf numFmtId="37" fontId="103" fillId="0" borderId="0"/>
    <xf numFmtId="0" fontId="19" fillId="0" borderId="1" applyNumberFormat="0" applyFont="0" applyFill="0" applyBorder="0" applyAlignment="0">
      <alignment horizontal="center"/>
    </xf>
    <xf numFmtId="207" fontId="97" fillId="0" borderId="0"/>
    <xf numFmtId="207" fontId="97" fillId="0" borderId="0"/>
    <xf numFmtId="0" fontId="18" fillId="0" borderId="0"/>
    <xf numFmtId="0" fontId="26" fillId="0" borderId="0"/>
    <xf numFmtId="0" fontId="26" fillId="0" borderId="0"/>
    <xf numFmtId="0" fontId="26" fillId="0" borderId="0"/>
    <xf numFmtId="0" fontId="20" fillId="0" borderId="0"/>
    <xf numFmtId="0" fontId="26" fillId="0" borderId="0"/>
    <xf numFmtId="0" fontId="26" fillId="0" borderId="0"/>
    <xf numFmtId="0" fontId="26" fillId="0" borderId="0"/>
    <xf numFmtId="0" fontId="26" fillId="0" borderId="0"/>
    <xf numFmtId="0" fontId="20" fillId="0" borderId="0"/>
    <xf numFmtId="0" fontId="20" fillId="0" borderId="0"/>
    <xf numFmtId="0" fontId="17" fillId="0" borderId="0"/>
    <xf numFmtId="0" fontId="20" fillId="0" borderId="0"/>
    <xf numFmtId="0" fontId="18" fillId="0" borderId="0"/>
    <xf numFmtId="0" fontId="20" fillId="0" borderId="0"/>
    <xf numFmtId="0" fontId="26" fillId="0" borderId="0"/>
    <xf numFmtId="0" fontId="20" fillId="0" borderId="0"/>
    <xf numFmtId="0" fontId="26" fillId="0" borderId="0"/>
    <xf numFmtId="0" fontId="26" fillId="0" borderId="0"/>
    <xf numFmtId="0" fontId="20" fillId="0" borderId="0"/>
    <xf numFmtId="0" fontId="20" fillId="0" borderId="0"/>
    <xf numFmtId="0" fontId="26" fillId="0" borderId="0"/>
    <xf numFmtId="0" fontId="26" fillId="0" borderId="0"/>
    <xf numFmtId="0" fontId="17"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1" fillId="0" borderId="0"/>
    <xf numFmtId="0" fontId="18" fillId="0" borderId="0"/>
    <xf numFmtId="0" fontId="26" fillId="0" borderId="0"/>
    <xf numFmtId="0" fontId="26" fillId="0" borderId="0"/>
    <xf numFmtId="0" fontId="20" fillId="0" borderId="0"/>
    <xf numFmtId="0" fontId="26" fillId="0" borderId="0"/>
    <xf numFmtId="0" fontId="26" fillId="0" borderId="0"/>
    <xf numFmtId="0" fontId="20" fillId="0" borderId="0"/>
    <xf numFmtId="0" fontId="26" fillId="0" borderId="0"/>
    <xf numFmtId="0" fontId="17" fillId="0" borderId="0"/>
    <xf numFmtId="0" fontId="26" fillId="0" borderId="0"/>
    <xf numFmtId="0" fontId="26" fillId="0" borderId="0"/>
    <xf numFmtId="0" fontId="20" fillId="0" borderId="0"/>
    <xf numFmtId="0" fontId="26" fillId="0" borderId="0"/>
    <xf numFmtId="0" fontId="26" fillId="0" borderId="0"/>
    <xf numFmtId="0" fontId="26" fillId="0" borderId="0"/>
    <xf numFmtId="0" fontId="31"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20"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9"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04" fillId="0" borderId="0"/>
    <xf numFmtId="0" fontId="31" fillId="0" borderId="0"/>
    <xf numFmtId="0" fontId="21" fillId="0" borderId="0"/>
    <xf numFmtId="0" fontId="19" fillId="0" borderId="0">
      <alignment vertical="center"/>
    </xf>
    <xf numFmtId="0" fontId="31" fillId="0" borderId="0"/>
    <xf numFmtId="0" fontId="31" fillId="0" borderId="0"/>
    <xf numFmtId="0" fontId="20" fillId="0" borderId="0"/>
    <xf numFmtId="0" fontId="26"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0" fillId="0" borderId="0"/>
    <xf numFmtId="0" fontId="26"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0" fillId="0" borderId="0"/>
    <xf numFmtId="0" fontId="26" fillId="0" borderId="0"/>
    <xf numFmtId="0" fontId="18" fillId="0" borderId="0"/>
    <xf numFmtId="0" fontId="25" fillId="0" borderId="0"/>
    <xf numFmtId="0" fontId="25" fillId="0" borderId="0"/>
    <xf numFmtId="0" fontId="20" fillId="0" borderId="0"/>
    <xf numFmtId="0" fontId="20" fillId="0" borderId="0"/>
    <xf numFmtId="0" fontId="71" fillId="0" borderId="0"/>
    <xf numFmtId="0" fontId="20" fillId="0" borderId="0"/>
    <xf numFmtId="0" fontId="20" fillId="0" borderId="0"/>
    <xf numFmtId="0" fontId="20" fillId="0" borderId="0"/>
    <xf numFmtId="0" fontId="25" fillId="0" borderId="0"/>
    <xf numFmtId="0" fontId="26" fillId="0" borderId="0"/>
    <xf numFmtId="0" fontId="18" fillId="0" borderId="0"/>
    <xf numFmtId="0" fontId="38"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20"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22" fillId="0" borderId="0"/>
    <xf numFmtId="0" fontId="18" fillId="0" borderId="0"/>
    <xf numFmtId="0" fontId="19" fillId="0" borderId="0"/>
    <xf numFmtId="0" fontId="29" fillId="0" borderId="0"/>
    <xf numFmtId="0" fontId="20"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0" fillId="0" borderId="0"/>
    <xf numFmtId="0" fontId="25" fillId="0" borderId="0"/>
    <xf numFmtId="0" fontId="21" fillId="0" borderId="0"/>
    <xf numFmtId="0" fontId="21"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26" fillId="0" borderId="0"/>
    <xf numFmtId="0" fontId="17" fillId="0" borderId="0"/>
    <xf numFmtId="0" fontId="18" fillId="0" borderId="0"/>
    <xf numFmtId="0" fontId="31"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0" fillId="0" borderId="0"/>
    <xf numFmtId="0" fontId="19" fillId="43" borderId="21" applyNumberFormat="0" applyFont="0" applyAlignment="0" applyProtection="0"/>
    <xf numFmtId="0" fontId="18" fillId="46" borderId="21" applyNumberFormat="0" applyFont="0" applyAlignment="0" applyProtection="0"/>
    <xf numFmtId="0" fontId="18" fillId="46" borderId="21" applyNumberFormat="0" applyFont="0" applyAlignment="0" applyProtection="0"/>
    <xf numFmtId="0" fontId="20" fillId="46" borderId="21" applyNumberFormat="0" applyFont="0" applyAlignment="0" applyProtection="0"/>
    <xf numFmtId="0" fontId="105" fillId="0" borderId="23" applyNumberFormat="0" applyFill="0" applyAlignment="0" applyProtection="0"/>
    <xf numFmtId="43" fontId="19" fillId="0" borderId="0" applyFont="0" applyFill="0" applyBorder="0" applyAlignment="0" applyProtection="0"/>
    <xf numFmtId="41" fontId="19" fillId="0" borderId="0" applyFont="0" applyFill="0" applyBorder="0" applyAlignment="0" applyProtection="0"/>
    <xf numFmtId="0" fontId="106"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0" fillId="0" borderId="0" applyFont="0" applyFill="0" applyBorder="0" applyAlignment="0" applyProtection="0"/>
    <xf numFmtId="0" fontId="17" fillId="0" borderId="0"/>
    <xf numFmtId="0" fontId="107" fillId="5" borderId="17" applyNumberFormat="0" applyAlignment="0" applyProtection="0"/>
    <xf numFmtId="0" fontId="108" fillId="40" borderId="17" applyNumberFormat="0" applyAlignment="0" applyProtection="0"/>
    <xf numFmtId="10" fontId="19" fillId="0" borderId="0" applyFont="0" applyFill="0" applyBorder="0" applyAlignment="0" applyProtection="0"/>
    <xf numFmtId="0" fontId="7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09" fillId="0" borderId="0" applyNumberFormat="0" applyFill="0" applyBorder="0" applyAlignment="0" applyProtection="0">
      <alignment vertical="top"/>
      <protection locked="0"/>
    </xf>
    <xf numFmtId="0" fontId="110" fillId="0" borderId="0" applyNumberFormat="0" applyFill="0" applyBorder="0" applyAlignment="0" applyProtection="0"/>
    <xf numFmtId="0" fontId="36" fillId="0" borderId="0" applyNumberFormat="0" applyFill="0" applyBorder="0" applyAlignment="0" applyProtection="0"/>
    <xf numFmtId="0" fontId="111" fillId="0" borderId="0"/>
    <xf numFmtId="0" fontId="100" fillId="0" borderId="0"/>
    <xf numFmtId="165" fontId="29"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209" fontId="112" fillId="0" borderId="4">
      <alignment horizontal="right" vertical="center"/>
    </xf>
    <xf numFmtId="209" fontId="112" fillId="0" borderId="4">
      <alignment horizontal="right" vertical="center"/>
    </xf>
    <xf numFmtId="208" fontId="106" fillId="0" borderId="4">
      <alignment horizontal="right" vertical="center"/>
    </xf>
    <xf numFmtId="209" fontId="112" fillId="0" borderId="4">
      <alignment horizontal="right" vertical="center"/>
    </xf>
    <xf numFmtId="209" fontId="112"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208" fontId="106"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208" fontId="106" fillId="0" borderId="4">
      <alignment horizontal="right" vertical="center"/>
    </xf>
    <xf numFmtId="208" fontId="106"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208" fontId="106" fillId="0" borderId="4">
      <alignment horizontal="right" vertical="center"/>
    </xf>
    <xf numFmtId="165" fontId="29" fillId="0" borderId="4">
      <alignment horizontal="right" vertical="center"/>
    </xf>
    <xf numFmtId="208" fontId="106"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165" fontId="29" fillId="0" borderId="4">
      <alignment horizontal="right" vertical="center"/>
    </xf>
    <xf numFmtId="209" fontId="112" fillId="0" borderId="4">
      <alignment horizontal="right" vertical="center"/>
    </xf>
    <xf numFmtId="209" fontId="112" fillId="0" borderId="4">
      <alignment horizontal="right" vertical="center"/>
    </xf>
    <xf numFmtId="165" fontId="29" fillId="0" borderId="4">
      <alignment horizontal="right" vertical="center"/>
    </xf>
    <xf numFmtId="208" fontId="106" fillId="0" borderId="4">
      <alignment horizontal="right" vertical="center"/>
    </xf>
    <xf numFmtId="208" fontId="106" fillId="0" borderId="4">
      <alignment horizontal="right" vertical="center"/>
    </xf>
    <xf numFmtId="165" fontId="29" fillId="0" borderId="4">
      <alignment horizontal="right" vertical="center"/>
    </xf>
    <xf numFmtId="208" fontId="106" fillId="0" borderId="4">
      <alignment horizontal="right" vertical="center"/>
    </xf>
    <xf numFmtId="165" fontId="29" fillId="0" borderId="4">
      <alignment horizontal="right" vertical="center"/>
    </xf>
    <xf numFmtId="186" fontId="74" fillId="0" borderId="11">
      <protection hidden="1"/>
    </xf>
    <xf numFmtId="210" fontId="29" fillId="0" borderId="4">
      <alignment horizontal="center"/>
    </xf>
    <xf numFmtId="0" fontId="106" fillId="0" borderId="0" applyNumberFormat="0" applyFill="0" applyBorder="0" applyAlignment="0" applyProtection="0"/>
    <xf numFmtId="0" fontId="20" fillId="0" borderId="0" applyNumberFormat="0" applyFill="0" applyBorder="0" applyAlignment="0" applyProtection="0"/>
    <xf numFmtId="0" fontId="113" fillId="0" borderId="0" applyNumberFormat="0" applyFill="0" applyBorder="0" applyAlignment="0" applyProtection="0"/>
    <xf numFmtId="0" fontId="114" fillId="5" borderId="12" applyNumberFormat="0" applyAlignment="0" applyProtection="0"/>
    <xf numFmtId="0" fontId="113" fillId="0" borderId="0" applyNumberFormat="0" applyFill="0" applyBorder="0" applyAlignment="0" applyProtection="0"/>
    <xf numFmtId="0" fontId="115" fillId="0" borderId="0" applyNumberFormat="0" applyFill="0" applyBorder="0" applyAlignment="0" applyProtection="0"/>
    <xf numFmtId="0" fontId="116" fillId="0" borderId="27" applyNumberFormat="0" applyFill="0" applyAlignment="0" applyProtection="0"/>
    <xf numFmtId="0" fontId="117" fillId="10" borderId="0" applyNumberFormat="0" applyBorder="0" applyAlignment="0" applyProtection="0"/>
    <xf numFmtId="0" fontId="19"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118" fillId="0" borderId="27" applyNumberFormat="0" applyFill="0" applyAlignment="0" applyProtection="0"/>
    <xf numFmtId="0" fontId="119" fillId="44" borderId="0" applyNumberFormat="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87" fillId="0" borderId="24">
      <alignment horizontal="center"/>
    </xf>
    <xf numFmtId="211" fontId="29" fillId="0" borderId="0"/>
    <xf numFmtId="164" fontId="29" fillId="0" borderId="1"/>
    <xf numFmtId="0" fontId="122" fillId="47" borderId="1">
      <alignment horizontal="left" vertical="center"/>
    </xf>
    <xf numFmtId="166" fontId="123" fillId="0" borderId="8">
      <alignment horizontal="left" vertical="top"/>
    </xf>
    <xf numFmtId="166" fontId="36" fillId="0" borderId="3">
      <alignment horizontal="left" vertical="top"/>
    </xf>
    <xf numFmtId="166" fontId="36" fillId="0" borderId="3">
      <alignment horizontal="left" vertical="top"/>
    </xf>
    <xf numFmtId="0" fontId="124" fillId="0" borderId="3">
      <alignment horizontal="left" vertical="center"/>
    </xf>
    <xf numFmtId="212" fontId="20" fillId="0" borderId="0" applyFont="0" applyFill="0" applyBorder="0" applyAlignment="0" applyProtection="0"/>
    <xf numFmtId="213" fontId="20" fillId="0" borderId="0" applyFon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127" fillId="8" borderId="0" applyNumberFormat="0" applyBorder="0" applyAlignment="0" applyProtection="0"/>
    <xf numFmtId="0" fontId="128"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lignment vertical="center"/>
    </xf>
    <xf numFmtId="40" fontId="19" fillId="0" borderId="0" applyFont="0" applyFill="0" applyBorder="0" applyAlignment="0" applyProtection="0"/>
    <xf numFmtId="38"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9" fontId="19" fillId="0" borderId="0" applyFont="0" applyFill="0" applyBorder="0" applyAlignment="0" applyProtection="0"/>
    <xf numFmtId="0" fontId="129" fillId="0" borderId="0"/>
    <xf numFmtId="0" fontId="130" fillId="0" borderId="0" applyFont="0" applyFill="0" applyBorder="0" applyAlignment="0" applyProtection="0"/>
    <xf numFmtId="0" fontId="130" fillId="0" borderId="0" applyFont="0" applyFill="0" applyBorder="0" applyAlignment="0" applyProtection="0"/>
    <xf numFmtId="214" fontId="19" fillId="0" borderId="0" applyFont="0" applyFill="0" applyBorder="0" applyAlignment="0" applyProtection="0"/>
    <xf numFmtId="215" fontId="19" fillId="0" borderId="0" applyFont="0" applyFill="0" applyBorder="0" applyAlignment="0" applyProtection="0"/>
    <xf numFmtId="0" fontId="131" fillId="0" borderId="0"/>
    <xf numFmtId="0" fontId="37" fillId="0" borderId="0"/>
    <xf numFmtId="41" fontId="19" fillId="0" borderId="0" applyFont="0" applyFill="0" applyBorder="0" applyAlignment="0" applyProtection="0"/>
    <xf numFmtId="43" fontId="19" fillId="0" borderId="0" applyFont="0" applyFill="0" applyBorder="0" applyAlignment="0" applyProtection="0"/>
    <xf numFmtId="216" fontId="19" fillId="0" borderId="0" applyFont="0" applyFill="0" applyBorder="0" applyAlignment="0" applyProtection="0"/>
    <xf numFmtId="167" fontId="19" fillId="0" borderId="0" applyFont="0" applyFill="0" applyBorder="0" applyAlignment="0" applyProtection="0"/>
    <xf numFmtId="217" fontId="19" fillId="0" borderId="0" applyFont="0" applyFill="0" applyBorder="0" applyAlignment="0" applyProtection="0"/>
    <xf numFmtId="170" fontId="13" fillId="0" borderId="0" applyFont="0" applyFill="0" applyBorder="0" applyAlignment="0" applyProtection="0"/>
    <xf numFmtId="0" fontId="17" fillId="0" borderId="0"/>
    <xf numFmtId="0" fontId="21" fillId="0" borderId="0"/>
    <xf numFmtId="170" fontId="17" fillId="0" borderId="0" applyFont="0" applyFill="0" applyBorder="0" applyAlignment="0" applyProtection="0"/>
    <xf numFmtId="0" fontId="13" fillId="0" borderId="0"/>
    <xf numFmtId="170" fontId="18" fillId="0" borderId="0" applyFont="0" applyFill="0" applyBorder="0" applyAlignment="0" applyProtection="0"/>
    <xf numFmtId="0" fontId="13" fillId="0" borderId="0"/>
    <xf numFmtId="0" fontId="28" fillId="0" borderId="0"/>
    <xf numFmtId="0" fontId="20" fillId="0" borderId="0"/>
    <xf numFmtId="0" fontId="22" fillId="0" borderId="0"/>
    <xf numFmtId="0" fontId="18" fillId="0" borderId="0"/>
    <xf numFmtId="0" fontId="31" fillId="0" borderId="0"/>
    <xf numFmtId="0" fontId="31" fillId="0" borderId="0"/>
    <xf numFmtId="0" fontId="1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6" fontId="20" fillId="0" borderId="0" applyFont="0" applyFill="0" applyBorder="0" applyAlignment="0" applyProtection="0"/>
    <xf numFmtId="0" fontId="13" fillId="0" borderId="0"/>
    <xf numFmtId="0" fontId="20" fillId="0" borderId="0"/>
    <xf numFmtId="170" fontId="37" fillId="0" borderId="0" applyFont="0" applyFill="0" applyBorder="0" applyAlignment="0" applyProtection="0"/>
    <xf numFmtId="0" fontId="20" fillId="0" borderId="0"/>
    <xf numFmtId="0" fontId="20" fillId="0" borderId="0"/>
    <xf numFmtId="0" fontId="20" fillId="0" borderId="0"/>
    <xf numFmtId="0" fontId="32" fillId="0" borderId="0"/>
    <xf numFmtId="3" fontId="132" fillId="0" borderId="1"/>
    <xf numFmtId="219" fontId="22" fillId="0" borderId="0" applyFont="0" applyFill="0" applyBorder="0" applyAlignment="0" applyProtection="0"/>
    <xf numFmtId="220" fontId="22" fillId="0" borderId="0" applyFont="0" applyFill="0" applyBorder="0" applyAlignment="0" applyProtection="0"/>
    <xf numFmtId="3" fontId="132" fillId="0" borderId="1"/>
    <xf numFmtId="3" fontId="132" fillId="0" borderId="1"/>
    <xf numFmtId="0" fontId="18" fillId="7" borderId="0" applyNumberFormat="0" applyBorder="0" applyAlignment="0" applyProtection="0"/>
    <xf numFmtId="0" fontId="18" fillId="9"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15" borderId="0" applyNumberFormat="0" applyBorder="0" applyAlignment="0" applyProtection="0"/>
    <xf numFmtId="0" fontId="18" fillId="17" borderId="0" applyNumberFormat="0" applyBorder="0" applyAlignment="0" applyProtection="0"/>
    <xf numFmtId="0" fontId="18" fillId="19"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13" borderId="0" applyNumberFormat="0" applyBorder="0" applyAlignment="0" applyProtection="0"/>
    <xf numFmtId="0" fontId="18" fillId="19" borderId="0" applyNumberFormat="0" applyBorder="0" applyAlignment="0" applyProtection="0"/>
    <xf numFmtId="0" fontId="18" fillId="23" borderId="0" applyNumberFormat="0" applyBorder="0" applyAlignment="0" applyProtection="0"/>
    <xf numFmtId="0" fontId="36" fillId="0" borderId="0"/>
    <xf numFmtId="0" fontId="53" fillId="25" borderId="0" applyNumberFormat="0" applyBorder="0" applyAlignment="0" applyProtection="0"/>
    <xf numFmtId="0" fontId="53" fillId="21" borderId="0" applyNumberFormat="0" applyBorder="0" applyAlignment="0" applyProtection="0"/>
    <xf numFmtId="0" fontId="53" fillId="22"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53" fillId="31" borderId="0" applyNumberFormat="0" applyBorder="0" applyAlignment="0" applyProtection="0"/>
    <xf numFmtId="0" fontId="53" fillId="33" borderId="0" applyNumberFormat="0" applyBorder="0" applyAlignment="0" applyProtection="0"/>
    <xf numFmtId="0" fontId="53" fillId="35" borderId="0" applyNumberFormat="0" applyBorder="0" applyAlignment="0" applyProtection="0"/>
    <xf numFmtId="0" fontId="53" fillId="37"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53" fillId="39" borderId="0" applyNumberFormat="0" applyBorder="0" applyAlignment="0" applyProtection="0"/>
    <xf numFmtId="0" fontId="127" fillId="9" borderId="0" applyNumberFormat="0" applyBorder="0" applyAlignment="0" applyProtection="0"/>
    <xf numFmtId="0" fontId="133" fillId="0" borderId="0" applyFill="0" applyBorder="0" applyAlignment="0"/>
    <xf numFmtId="0" fontId="114" fillId="40" borderId="12" applyNumberFormat="0" applyAlignment="0" applyProtection="0"/>
    <xf numFmtId="170" fontId="71" fillId="0" borderId="0" applyFont="0" applyFill="0" applyBorder="0" applyAlignment="0" applyProtection="0"/>
    <xf numFmtId="170" fontId="37" fillId="0" borderId="0" applyFont="0" applyFill="0" applyBorder="0" applyAlignment="0" applyProtection="0"/>
    <xf numFmtId="172" fontId="71" fillId="0" borderId="0" applyFont="0" applyFill="0" applyBorder="0" applyAlignment="0" applyProtection="0"/>
    <xf numFmtId="43" fontId="21" fillId="0" borderId="0" applyFont="0" applyFill="0" applyBorder="0" applyAlignment="0" applyProtection="0"/>
    <xf numFmtId="170"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89" fontId="21" fillId="0" borderId="0"/>
    <xf numFmtId="3" fontId="20" fillId="0" borderId="0" applyFont="0" applyFill="0" applyBorder="0" applyAlignment="0" applyProtection="0"/>
    <xf numFmtId="221" fontId="135" fillId="0" borderId="0" applyFont="0" applyFill="0" applyBorder="0" applyAlignment="0" applyProtection="0"/>
    <xf numFmtId="197" fontId="26" fillId="0" borderId="0"/>
    <xf numFmtId="0" fontId="96" fillId="42" borderId="14" applyNumberFormat="0" applyAlignment="0" applyProtection="0"/>
    <xf numFmtId="4" fontId="134" fillId="0" borderId="0" applyAlignment="0"/>
    <xf numFmtId="0" fontId="20" fillId="0" borderId="0" applyFont="0" applyFill="0" applyBorder="0" applyAlignment="0" applyProtection="0"/>
    <xf numFmtId="201" fontId="26" fillId="0" borderId="0"/>
    <xf numFmtId="0" fontId="121" fillId="0" borderId="0" applyNumberFormat="0" applyFill="0" applyBorder="0" applyAlignment="0" applyProtection="0"/>
    <xf numFmtId="2" fontId="20" fillId="0" borderId="0" applyFont="0" applyFill="0" applyBorder="0" applyAlignment="0" applyProtection="0"/>
    <xf numFmtId="0" fontId="117" fillId="11" borderId="0" applyNumberFormat="0" applyBorder="0" applyAlignment="0" applyProtection="0"/>
    <xf numFmtId="38" fontId="85" fillId="5" borderId="0" applyNumberFormat="0" applyBorder="0" applyAlignment="0" applyProtection="0"/>
    <xf numFmtId="0" fontId="136" fillId="0" borderId="0" applyNumberFormat="0" applyFont="0" applyBorder="0" applyAlignment="0">
      <alignment horizontal="left" vertical="center"/>
    </xf>
    <xf numFmtId="0" fontId="78" fillId="0" borderId="18" applyNumberFormat="0" applyFill="0" applyAlignment="0" applyProtection="0"/>
    <xf numFmtId="0" fontId="79" fillId="0" borderId="19" applyNumberFormat="0" applyFill="0" applyAlignment="0" applyProtection="0"/>
    <xf numFmtId="0" fontId="80" fillId="0" borderId="20" applyNumberFormat="0" applyFill="0" applyAlignment="0" applyProtection="0"/>
    <xf numFmtId="0" fontId="80" fillId="0" borderId="0" applyNumberFormat="0" applyFill="0" applyBorder="0" applyAlignment="0" applyProtection="0"/>
    <xf numFmtId="0" fontId="137" fillId="0" borderId="0" applyProtection="0"/>
    <xf numFmtId="0" fontId="138" fillId="0" borderId="0" applyProtection="0"/>
    <xf numFmtId="10" fontId="85" fillId="43" borderId="1" applyNumberFormat="0" applyBorder="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105" fillId="0" borderId="23" applyNumberFormat="0" applyFill="0" applyAlignment="0" applyProtection="0"/>
    <xf numFmtId="0" fontId="37" fillId="0" borderId="0" applyNumberFormat="0" applyFont="0" applyFill="0" applyAlignment="0"/>
    <xf numFmtId="0" fontId="119" fillId="45" borderId="0" applyNumberFormat="0" applyBorder="0" applyAlignment="0" applyProtection="0"/>
    <xf numFmtId="0" fontId="21" fillId="0" borderId="0"/>
    <xf numFmtId="0" fontId="139" fillId="0" borderId="1" applyNumberFormat="0" applyFont="0" applyFill="0" applyBorder="0" applyAlignment="0">
      <alignment horizontal="center"/>
    </xf>
    <xf numFmtId="218" fontId="36" fillId="0" borderId="0"/>
    <xf numFmtId="0" fontId="130" fillId="0" borderId="0"/>
    <xf numFmtId="0" fontId="18" fillId="0" borderId="0"/>
    <xf numFmtId="0" fontId="18" fillId="0" borderId="0"/>
    <xf numFmtId="0" fontId="26" fillId="0" borderId="0"/>
    <xf numFmtId="0" fontId="18" fillId="0" borderId="0"/>
    <xf numFmtId="0" fontId="21" fillId="0" borderId="0"/>
    <xf numFmtId="0" fontId="37" fillId="0" borderId="0"/>
    <xf numFmtId="0" fontId="22" fillId="0" borderId="0"/>
    <xf numFmtId="0" fontId="37" fillId="0" borderId="0"/>
    <xf numFmtId="0" fontId="22" fillId="0" borderId="0"/>
    <xf numFmtId="0" fontId="22"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46" borderId="21" applyNumberFormat="0" applyFont="0" applyAlignment="0" applyProtection="0"/>
    <xf numFmtId="0" fontId="76" fillId="40" borderId="17" applyNumberFormat="0" applyAlignment="0" applyProtection="0"/>
    <xf numFmtId="10" fontId="20" fillId="0" borderId="0" applyFont="0" applyFill="0" applyBorder="0" applyAlignment="0" applyProtection="0"/>
    <xf numFmtId="0" fontId="140" fillId="0" borderId="11">
      <alignment horizontal="center"/>
      <protection locked="0"/>
    </xf>
    <xf numFmtId="208" fontId="106" fillId="0" borderId="4">
      <alignment horizontal="right" vertical="center"/>
    </xf>
    <xf numFmtId="208" fontId="106" fillId="0" borderId="4">
      <alignment horizontal="right" vertical="center"/>
    </xf>
    <xf numFmtId="208" fontId="106" fillId="0" borderId="4">
      <alignment horizontal="right" vertical="center"/>
    </xf>
    <xf numFmtId="208" fontId="106" fillId="0" borderId="4">
      <alignment horizontal="right" vertical="center"/>
    </xf>
    <xf numFmtId="0" fontId="115" fillId="0" borderId="0" applyNumberFormat="0" applyFill="0" applyBorder="0" applyAlignment="0" applyProtection="0"/>
    <xf numFmtId="0" fontId="116" fillId="0" borderId="27" applyNumberFormat="0" applyFill="0" applyAlignment="0" applyProtection="0"/>
    <xf numFmtId="222" fontId="106" fillId="0" borderId="4">
      <alignment horizontal="center"/>
    </xf>
    <xf numFmtId="0" fontId="141" fillId="0" borderId="29"/>
    <xf numFmtId="223" fontId="106" fillId="0" borderId="0"/>
    <xf numFmtId="224" fontId="106" fillId="0" borderId="1"/>
    <xf numFmtId="166" fontId="142" fillId="0" borderId="8">
      <alignment horizontal="left" vertical="top"/>
    </xf>
    <xf numFmtId="0" fontId="120" fillId="0" borderId="0" applyNumberFormat="0" applyFill="0" applyBorder="0" applyAlignment="0" applyProtection="0"/>
    <xf numFmtId="0" fontId="143" fillId="0" borderId="13"/>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4" fillId="0" borderId="0"/>
    <xf numFmtId="0" fontId="28" fillId="0" borderId="0"/>
    <xf numFmtId="0" fontId="13" fillId="0" borderId="0"/>
    <xf numFmtId="0" fontId="22" fillId="0" borderId="0"/>
    <xf numFmtId="0" fontId="32" fillId="0" borderId="0"/>
    <xf numFmtId="0" fontId="145" fillId="0" borderId="0"/>
    <xf numFmtId="0" fontId="146" fillId="0" borderId="0"/>
    <xf numFmtId="0" fontId="20" fillId="0" borderId="0"/>
    <xf numFmtId="0" fontId="20" fillId="0" borderId="0"/>
    <xf numFmtId="0" fontId="18" fillId="0" borderId="0"/>
    <xf numFmtId="0" fontId="31" fillId="0" borderId="0"/>
    <xf numFmtId="0" fontId="20" fillId="0" borderId="0"/>
    <xf numFmtId="0" fontId="22" fillId="0" borderId="0"/>
    <xf numFmtId="0" fontId="25" fillId="0" borderId="0"/>
    <xf numFmtId="0" fontId="20" fillId="0" borderId="0"/>
    <xf numFmtId="170"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12" fillId="0" borderId="0"/>
    <xf numFmtId="43" fontId="18" fillId="0" borderId="0" applyFont="0" applyFill="0" applyBorder="0" applyAlignment="0" applyProtection="0"/>
    <xf numFmtId="0" fontId="12" fillId="0" borderId="0"/>
    <xf numFmtId="43" fontId="18" fillId="0" borderId="0" applyFont="0" applyFill="0" applyBorder="0" applyAlignment="0" applyProtection="0"/>
    <xf numFmtId="0" fontId="1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1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1" fillId="0" borderId="0"/>
    <xf numFmtId="0" fontId="11" fillId="0" borderId="0"/>
    <xf numFmtId="0" fontId="11"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1"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11"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11" fillId="0" borderId="0"/>
    <xf numFmtId="43" fontId="18" fillId="0" borderId="0" applyFont="0" applyFill="0" applyBorder="0" applyAlignment="0" applyProtection="0"/>
    <xf numFmtId="0" fontId="11" fillId="0" borderId="0"/>
    <xf numFmtId="43" fontId="18" fillId="0" borderId="0" applyFont="0" applyFill="0" applyBorder="0" applyAlignment="0" applyProtection="0"/>
    <xf numFmtId="0" fontId="11"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11"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1"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0" fillId="0" borderId="0"/>
    <xf numFmtId="0" fontId="10" fillId="0" borderId="0"/>
    <xf numFmtId="0" fontId="10" fillId="0" borderId="0"/>
    <xf numFmtId="43" fontId="22" fillId="0" borderId="0" applyFont="0" applyFill="0" applyBorder="0" applyAlignment="0" applyProtection="0"/>
    <xf numFmtId="0" fontId="10"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10"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10" fillId="0" borderId="0"/>
    <xf numFmtId="43" fontId="18" fillId="0" borderId="0" applyFont="0" applyFill="0" applyBorder="0" applyAlignment="0" applyProtection="0"/>
    <xf numFmtId="0" fontId="10" fillId="0" borderId="0"/>
    <xf numFmtId="43" fontId="18" fillId="0" borderId="0" applyFont="0" applyFill="0" applyBorder="0" applyAlignment="0" applyProtection="0"/>
    <xf numFmtId="0" fontId="10"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10"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0"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0" fontId="9" fillId="0" borderId="0"/>
    <xf numFmtId="0" fontId="9" fillId="0" borderId="0"/>
    <xf numFmtId="43" fontId="22" fillId="0" borderId="0" applyFont="0" applyFill="0" applyBorder="0" applyAlignment="0" applyProtection="0"/>
    <xf numFmtId="0" fontId="9"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9"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0" fontId="9" fillId="0" borderId="0"/>
    <xf numFmtId="0" fontId="9"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9"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0" fontId="9" fillId="0" borderId="0"/>
    <xf numFmtId="0" fontId="9" fillId="0" borderId="0"/>
    <xf numFmtId="43" fontId="22" fillId="0" borderId="0" applyFont="0" applyFill="0" applyBorder="0" applyAlignment="0" applyProtection="0"/>
    <xf numFmtId="0" fontId="9"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18" fillId="0" borderId="0" applyFont="0" applyFill="0" applyBorder="0" applyAlignment="0" applyProtection="0"/>
    <xf numFmtId="0" fontId="9"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9"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9"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45" fillId="0" borderId="0"/>
    <xf numFmtId="0" fontId="32" fillId="0" borderId="0"/>
    <xf numFmtId="0" fontId="13" fillId="0" borderId="0"/>
    <xf numFmtId="0" fontId="154"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9" fontId="155" fillId="0" borderId="0" applyBorder="0" applyAlignment="0" applyProtection="0"/>
    <xf numFmtId="0" fontId="58" fillId="0" borderId="0" applyFont="0" applyFill="0" applyBorder="0" applyAlignment="0" applyProtection="0"/>
    <xf numFmtId="0" fontId="58" fillId="0" borderId="0" applyFont="0" applyFill="0" applyBorder="0" applyAlignment="0" applyProtection="0"/>
    <xf numFmtId="183" fontId="45" fillId="0" borderId="0" applyFont="0" applyFill="0" applyBorder="0" applyAlignment="0" applyProtection="0"/>
    <xf numFmtId="184" fontId="45" fillId="0" borderId="0" applyFont="0" applyFill="0" applyBorder="0" applyAlignment="0" applyProtection="0"/>
    <xf numFmtId="0" fontId="17" fillId="0" borderId="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2" fontId="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0" fillId="0" borderId="0"/>
    <xf numFmtId="0" fontId="32" fillId="0" borderId="0"/>
    <xf numFmtId="0" fontId="8" fillId="0" borderId="0"/>
    <xf numFmtId="0" fontId="29" fillId="0" borderId="0"/>
    <xf numFmtId="0" fontId="154" fillId="0" borderId="0"/>
    <xf numFmtId="0" fontId="19" fillId="0" borderId="0"/>
    <xf numFmtId="0" fontId="154" fillId="0" borderId="0"/>
    <xf numFmtId="0" fontId="154" fillId="0" borderId="0"/>
    <xf numFmtId="0" fontId="15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1" fillId="0" borderId="0"/>
    <xf numFmtId="0" fontId="13" fillId="0" borderId="0"/>
    <xf numFmtId="0" fontId="13" fillId="0" borderId="0"/>
    <xf numFmtId="0" fontId="106" fillId="0" borderId="0"/>
    <xf numFmtId="0" fontId="20" fillId="0" borderId="0"/>
    <xf numFmtId="0" fontId="106" fillId="0" borderId="0"/>
    <xf numFmtId="0" fontId="32" fillId="0" borderId="0"/>
    <xf numFmtId="0" fontId="156" fillId="0" borderId="0"/>
    <xf numFmtId="43" fontId="157" fillId="0" borderId="0" applyFont="0" applyFill="0" applyBorder="0" applyAlignment="0" applyProtection="0"/>
    <xf numFmtId="0" fontId="157" fillId="0" borderId="0"/>
    <xf numFmtId="0" fontId="106" fillId="0" borderId="0"/>
    <xf numFmtId="0" fontId="106" fillId="0" borderId="0"/>
    <xf numFmtId="0" fontId="26" fillId="0" borderId="0"/>
    <xf numFmtId="0" fontId="13" fillId="0" borderId="0"/>
    <xf numFmtId="0" fontId="13" fillId="0" borderId="0"/>
    <xf numFmtId="0" fontId="7" fillId="0" borderId="0"/>
    <xf numFmtId="0" fontId="7" fillId="0" borderId="0"/>
    <xf numFmtId="0" fontId="7" fillId="0" borderId="0"/>
    <xf numFmtId="43" fontId="22" fillId="0" borderId="0" applyFont="0" applyFill="0" applyBorder="0" applyAlignment="0" applyProtection="0"/>
    <xf numFmtId="0" fontId="7"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7" fillId="0" borderId="0"/>
    <xf numFmtId="43" fontId="18" fillId="0" borderId="0" applyFont="0" applyFill="0" applyBorder="0" applyAlignment="0" applyProtection="0"/>
    <xf numFmtId="0" fontId="7" fillId="0" borderId="0"/>
    <xf numFmtId="43" fontId="18" fillId="0" borderId="0" applyFont="0" applyFill="0" applyBorder="0" applyAlignment="0" applyProtection="0"/>
    <xf numFmtId="0" fontId="7"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7"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0" fontId="6" fillId="0" borderId="0"/>
    <xf numFmtId="0" fontId="6"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6"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6" fillId="0" borderId="0"/>
    <xf numFmtId="43" fontId="18" fillId="0" borderId="0" applyFont="0" applyFill="0" applyBorder="0" applyAlignment="0" applyProtection="0"/>
    <xf numFmtId="0" fontId="6" fillId="0" borderId="0"/>
    <xf numFmtId="43" fontId="18" fillId="0" borderId="0" applyFont="0" applyFill="0" applyBorder="0" applyAlignment="0" applyProtection="0"/>
    <xf numFmtId="0" fontId="6"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6"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58" fillId="0" borderId="0"/>
    <xf numFmtId="178" fontId="159" fillId="0" borderId="11">
      <alignment horizontal="center"/>
      <protection hidden="1"/>
    </xf>
    <xf numFmtId="219" fontId="22" fillId="0" borderId="0" applyFont="0" applyFill="0" applyBorder="0" applyAlignment="0" applyProtection="0"/>
    <xf numFmtId="174" fontId="162" fillId="0" borderId="10" applyNumberFormat="0" applyFont="0" applyBorder="0" applyAlignment="0">
      <alignment horizontal="center" vertical="center"/>
    </xf>
    <xf numFmtId="188"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93" fontId="72" fillId="0" borderId="0" applyNumberFormat="0">
      <protection locked="0"/>
    </xf>
    <xf numFmtId="186" fontId="161" fillId="0" borderId="11"/>
    <xf numFmtId="195" fontId="161" fillId="0" borderId="11"/>
    <xf numFmtId="187" fontId="160" fillId="0" borderId="6"/>
    <xf numFmtId="186" fontId="159" fillId="0" borderId="11">
      <alignment horizontal="center"/>
      <protection hidden="1"/>
    </xf>
    <xf numFmtId="2" fontId="159" fillId="0" borderId="11">
      <alignment horizontal="center"/>
      <protection hidden="1"/>
    </xf>
    <xf numFmtId="186" fontId="85" fillId="0" borderId="13" applyFont="0"/>
    <xf numFmtId="3" fontId="20" fillId="0" borderId="24"/>
    <xf numFmtId="0" fontId="161" fillId="0" borderId="0">
      <alignment horizontal="justify" vertical="top"/>
    </xf>
    <xf numFmtId="0" fontId="37" fillId="0" borderId="0"/>
    <xf numFmtId="0" fontId="37" fillId="0" borderId="0"/>
    <xf numFmtId="0" fontId="37" fillId="0" borderId="0"/>
    <xf numFmtId="0" fontId="22" fillId="0" borderId="0"/>
    <xf numFmtId="0" fontId="20" fillId="0" borderId="0"/>
    <xf numFmtId="0" fontId="37" fillId="0" borderId="0"/>
    <xf numFmtId="0" fontId="20" fillId="0" borderId="0"/>
    <xf numFmtId="0" fontId="20" fillId="0" borderId="0"/>
    <xf numFmtId="186" fontId="161" fillId="0" borderId="11">
      <protection hidden="1"/>
    </xf>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1" fillId="0" borderId="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2" fontId="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5" fillId="0" borderId="0"/>
    <xf numFmtId="0" fontId="3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57"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5" fillId="0" borderId="0"/>
    <xf numFmtId="0" fontId="5"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5"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7" fillId="0" borderId="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2"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57"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0" fontId="4" fillId="0" borderId="0"/>
    <xf numFmtId="0" fontId="4"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4"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4"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4"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2"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157"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0" fontId="3" fillId="0" borderId="0"/>
    <xf numFmtId="0" fontId="3"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18" fillId="0" borderId="0" applyFont="0" applyFill="0" applyBorder="0" applyAlignment="0" applyProtection="0"/>
    <xf numFmtId="0" fontId="3"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3"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2" fontId="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57"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0" fontId="2" fillId="0" borderId="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2"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18" fillId="0" borderId="0" applyFont="0" applyFill="0" applyBorder="0" applyAlignment="0" applyProtection="0"/>
    <xf numFmtId="0" fontId="2"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0" fontId="2" fillId="0" borderId="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 fillId="0" borderId="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57" fillId="0" borderId="0" applyFont="0" applyFill="0" applyBorder="0" applyAlignment="0" applyProtection="0"/>
    <xf numFmtId="43" fontId="22"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2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3" fillId="0" borderId="0"/>
    <xf numFmtId="0" fontId="1" fillId="0" borderId="0"/>
    <xf numFmtId="43" fontId="18" fillId="0" borderId="0" applyFont="0" applyFill="0" applyBorder="0" applyAlignment="0" applyProtection="0"/>
    <xf numFmtId="0" fontId="26" fillId="0" borderId="0"/>
    <xf numFmtId="43" fontId="13" fillId="0" borderId="0" applyFont="0" applyFill="0" applyBorder="0" applyAlignment="0" applyProtection="0"/>
    <xf numFmtId="43" fontId="1" fillId="0" borderId="0" applyFont="0" applyFill="0" applyBorder="0" applyAlignment="0" applyProtection="0"/>
  </cellStyleXfs>
  <cellXfs count="498">
    <xf numFmtId="0" fontId="0" fillId="0" borderId="0" xfId="0"/>
    <xf numFmtId="0" fontId="19" fillId="0" borderId="0" xfId="0" applyFont="1"/>
    <xf numFmtId="0" fontId="19" fillId="2" borderId="0" xfId="0" applyFont="1" applyFill="1"/>
    <xf numFmtId="0" fontId="19" fillId="48" borderId="1" xfId="0" applyFont="1" applyFill="1" applyBorder="1" applyAlignment="1">
      <alignment horizontal="center" vertical="center" wrapText="1"/>
    </xf>
    <xf numFmtId="0" fontId="147" fillId="0" borderId="0" xfId="0" applyFont="1"/>
    <xf numFmtId="0" fontId="19" fillId="48" borderId="0" xfId="0" applyFont="1" applyFill="1"/>
    <xf numFmtId="0" fontId="19" fillId="0" borderId="1" xfId="0" applyFont="1" applyBorder="1" applyAlignment="1">
      <alignment horizontal="center" vertical="center" wrapText="1"/>
    </xf>
    <xf numFmtId="0" fontId="19" fillId="0" borderId="1" xfId="0" applyFont="1" applyBorder="1" applyAlignment="1">
      <alignment horizontal="left" vertical="center" wrapText="1"/>
    </xf>
    <xf numFmtId="0" fontId="147" fillId="0" borderId="1" xfId="0" applyFont="1" applyBorder="1"/>
    <xf numFmtId="0" fontId="149" fillId="0" borderId="0" xfId="0" applyFont="1" applyAlignment="1">
      <alignment horizontal="center" vertical="center"/>
    </xf>
    <xf numFmtId="170" fontId="15" fillId="0" borderId="1" xfId="1" applyFont="1" applyFill="1" applyBorder="1" applyAlignment="1">
      <alignment horizontal="right" vertical="center"/>
    </xf>
    <xf numFmtId="0" fontId="19" fillId="2" borderId="1" xfId="0" applyFont="1" applyFill="1" applyBorder="1" applyAlignment="1">
      <alignment horizontal="center" vertical="center" wrapText="1"/>
    </xf>
    <xf numFmtId="0" fontId="19" fillId="0" borderId="1" xfId="0" applyFont="1" applyBorder="1" applyAlignment="1">
      <alignment horizontal="right" vertical="center" wrapText="1"/>
    </xf>
    <xf numFmtId="0" fontId="19" fillId="0" borderId="1" xfId="0" applyFont="1" applyBorder="1" applyAlignment="1">
      <alignment horizontal="right" vertical="center"/>
    </xf>
    <xf numFmtId="0" fontId="152" fillId="0" borderId="0" xfId="0" applyFont="1" applyAlignment="1">
      <alignment horizontal="center" vertical="center" wrapText="1"/>
    </xf>
    <xf numFmtId="0" fontId="152" fillId="0" borderId="0" xfId="0" applyFont="1"/>
    <xf numFmtId="0" fontId="19"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lignment horizontal="center" vertical="center" wrapText="1"/>
    </xf>
    <xf numFmtId="0" fontId="19" fillId="0" borderId="1" xfId="0" applyFont="1" applyBorder="1" applyAlignment="1">
      <alignment horizontal="center" vertical="center"/>
    </xf>
    <xf numFmtId="0" fontId="19" fillId="0" borderId="0" xfId="0" applyFont="1" applyAlignment="1">
      <alignment vertical="center" wrapText="1"/>
    </xf>
    <xf numFmtId="0" fontId="149" fillId="0" borderId="0" xfId="0" applyFont="1" applyAlignment="1">
      <alignment vertical="center"/>
    </xf>
    <xf numFmtId="0" fontId="19" fillId="0" borderId="0" xfId="0" applyFont="1" applyAlignment="1">
      <alignment horizontal="right" vertical="center"/>
    </xf>
    <xf numFmtId="174" fontId="15" fillId="0" borderId="1" xfId="1" applyNumberFormat="1" applyFont="1" applyFill="1" applyBorder="1" applyAlignment="1">
      <alignment horizontal="right" vertical="center"/>
    </xf>
    <xf numFmtId="43" fontId="15" fillId="0" borderId="1" xfId="1" applyNumberFormat="1" applyFont="1" applyFill="1" applyBorder="1" applyAlignment="1">
      <alignment horizontal="right" vertical="center"/>
    </xf>
    <xf numFmtId="0" fontId="153" fillId="0" borderId="0" xfId="0" applyFont="1" applyAlignment="1">
      <alignment horizontal="centerContinuous" vertical="center" wrapText="1"/>
    </xf>
    <xf numFmtId="0" fontId="153" fillId="0" borderId="0" xfId="0" applyFont="1" applyAlignment="1">
      <alignment horizontal="centerContinuous" vertical="center"/>
    </xf>
    <xf numFmtId="0" fontId="34" fillId="0" borderId="0" xfId="0" applyFont="1" applyAlignment="1">
      <alignment vertical="center"/>
    </xf>
    <xf numFmtId="0" fontId="33" fillId="0" borderId="1" xfId="0" applyFont="1" applyBorder="1"/>
    <xf numFmtId="0" fontId="152" fillId="0" borderId="0" xfId="0" applyFont="1" applyAlignment="1">
      <alignment horizontal="centerContinuous" vertical="center" wrapText="1"/>
    </xf>
    <xf numFmtId="0" fontId="15" fillId="48" borderId="0" xfId="0" applyFont="1" applyFill="1"/>
    <xf numFmtId="0" fontId="19" fillId="48" borderId="0" xfId="0" applyFont="1" applyFill="1" applyAlignment="1">
      <alignment horizontal="center" vertical="center" wrapText="1"/>
    </xf>
    <xf numFmtId="0" fontId="15" fillId="0" borderId="1" xfId="0" applyFont="1" applyBorder="1" applyAlignment="1">
      <alignment horizontal="center" vertical="center" wrapText="1"/>
    </xf>
    <xf numFmtId="0" fontId="19" fillId="0" borderId="1" xfId="0" applyFont="1" applyBorder="1" applyAlignment="1">
      <alignment vertical="center" wrapText="1"/>
    </xf>
    <xf numFmtId="0" fontId="19" fillId="0" borderId="0" xfId="0" applyFont="1" applyAlignment="1">
      <alignment horizontal="center"/>
    </xf>
    <xf numFmtId="0" fontId="19" fillId="0" borderId="1" xfId="5" applyFont="1" applyBorder="1" applyAlignment="1">
      <alignment horizontal="right" vertical="center" wrapText="1"/>
    </xf>
    <xf numFmtId="0" fontId="19" fillId="2" borderId="1" xfId="0" applyFont="1" applyFill="1" applyBorder="1" applyAlignment="1">
      <alignment horizontal="left" vertical="center" wrapText="1"/>
    </xf>
    <xf numFmtId="0" fontId="15" fillId="2" borderId="1" xfId="0" applyFont="1" applyFill="1" applyBorder="1" applyAlignment="1">
      <alignment horizontal="right" vertical="center" wrapText="1"/>
    </xf>
    <xf numFmtId="0" fontId="19" fillId="2" borderId="1" xfId="0" applyFont="1" applyFill="1" applyBorder="1" applyAlignment="1">
      <alignment horizontal="right" vertical="center" wrapText="1"/>
    </xf>
    <xf numFmtId="0" fontId="19" fillId="2" borderId="1" xfId="5" applyFont="1" applyFill="1" applyBorder="1" applyAlignment="1">
      <alignment horizontal="right" vertical="center" wrapText="1"/>
    </xf>
    <xf numFmtId="0" fontId="15" fillId="2" borderId="1" xfId="0" applyFont="1" applyFill="1" applyBorder="1" applyAlignment="1">
      <alignment vertical="center" wrapText="1"/>
    </xf>
    <xf numFmtId="0" fontId="15" fillId="2" borderId="1" xfId="0" applyFont="1" applyFill="1" applyBorder="1" applyAlignment="1">
      <alignment horizontal="center" vertical="center"/>
    </xf>
    <xf numFmtId="0" fontId="15" fillId="2" borderId="1" xfId="0" applyFont="1" applyFill="1" applyBorder="1" applyAlignment="1">
      <alignment vertical="center"/>
    </xf>
    <xf numFmtId="0" fontId="15" fillId="2" borderId="1" xfId="0" applyFont="1" applyFill="1" applyBorder="1" applyAlignment="1">
      <alignment horizontal="left" vertical="center"/>
    </xf>
    <xf numFmtId="0" fontId="19" fillId="2" borderId="1" xfId="0" applyFont="1" applyFill="1" applyBorder="1" applyAlignment="1">
      <alignment vertical="center" wrapText="1"/>
    </xf>
    <xf numFmtId="2" fontId="19" fillId="0" borderId="1" xfId="0" applyNumberFormat="1" applyFont="1" applyBorder="1" applyAlignment="1">
      <alignment horizontal="right" vertical="center" wrapText="1"/>
    </xf>
    <xf numFmtId="172" fontId="33" fillId="0" borderId="1" xfId="0" applyNumberFormat="1" applyFont="1" applyBorder="1"/>
    <xf numFmtId="0" fontId="33" fillId="2" borderId="1" xfId="0" applyFont="1" applyFill="1" applyBorder="1" applyAlignment="1">
      <alignment wrapText="1"/>
    </xf>
    <xf numFmtId="0" fontId="33" fillId="2" borderId="1" xfId="0" applyFont="1" applyFill="1" applyBorder="1"/>
    <xf numFmtId="170" fontId="147" fillId="0" borderId="1" xfId="1" applyFont="1" applyFill="1" applyBorder="1"/>
    <xf numFmtId="0" fontId="147" fillId="0" borderId="1" xfId="0" applyFont="1" applyBorder="1" applyAlignment="1">
      <alignment wrapText="1"/>
    </xf>
    <xf numFmtId="0" fontId="19" fillId="0" borderId="1" xfId="0" quotePrefix="1" applyFont="1" applyBorder="1" applyAlignment="1">
      <alignment horizontal="left" vertical="center" wrapText="1"/>
    </xf>
    <xf numFmtId="2" fontId="19" fillId="0" borderId="1" xfId="5" applyNumberFormat="1" applyFont="1" applyBorder="1" applyAlignment="1">
      <alignment horizontal="right" vertical="center" wrapText="1"/>
    </xf>
    <xf numFmtId="2" fontId="19" fillId="2" borderId="1" xfId="5" applyNumberFormat="1" applyFont="1" applyFill="1" applyBorder="1" applyAlignment="1">
      <alignment horizontal="right" vertical="center" wrapText="1"/>
    </xf>
    <xf numFmtId="2" fontId="19" fillId="2" borderId="1" xfId="0" applyNumberFormat="1" applyFont="1" applyFill="1" applyBorder="1" applyAlignment="1">
      <alignment horizontal="right" vertical="center" wrapText="1"/>
    </xf>
    <xf numFmtId="0" fontId="15" fillId="2" borderId="1" xfId="0" applyFont="1" applyFill="1" applyBorder="1" applyAlignment="1">
      <alignment horizontal="left" vertical="center" wrapText="1"/>
    </xf>
    <xf numFmtId="4" fontId="19" fillId="0" borderId="1" xfId="0" applyNumberFormat="1" applyFont="1" applyBorder="1" applyAlignment="1">
      <alignment horizontal="right" vertical="center" wrapText="1"/>
    </xf>
    <xf numFmtId="0" fontId="19" fillId="0" borderId="1" xfId="2391" applyFont="1" applyBorder="1" applyAlignment="1">
      <alignment horizontal="center" vertical="center" wrapText="1"/>
    </xf>
    <xf numFmtId="0" fontId="19" fillId="0" borderId="1" xfId="2391" applyFont="1" applyBorder="1" applyAlignment="1">
      <alignment horizontal="left" vertical="center" wrapText="1"/>
    </xf>
    <xf numFmtId="0" fontId="163" fillId="0" borderId="1" xfId="0" applyFont="1" applyBorder="1" applyAlignment="1">
      <alignment horizontal="center" vertical="center"/>
    </xf>
    <xf numFmtId="0" fontId="163" fillId="0" borderId="1" xfId="0" applyFont="1" applyBorder="1" applyAlignment="1">
      <alignment horizontal="center" vertical="center" wrapText="1"/>
    </xf>
    <xf numFmtId="0" fontId="19" fillId="0" borderId="1" xfId="2401" applyFont="1" applyBorder="1" applyAlignment="1">
      <alignment horizontal="center" vertical="center" wrapText="1"/>
    </xf>
    <xf numFmtId="0" fontId="19" fillId="0" borderId="1" xfId="2342" applyFont="1" applyBorder="1" applyAlignment="1">
      <alignment horizontal="left" vertical="center" wrapText="1"/>
    </xf>
    <xf numFmtId="0" fontId="19" fillId="0" borderId="0" xfId="0" applyFont="1" applyAlignment="1">
      <alignment horizontal="left"/>
    </xf>
    <xf numFmtId="0" fontId="19" fillId="0" borderId="1" xfId="0" quotePrefix="1" applyFont="1" applyBorder="1" applyAlignment="1">
      <alignment vertical="center" wrapText="1"/>
    </xf>
    <xf numFmtId="0" fontId="19" fillId="0" borderId="1" xfId="0" applyFont="1" applyBorder="1" applyAlignment="1">
      <alignment horizontal="left" wrapText="1"/>
    </xf>
    <xf numFmtId="0" fontId="148" fillId="0" borderId="0" xfId="0" applyFont="1" applyAlignment="1">
      <alignment horizontal="centerContinuous" vertical="center"/>
    </xf>
    <xf numFmtId="0" fontId="148" fillId="0" borderId="0" xfId="0" applyFont="1" applyAlignment="1">
      <alignment horizontal="centerContinuous" vertical="center" wrapText="1"/>
    </xf>
    <xf numFmtId="0" fontId="19" fillId="0" borderId="1" xfId="28" applyFont="1" applyBorder="1" applyAlignment="1">
      <alignment horizontal="center" vertical="center" wrapText="1"/>
    </xf>
    <xf numFmtId="0" fontId="19" fillId="0" borderId="4" xfId="0" applyFont="1" applyBorder="1" applyAlignment="1">
      <alignment horizontal="left" vertical="center" wrapText="1"/>
    </xf>
    <xf numFmtId="226" fontId="19" fillId="0" borderId="1" xfId="1564" applyNumberFormat="1" applyFont="1" applyFill="1" applyBorder="1" applyAlignment="1">
      <alignment vertical="center" wrapText="1"/>
    </xf>
    <xf numFmtId="0" fontId="19" fillId="0" borderId="4" xfId="0" applyFont="1" applyBorder="1" applyAlignment="1">
      <alignment vertical="center" wrapText="1"/>
    </xf>
    <xf numFmtId="0" fontId="19" fillId="2" borderId="4"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19" fillId="2" borderId="4" xfId="0" applyFont="1" applyFill="1" applyBorder="1" applyAlignment="1">
      <alignment vertical="center" wrapText="1"/>
    </xf>
    <xf numFmtId="0" fontId="15" fillId="2" borderId="0" xfId="0" applyFont="1" applyFill="1"/>
    <xf numFmtId="0" fontId="19" fillId="2" borderId="1" xfId="0" applyFont="1" applyFill="1" applyBorder="1" applyAlignment="1">
      <alignment horizontal="center" vertical="center"/>
    </xf>
    <xf numFmtId="0" fontId="19" fillId="0" borderId="1" xfId="0" applyFont="1" applyBorder="1" applyAlignment="1">
      <alignment horizontal="left" vertical="center"/>
    </xf>
    <xf numFmtId="0" fontId="19" fillId="49" borderId="1" xfId="0" applyFont="1" applyFill="1" applyBorder="1" applyAlignment="1">
      <alignment horizontal="center" vertical="center" wrapText="1"/>
    </xf>
    <xf numFmtId="0" fontId="166" fillId="49" borderId="1" xfId="0" applyFont="1" applyFill="1" applyBorder="1" applyAlignment="1">
      <alignment horizontal="center" vertical="center"/>
    </xf>
    <xf numFmtId="0" fontId="19" fillId="49" borderId="0" xfId="0" applyFont="1" applyFill="1"/>
    <xf numFmtId="0" fontId="19" fillId="49" borderId="1" xfId="0" applyFont="1" applyFill="1" applyBorder="1" applyAlignment="1">
      <alignment horizontal="center" vertical="center"/>
    </xf>
    <xf numFmtId="0" fontId="19" fillId="2" borderId="1" xfId="0" quotePrefix="1" applyFont="1" applyFill="1" applyBorder="1" applyAlignment="1">
      <alignment horizontal="left" vertical="center" wrapText="1"/>
    </xf>
    <xf numFmtId="4" fontId="19" fillId="2" borderId="1" xfId="0" applyNumberFormat="1" applyFont="1" applyFill="1" applyBorder="1" applyAlignment="1">
      <alignment horizontal="right" vertical="center" wrapText="1"/>
    </xf>
    <xf numFmtId="0" fontId="19" fillId="2" borderId="1" xfId="2391" applyFont="1" applyFill="1" applyBorder="1" applyAlignment="1">
      <alignment horizontal="center" vertical="center" wrapText="1"/>
    </xf>
    <xf numFmtId="0" fontId="19" fillId="49" borderId="1" xfId="0" applyFont="1" applyFill="1" applyBorder="1" applyAlignment="1">
      <alignment horizontal="left" vertical="center" wrapText="1"/>
    </xf>
    <xf numFmtId="0" fontId="19" fillId="49" borderId="1" xfId="5" applyFont="1" applyFill="1" applyBorder="1" applyAlignment="1">
      <alignment horizontal="right" vertical="center" wrapText="1"/>
    </xf>
    <xf numFmtId="0" fontId="19" fillId="49" borderId="1" xfId="0" applyFont="1" applyFill="1" applyBorder="1" applyAlignment="1">
      <alignment horizontal="right" vertical="center" wrapText="1"/>
    </xf>
    <xf numFmtId="175" fontId="19" fillId="49" borderId="1" xfId="0" applyNumberFormat="1" applyFont="1" applyFill="1" applyBorder="1" applyAlignment="1">
      <alignment horizontal="right" vertical="center" wrapText="1"/>
    </xf>
    <xf numFmtId="0" fontId="15" fillId="49" borderId="1" xfId="0" applyFont="1" applyFill="1" applyBorder="1" applyAlignment="1">
      <alignment horizontal="right" vertical="center" wrapText="1"/>
    </xf>
    <xf numFmtId="0" fontId="19" fillId="49" borderId="1" xfId="0" quotePrefix="1" applyFont="1" applyFill="1" applyBorder="1" applyAlignment="1">
      <alignment vertical="center" wrapText="1"/>
    </xf>
    <xf numFmtId="0" fontId="19" fillId="49" borderId="1" xfId="0" applyFont="1" applyFill="1" applyBorder="1" applyAlignment="1">
      <alignment vertical="center" wrapText="1"/>
    </xf>
    <xf numFmtId="0" fontId="19" fillId="49" borderId="1" xfId="0" quotePrefix="1" applyFont="1" applyFill="1" applyBorder="1" applyAlignment="1">
      <alignment horizontal="left" vertical="center" wrapText="1"/>
    </xf>
    <xf numFmtId="2" fontId="19" fillId="49" borderId="1" xfId="0" applyNumberFormat="1" applyFont="1" applyFill="1" applyBorder="1" applyAlignment="1">
      <alignment horizontal="right" vertical="center" wrapText="1"/>
    </xf>
    <xf numFmtId="0" fontId="19" fillId="49" borderId="1" xfId="0" applyFont="1" applyFill="1" applyBorder="1" applyAlignment="1">
      <alignment horizontal="left" wrapText="1"/>
    </xf>
    <xf numFmtId="0" fontId="15" fillId="49" borderId="1" xfId="0" applyFont="1" applyFill="1" applyBorder="1" applyAlignment="1">
      <alignment horizontal="center" vertical="center" wrapText="1"/>
    </xf>
    <xf numFmtId="0" fontId="15" fillId="49" borderId="1" xfId="0" applyFont="1" applyFill="1" applyBorder="1" applyAlignment="1">
      <alignment horizontal="left" vertical="center" wrapText="1"/>
    </xf>
    <xf numFmtId="0" fontId="15" fillId="49" borderId="0" xfId="0" applyFont="1" applyFill="1"/>
    <xf numFmtId="0" fontId="15" fillId="49" borderId="1" xfId="0" applyFont="1" applyFill="1" applyBorder="1" applyAlignment="1">
      <alignment horizontal="center" vertical="center"/>
    </xf>
    <xf numFmtId="0" fontId="15" fillId="49" borderId="1" xfId="0" applyFont="1" applyFill="1" applyBorder="1" applyAlignment="1">
      <alignment vertical="center"/>
    </xf>
    <xf numFmtId="0" fontId="19" fillId="49" borderId="1" xfId="2401" applyFont="1" applyFill="1" applyBorder="1" applyAlignment="1">
      <alignment horizontal="center" vertical="center" wrapText="1"/>
    </xf>
    <xf numFmtId="0" fontId="19" fillId="49" borderId="1" xfId="2342" applyFont="1" applyFill="1" applyBorder="1" applyAlignment="1">
      <alignment horizontal="left" vertical="center" wrapText="1"/>
    </xf>
    <xf numFmtId="0" fontId="19" fillId="49" borderId="4" xfId="0" applyFont="1" applyFill="1" applyBorder="1" applyAlignment="1">
      <alignment horizontal="left" vertical="center" wrapText="1"/>
    </xf>
    <xf numFmtId="43" fontId="19" fillId="49" borderId="1" xfId="0" applyNumberFormat="1" applyFont="1" applyFill="1" applyBorder="1" applyAlignment="1">
      <alignment horizontal="right" vertical="center" wrapText="1"/>
    </xf>
    <xf numFmtId="0" fontId="19" fillId="49" borderId="1" xfId="0" applyFont="1" applyFill="1" applyBorder="1" applyAlignment="1">
      <alignment horizontal="right" vertical="center"/>
    </xf>
    <xf numFmtId="0" fontId="19" fillId="49" borderId="1" xfId="0" applyFont="1" applyFill="1" applyBorder="1" applyAlignment="1">
      <alignment vertical="center"/>
    </xf>
    <xf numFmtId="226" fontId="19" fillId="49" borderId="1" xfId="1564" applyNumberFormat="1" applyFont="1" applyFill="1" applyBorder="1" applyAlignment="1">
      <alignment vertical="center" wrapText="1"/>
    </xf>
    <xf numFmtId="0" fontId="165" fillId="0" borderId="0" xfId="0" applyFont="1" applyAlignment="1">
      <alignment horizontal="centerContinuous" vertical="center" wrapText="1"/>
    </xf>
    <xf numFmtId="0" fontId="167" fillId="0" borderId="0" xfId="0" applyFont="1" applyAlignment="1">
      <alignment horizontal="centerContinuous" vertical="top" wrapText="1"/>
    </xf>
    <xf numFmtId="0" fontId="168" fillId="0" borderId="1" xfId="0" applyFont="1" applyBorder="1" applyAlignment="1">
      <alignment horizontal="center" vertical="center" wrapText="1"/>
    </xf>
    <xf numFmtId="0" fontId="169" fillId="0" borderId="1" xfId="0" applyFont="1" applyBorder="1" applyAlignment="1">
      <alignment horizontal="center" vertical="center"/>
    </xf>
    <xf numFmtId="0" fontId="169" fillId="0" borderId="1" xfId="0" applyFont="1" applyBorder="1" applyAlignment="1">
      <alignment horizontal="left" vertical="center" wrapText="1"/>
    </xf>
    <xf numFmtId="2" fontId="169" fillId="0" borderId="1" xfId="0" applyNumberFormat="1" applyFont="1" applyBorder="1" applyAlignment="1">
      <alignment horizontal="right" vertical="center"/>
    </xf>
    <xf numFmtId="2" fontId="163" fillId="0" borderId="1" xfId="0" applyNumberFormat="1" applyFont="1" applyBorder="1" applyAlignment="1">
      <alignment horizontal="right" vertical="center"/>
    </xf>
    <xf numFmtId="174" fontId="33" fillId="0" borderId="1" xfId="1" applyNumberFormat="1" applyFont="1" applyFill="1" applyBorder="1" applyAlignment="1">
      <alignment horizontal="center" vertical="center"/>
    </xf>
    <xf numFmtId="0" fontId="164" fillId="0" borderId="0" xfId="0" applyFont="1" applyAlignment="1">
      <alignment horizontal="center" vertical="center"/>
    </xf>
    <xf numFmtId="0" fontId="164" fillId="0" borderId="0" xfId="0" applyFont="1" applyAlignment="1">
      <alignment horizontal="center"/>
    </xf>
    <xf numFmtId="2" fontId="164" fillId="0" borderId="0" xfId="0" applyNumberFormat="1" applyFont="1" applyAlignment="1">
      <alignment horizontal="center"/>
    </xf>
    <xf numFmtId="2" fontId="164" fillId="0" borderId="0" xfId="0" applyNumberFormat="1" applyFont="1" applyAlignment="1">
      <alignment horizontal="center" vertical="center"/>
    </xf>
    <xf numFmtId="0" fontId="14" fillId="0" borderId="1" xfId="0" applyFont="1" applyBorder="1" applyAlignment="1">
      <alignment horizontal="center" vertical="center" wrapText="1"/>
    </xf>
    <xf numFmtId="2" fontId="14" fillId="0" borderId="1" xfId="0"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2" fontId="163" fillId="0" borderId="1" xfId="0" applyNumberFormat="1" applyFont="1" applyBorder="1" applyAlignment="1">
      <alignment horizontal="center" vertical="center" wrapText="1"/>
    </xf>
    <xf numFmtId="0" fontId="14" fillId="0" borderId="0" xfId="0" applyFont="1" applyAlignment="1">
      <alignment horizontal="center" vertical="center" wrapText="1"/>
    </xf>
    <xf numFmtId="0" fontId="147" fillId="0" borderId="0" xfId="0" applyFont="1" applyAlignment="1">
      <alignment horizontal="center" vertical="center"/>
    </xf>
    <xf numFmtId="0" fontId="147" fillId="0" borderId="0" xfId="0" applyFont="1" applyAlignment="1">
      <alignment horizontal="center" wrapText="1"/>
    </xf>
    <xf numFmtId="0" fontId="147" fillId="2" borderId="0" xfId="0" applyFont="1" applyFill="1"/>
    <xf numFmtId="0" fontId="24" fillId="2" borderId="1" xfId="0" applyFont="1" applyFill="1" applyBorder="1" applyAlignment="1">
      <alignment horizontal="center" vertical="center"/>
    </xf>
    <xf numFmtId="1" fontId="163" fillId="0" borderId="1" xfId="0" applyNumberFormat="1" applyFont="1" applyBorder="1" applyAlignment="1">
      <alignment horizontal="right" vertical="center"/>
    </xf>
    <xf numFmtId="0" fontId="168" fillId="0" borderId="7" xfId="0" applyFont="1" applyBorder="1" applyAlignment="1">
      <alignment horizontal="center" vertical="center" wrapText="1"/>
    </xf>
    <xf numFmtId="0" fontId="19" fillId="48" borderId="1" xfId="0" applyFont="1" applyFill="1" applyBorder="1" applyAlignment="1">
      <alignment horizontal="center" vertical="center"/>
    </xf>
    <xf numFmtId="0" fontId="19" fillId="48" borderId="1" xfId="0" applyFont="1" applyFill="1" applyBorder="1" applyAlignment="1">
      <alignment horizontal="left" vertical="center"/>
    </xf>
    <xf numFmtId="0" fontId="19" fillId="48" borderId="1" xfId="0" applyFont="1" applyFill="1" applyBorder="1" applyAlignment="1">
      <alignment vertical="center" wrapText="1"/>
    </xf>
    <xf numFmtId="2" fontId="19" fillId="48" borderId="1" xfId="0" applyNumberFormat="1" applyFont="1" applyFill="1" applyBorder="1" applyAlignment="1">
      <alignment horizontal="right" vertical="center" wrapText="1"/>
    </xf>
    <xf numFmtId="4" fontId="19" fillId="48" borderId="1" xfId="2401" applyNumberFormat="1" applyFont="1" applyFill="1" applyBorder="1" applyAlignment="1">
      <alignment horizontal="right" vertical="center" wrapText="1"/>
    </xf>
    <xf numFmtId="0" fontId="19" fillId="48" borderId="1" xfId="2401" applyFont="1" applyFill="1" applyBorder="1" applyAlignment="1">
      <alignment horizontal="center" vertical="center" wrapText="1"/>
    </xf>
    <xf numFmtId="0" fontId="19" fillId="48" borderId="1" xfId="2342" applyFont="1" applyFill="1" applyBorder="1" applyAlignment="1">
      <alignment horizontal="left" vertical="center" wrapText="1"/>
    </xf>
    <xf numFmtId="0" fontId="19" fillId="48" borderId="1" xfId="0" applyFont="1" applyFill="1" applyBorder="1" applyAlignment="1">
      <alignment horizontal="left" vertical="center" wrapText="1"/>
    </xf>
    <xf numFmtId="0" fontId="19" fillId="48" borderId="0" xfId="0" applyFont="1" applyFill="1" applyAlignment="1">
      <alignment horizontal="left"/>
    </xf>
    <xf numFmtId="2" fontId="163" fillId="0" borderId="1" xfId="0" applyNumberFormat="1" applyFont="1" applyBorder="1" applyAlignment="1">
      <alignment horizontal="center" vertical="center"/>
    </xf>
    <xf numFmtId="1" fontId="163" fillId="0" borderId="1" xfId="0" applyNumberFormat="1" applyFont="1" applyBorder="1" applyAlignment="1">
      <alignment horizontal="center" vertical="center"/>
    </xf>
    <xf numFmtId="1" fontId="163" fillId="0" borderId="1" xfId="0" applyNumberFormat="1" applyFont="1" applyBorder="1" applyAlignment="1">
      <alignment vertical="center"/>
    </xf>
    <xf numFmtId="0" fontId="19" fillId="48" borderId="1" xfId="0" applyFont="1" applyFill="1" applyBorder="1" applyAlignment="1">
      <alignment horizontal="right" vertical="center" wrapText="1"/>
    </xf>
    <xf numFmtId="0" fontId="19" fillId="48" borderId="1" xfId="5" applyFont="1" applyFill="1" applyBorder="1" applyAlignment="1">
      <alignment horizontal="right" vertical="center" wrapText="1"/>
    </xf>
    <xf numFmtId="1" fontId="169" fillId="0" borderId="1" xfId="0" applyNumberFormat="1" applyFont="1" applyBorder="1" applyAlignment="1">
      <alignment horizontal="right" vertical="center"/>
    </xf>
    <xf numFmtId="1" fontId="169" fillId="0" borderId="1" xfId="0" applyNumberFormat="1" applyFont="1" applyBorder="1" applyAlignment="1">
      <alignment horizontal="center" vertical="center"/>
    </xf>
    <xf numFmtId="0" fontId="171" fillId="0" borderId="0" xfId="0" applyFont="1" applyAlignment="1">
      <alignment horizontal="centerContinuous" wrapText="1"/>
    </xf>
    <xf numFmtId="0" fontId="33" fillId="0" borderId="0" xfId="0" applyFont="1" applyAlignment="1">
      <alignment vertical="center"/>
    </xf>
    <xf numFmtId="0" fontId="172" fillId="0" borderId="0" xfId="0" applyFont="1"/>
    <xf numFmtId="0" fontId="172" fillId="0" borderId="1" xfId="0" applyFont="1" applyBorder="1"/>
    <xf numFmtId="0" fontId="149" fillId="0" borderId="0" xfId="0" applyFont="1"/>
    <xf numFmtId="0" fontId="173" fillId="0" borderId="1" xfId="0" applyFont="1" applyBorder="1"/>
    <xf numFmtId="0" fontId="173" fillId="0" borderId="0" xfId="0" applyFont="1"/>
    <xf numFmtId="0" fontId="33" fillId="0" borderId="0" xfId="0" applyFont="1"/>
    <xf numFmtId="0" fontId="33" fillId="2" borderId="0" xfId="0" applyFont="1" applyFill="1" applyAlignment="1">
      <alignment vertical="center"/>
    </xf>
    <xf numFmtId="2" fontId="173" fillId="0" borderId="1" xfId="0" applyNumberFormat="1" applyFont="1" applyBorder="1" applyAlignment="1">
      <alignment horizontal="right"/>
    </xf>
    <xf numFmtId="2" fontId="173" fillId="0" borderId="1" xfId="0" applyNumberFormat="1" applyFont="1" applyBorder="1"/>
    <xf numFmtId="0" fontId="173" fillId="0" borderId="1" xfId="0" applyFont="1" applyBorder="1" applyAlignment="1">
      <alignment horizontal="center" vertical="center"/>
    </xf>
    <xf numFmtId="0" fontId="33" fillId="2" borderId="0" xfId="0" applyFont="1" applyFill="1"/>
    <xf numFmtId="0" fontId="147" fillId="50" borderId="0" xfId="0" applyFont="1" applyFill="1"/>
    <xf numFmtId="0" fontId="147" fillId="50" borderId="0" xfId="0" applyFont="1" applyFill="1" applyAlignment="1">
      <alignment horizontal="center" vertical="center"/>
    </xf>
    <xf numFmtId="0" fontId="166" fillId="48" borderId="1" xfId="0" applyFont="1" applyFill="1" applyBorder="1" applyAlignment="1">
      <alignment horizontal="center" vertical="center"/>
    </xf>
    <xf numFmtId="0" fontId="15" fillId="48" borderId="1" xfId="0" applyFont="1" applyFill="1" applyBorder="1" applyAlignment="1">
      <alignment horizontal="center" vertical="center"/>
    </xf>
    <xf numFmtId="0" fontId="15" fillId="48" borderId="1" xfId="0" applyFont="1" applyFill="1" applyBorder="1" applyAlignment="1">
      <alignment vertical="center"/>
    </xf>
    <xf numFmtId="0" fontId="19" fillId="48" borderId="1" xfId="2342" applyFont="1" applyFill="1" applyBorder="1" applyAlignment="1">
      <alignment horizontal="center" vertical="center" wrapText="1"/>
    </xf>
    <xf numFmtId="0" fontId="152" fillId="0" borderId="0" xfId="0" applyFont="1" applyAlignment="1">
      <alignment horizontal="center"/>
    </xf>
    <xf numFmtId="0" fontId="15" fillId="0" borderId="7" xfId="0" applyFont="1" applyBorder="1" applyAlignment="1">
      <alignment horizontal="center"/>
    </xf>
    <xf numFmtId="0" fontId="19" fillId="2" borderId="0" xfId="0" applyFont="1" applyFill="1" applyAlignment="1">
      <alignment horizontal="center"/>
    </xf>
    <xf numFmtId="0" fontId="19" fillId="2" borderId="1" xfId="5" applyFont="1" applyFill="1" applyBorder="1" applyAlignment="1">
      <alignment horizontal="center" vertical="center" wrapText="1"/>
    </xf>
    <xf numFmtId="0" fontId="19" fillId="0" borderId="1" xfId="5" applyFont="1" applyBorder="1" applyAlignment="1">
      <alignment horizontal="center" vertical="center" wrapText="1"/>
    </xf>
    <xf numFmtId="2" fontId="19" fillId="49" borderId="1" xfId="0" applyNumberFormat="1" applyFont="1" applyFill="1" applyBorder="1" applyAlignment="1">
      <alignment horizontal="center" vertical="center" wrapText="1"/>
    </xf>
    <xf numFmtId="4" fontId="19" fillId="49" borderId="1" xfId="2401" applyNumberFormat="1" applyFont="1" applyFill="1" applyBorder="1" applyAlignment="1">
      <alignment horizontal="center" vertical="center" wrapText="1"/>
    </xf>
    <xf numFmtId="2" fontId="19" fillId="0" borderId="1" xfId="0" applyNumberFormat="1" applyFont="1" applyBorder="1" applyAlignment="1">
      <alignment horizontal="center" vertical="center" wrapText="1"/>
    </xf>
    <xf numFmtId="4" fontId="19" fillId="0" borderId="1" xfId="2401" applyNumberFormat="1" applyFont="1" applyBorder="1" applyAlignment="1">
      <alignment horizontal="center" vertical="center" wrapText="1"/>
    </xf>
    <xf numFmtId="174" fontId="15" fillId="0" borderId="1" xfId="1" applyNumberFormat="1" applyFont="1" applyFill="1" applyBorder="1" applyAlignment="1">
      <alignment horizontal="center" vertical="center"/>
    </xf>
    <xf numFmtId="170" fontId="15" fillId="0" borderId="1" xfId="1" applyFont="1" applyFill="1" applyBorder="1" applyAlignment="1">
      <alignment horizontal="center" vertical="center"/>
    </xf>
    <xf numFmtId="43" fontId="15" fillId="0" borderId="1" xfId="1" applyNumberFormat="1" applyFont="1" applyFill="1" applyBorder="1" applyAlignment="1">
      <alignment horizontal="center" vertical="center"/>
    </xf>
    <xf numFmtId="172" fontId="164" fillId="0" borderId="0" xfId="0" applyNumberFormat="1" applyFont="1" applyAlignment="1">
      <alignment horizontal="center"/>
    </xf>
    <xf numFmtId="1" fontId="24" fillId="2" borderId="1" xfId="0" applyNumberFormat="1" applyFont="1" applyFill="1" applyBorder="1" applyAlignment="1">
      <alignment horizontal="center" vertical="center"/>
    </xf>
    <xf numFmtId="170" fontId="33" fillId="0" borderId="1" xfId="1" applyFont="1" applyFill="1" applyBorder="1" applyAlignment="1">
      <alignment horizontal="center" vertical="center"/>
    </xf>
    <xf numFmtId="0" fontId="19" fillId="0" borderId="0" xfId="0" applyFont="1" applyAlignment="1">
      <alignment wrapText="1"/>
    </xf>
    <xf numFmtId="0" fontId="19" fillId="48" borderId="0" xfId="0" applyFont="1" applyFill="1" applyAlignment="1">
      <alignment wrapText="1"/>
    </xf>
    <xf numFmtId="0" fontId="19" fillId="48" borderId="1" xfId="0" quotePrefix="1" applyFont="1" applyFill="1" applyBorder="1" applyAlignment="1">
      <alignment vertical="center" wrapText="1"/>
    </xf>
    <xf numFmtId="0" fontId="19" fillId="48" borderId="0" xfId="0" applyFont="1" applyFill="1" applyAlignment="1">
      <alignment horizontal="left" wrapText="1"/>
    </xf>
    <xf numFmtId="0" fontId="19" fillId="48" borderId="1" xfId="95" applyFont="1" applyFill="1" applyBorder="1" applyAlignment="1">
      <alignment horizontal="center" vertical="center" wrapText="1"/>
    </xf>
    <xf numFmtId="0" fontId="19" fillId="48" borderId="1" xfId="0" quotePrefix="1" applyFont="1" applyFill="1" applyBorder="1" applyAlignment="1">
      <alignment horizontal="left" vertical="center" wrapText="1"/>
    </xf>
    <xf numFmtId="0" fontId="15" fillId="48" borderId="1" xfId="0" applyFont="1" applyFill="1" applyBorder="1" applyAlignment="1">
      <alignment vertical="center" wrapText="1"/>
    </xf>
    <xf numFmtId="0" fontId="15" fillId="48" borderId="1" xfId="0" applyFont="1" applyFill="1" applyBorder="1" applyAlignment="1">
      <alignment horizontal="right" vertical="center" wrapText="1"/>
    </xf>
    <xf numFmtId="0" fontId="15" fillId="48" borderId="1" xfId="0" applyFont="1" applyFill="1" applyBorder="1" applyAlignment="1">
      <alignment horizontal="left" vertical="center"/>
    </xf>
    <xf numFmtId="0" fontId="174" fillId="49" borderId="1" xfId="0" applyFont="1" applyFill="1" applyBorder="1" applyAlignment="1">
      <alignment vertical="center"/>
    </xf>
    <xf numFmtId="0" fontId="24" fillId="0" borderId="1" xfId="0" applyFont="1" applyBorder="1" applyAlignment="1">
      <alignment vertical="center" wrapText="1"/>
    </xf>
    <xf numFmtId="0" fontId="163" fillId="48" borderId="1" xfId="0" applyFont="1" applyFill="1" applyBorder="1" applyAlignment="1">
      <alignment horizontal="left" vertical="center" wrapText="1"/>
    </xf>
    <xf numFmtId="0" fontId="19" fillId="48" borderId="1" xfId="0" applyFont="1" applyFill="1" applyBorder="1" applyAlignment="1">
      <alignment vertical="center"/>
    </xf>
    <xf numFmtId="0" fontId="19" fillId="48" borderId="1" xfId="0" applyFont="1" applyFill="1" applyBorder="1" applyAlignment="1">
      <alignment horizontal="right" vertical="center"/>
    </xf>
    <xf numFmtId="0" fontId="19" fillId="2" borderId="0" xfId="0" applyFont="1" applyFill="1" applyAlignment="1">
      <alignment wrapText="1"/>
    </xf>
    <xf numFmtId="0" fontId="15" fillId="48" borderId="1" xfId="0" applyFont="1" applyFill="1" applyBorder="1" applyAlignment="1">
      <alignment horizontal="left" vertical="center" wrapText="1"/>
    </xf>
    <xf numFmtId="0" fontId="15" fillId="48" borderId="1" xfId="0" applyFont="1" applyFill="1" applyBorder="1" applyAlignment="1">
      <alignment horizontal="center" vertical="center" wrapText="1"/>
    </xf>
    <xf numFmtId="0" fontId="19" fillId="48" borderId="4" xfId="0" applyFont="1" applyFill="1" applyBorder="1" applyAlignment="1">
      <alignment horizontal="left" vertical="center" wrapText="1"/>
    </xf>
    <xf numFmtId="43" fontId="19" fillId="48" borderId="1" xfId="0" applyNumberFormat="1" applyFont="1" applyFill="1" applyBorder="1" applyAlignment="1">
      <alignment horizontal="right" vertical="center" wrapText="1"/>
    </xf>
    <xf numFmtId="0" fontId="19" fillId="48" borderId="0" xfId="0" applyFont="1" applyFill="1" applyAlignment="1">
      <alignment horizontal="center" wrapText="1"/>
    </xf>
    <xf numFmtId="0" fontId="174" fillId="49" borderId="1" xfId="0" applyFont="1" applyFill="1" applyBorder="1" applyAlignment="1">
      <alignment vertical="center" wrapText="1"/>
    </xf>
    <xf numFmtId="0" fontId="174" fillId="48" borderId="1" xfId="0" applyFont="1" applyFill="1" applyBorder="1" applyAlignment="1">
      <alignment vertical="center"/>
    </xf>
    <xf numFmtId="0" fontId="19" fillId="0" borderId="0" xfId="0" applyFont="1" applyAlignment="1">
      <alignment horizontal="center" vertical="center"/>
    </xf>
    <xf numFmtId="0" fontId="19" fillId="0" borderId="0" xfId="0" applyFont="1" applyAlignment="1">
      <alignment vertical="center"/>
    </xf>
    <xf numFmtId="0" fontId="175" fillId="0" borderId="0" xfId="0" applyFont="1"/>
    <xf numFmtId="0" fontId="175" fillId="49" borderId="0" xfId="0" applyFont="1" applyFill="1"/>
    <xf numFmtId="0" fontId="176" fillId="0" borderId="0" xfId="0" applyFont="1"/>
    <xf numFmtId="0" fontId="24" fillId="48" borderId="1" xfId="0" applyFont="1" applyFill="1" applyBorder="1" applyAlignment="1">
      <alignment vertical="center"/>
    </xf>
    <xf numFmtId="0" fontId="173" fillId="2" borderId="0" xfId="0" applyFont="1" applyFill="1"/>
    <xf numFmtId="0" fontId="149" fillId="2" borderId="0" xfId="0" applyFont="1" applyFill="1"/>
    <xf numFmtId="0" fontId="151" fillId="2" borderId="0" xfId="0" applyFont="1" applyFill="1" applyAlignment="1">
      <alignment vertical="center"/>
    </xf>
    <xf numFmtId="0" fontId="19" fillId="2" borderId="1" xfId="0" applyFont="1" applyFill="1" applyBorder="1" applyAlignment="1">
      <alignment horizontal="left" wrapText="1"/>
    </xf>
    <xf numFmtId="0" fontId="151" fillId="2" borderId="0" xfId="0" applyFont="1" applyFill="1"/>
    <xf numFmtId="2" fontId="169" fillId="0" borderId="1" xfId="0" applyNumberFormat="1" applyFont="1" applyBorder="1" applyAlignment="1">
      <alignment horizontal="center" vertical="center"/>
    </xf>
    <xf numFmtId="2" fontId="172" fillId="0" borderId="1" xfId="0" applyNumberFormat="1" applyFont="1" applyBorder="1"/>
    <xf numFmtId="0" fontId="19" fillId="48" borderId="1" xfId="28" applyFont="1" applyFill="1" applyBorder="1" applyAlignment="1">
      <alignment horizontal="center" vertical="center" wrapText="1"/>
    </xf>
    <xf numFmtId="0" fontId="19" fillId="48" borderId="1" xfId="0" applyFont="1" applyFill="1" applyBorder="1" applyAlignment="1">
      <alignment horizontal="left" wrapText="1"/>
    </xf>
    <xf numFmtId="2" fontId="19" fillId="48" borderId="1" xfId="0" applyNumberFormat="1" applyFont="1" applyFill="1" applyBorder="1" applyAlignment="1">
      <alignment horizontal="right" vertical="center"/>
    </xf>
    <xf numFmtId="0" fontId="175" fillId="0" borderId="0" xfId="0" applyFont="1" applyAlignment="1">
      <alignment wrapText="1"/>
    </xf>
    <xf numFmtId="0" fontId="0" fillId="48" borderId="0" xfId="0" applyFill="1" applyAlignment="1">
      <alignment wrapText="1"/>
    </xf>
    <xf numFmtId="0" fontId="0" fillId="48" borderId="0" xfId="0" applyFill="1"/>
    <xf numFmtId="0" fontId="15" fillId="48" borderId="7" xfId="0" applyFont="1" applyFill="1" applyBorder="1" applyAlignment="1">
      <alignment horizontal="left"/>
    </xf>
    <xf numFmtId="0" fontId="15" fillId="48" borderId="0" xfId="0" applyFont="1" applyFill="1" applyAlignment="1">
      <alignment horizontal="left"/>
    </xf>
    <xf numFmtId="0" fontId="174" fillId="48" borderId="1" xfId="0" applyFont="1" applyFill="1" applyBorder="1" applyAlignment="1">
      <alignment vertical="center" wrapText="1"/>
    </xf>
    <xf numFmtId="0" fontId="175" fillId="48" borderId="0" xfId="0" applyFont="1" applyFill="1" applyAlignment="1">
      <alignment wrapText="1"/>
    </xf>
    <xf numFmtId="0" fontId="175" fillId="48" borderId="0" xfId="0" applyFont="1" applyFill="1"/>
    <xf numFmtId="226" fontId="19" fillId="48" borderId="1" xfId="1564" applyNumberFormat="1" applyFont="1" applyFill="1" applyBorder="1" applyAlignment="1">
      <alignment vertical="center" wrapText="1"/>
    </xf>
    <xf numFmtId="170" fontId="19" fillId="0" borderId="1" xfId="1564" applyNumberFormat="1" applyFont="1" applyFill="1" applyBorder="1" applyAlignment="1">
      <alignment vertical="center" wrapText="1"/>
    </xf>
    <xf numFmtId="227" fontId="19" fillId="0" borderId="1" xfId="1564" applyNumberFormat="1" applyFont="1" applyFill="1" applyBorder="1" applyAlignment="1">
      <alignment vertical="center" wrapText="1"/>
    </xf>
    <xf numFmtId="0" fontId="19" fillId="48" borderId="4" xfId="0" applyFont="1" applyFill="1" applyBorder="1" applyAlignment="1">
      <alignment vertical="center" wrapText="1"/>
    </xf>
    <xf numFmtId="0" fontId="24" fillId="48" borderId="1" xfId="0" applyFont="1" applyFill="1" applyBorder="1" applyAlignment="1">
      <alignment vertical="center" wrapText="1"/>
    </xf>
    <xf numFmtId="0" fontId="19" fillId="48" borderId="0" xfId="0" applyFont="1" applyFill="1" applyAlignment="1">
      <alignment horizontal="center"/>
    </xf>
    <xf numFmtId="4" fontId="163" fillId="0" borderId="1" xfId="0" applyNumberFormat="1" applyFont="1" applyBorder="1" applyAlignment="1">
      <alignment horizontal="center" vertical="center"/>
    </xf>
    <xf numFmtId="4" fontId="173" fillId="0" borderId="1" xfId="0" applyNumberFormat="1" applyFont="1" applyBorder="1"/>
    <xf numFmtId="43" fontId="163" fillId="0" borderId="1" xfId="0" applyNumberFormat="1" applyFont="1" applyBorder="1" applyAlignment="1">
      <alignment horizontal="center" vertical="center"/>
    </xf>
    <xf numFmtId="175" fontId="147" fillId="2" borderId="0" xfId="0" applyNumberFormat="1" applyFont="1" applyFill="1"/>
    <xf numFmtId="228" fontId="147" fillId="2" borderId="0" xfId="0" applyNumberFormat="1" applyFont="1" applyFill="1"/>
    <xf numFmtId="2" fontId="19" fillId="48" borderId="1" xfId="5" applyNumberFormat="1" applyFont="1" applyFill="1" applyBorder="1" applyAlignment="1">
      <alignment horizontal="right" vertical="center" wrapText="1"/>
    </xf>
    <xf numFmtId="4" fontId="19" fillId="48" borderId="1" xfId="0" applyNumberFormat="1" applyFont="1" applyFill="1" applyBorder="1" applyAlignment="1">
      <alignment horizontal="right" vertical="center" wrapText="1"/>
    </xf>
    <xf numFmtId="0" fontId="19" fillId="48" borderId="1" xfId="2391" applyFont="1" applyFill="1" applyBorder="1" applyAlignment="1">
      <alignment horizontal="center" vertical="center" wrapText="1"/>
    </xf>
    <xf numFmtId="2" fontId="19" fillId="48" borderId="1" xfId="0" applyNumberFormat="1" applyFont="1" applyFill="1" applyBorder="1" applyAlignment="1">
      <alignment horizontal="left" vertical="center" wrapText="1"/>
    </xf>
    <xf numFmtId="0" fontId="38" fillId="0" borderId="0" xfId="0" applyFont="1" applyAlignment="1">
      <alignment horizontal="centerContinuous" wrapText="1"/>
    </xf>
    <xf numFmtId="0" fontId="34" fillId="0" borderId="0" xfId="0" applyFont="1" applyAlignment="1">
      <alignment horizontal="centerContinuous" vertical="top" wrapText="1"/>
    </xf>
    <xf numFmtId="1" fontId="19" fillId="0" borderId="1" xfId="0" applyNumberFormat="1" applyFont="1" applyBorder="1" applyAlignment="1">
      <alignment horizontal="right" vertical="center"/>
    </xf>
    <xf numFmtId="0" fontId="149" fillId="0" borderId="1" xfId="0" applyFont="1" applyBorder="1"/>
    <xf numFmtId="1" fontId="19" fillId="2" borderId="1" xfId="0" applyNumberFormat="1" applyFont="1" applyFill="1" applyBorder="1" applyAlignment="1">
      <alignment horizontal="center" vertical="center"/>
    </xf>
    <xf numFmtId="174" fontId="151" fillId="0" borderId="1" xfId="1" applyNumberFormat="1" applyFont="1" applyFill="1" applyBorder="1" applyAlignment="1">
      <alignment horizontal="center" vertical="center"/>
    </xf>
    <xf numFmtId="1" fontId="15" fillId="0" borderId="0" xfId="0" applyNumberFormat="1" applyFont="1" applyAlignment="1">
      <alignment horizontal="center"/>
    </xf>
    <xf numFmtId="2" fontId="15" fillId="0" borderId="0" xfId="0" applyNumberFormat="1" applyFont="1" applyAlignment="1">
      <alignment horizontal="center"/>
    </xf>
    <xf numFmtId="0" fontId="149" fillId="0" borderId="1" xfId="0" applyFont="1" applyBorder="1" applyAlignment="1">
      <alignment wrapText="1"/>
    </xf>
    <xf numFmtId="170" fontId="19" fillId="0" borderId="1" xfId="1" applyFont="1" applyFill="1" applyBorder="1" applyAlignment="1">
      <alignment horizontal="center" vertical="center"/>
    </xf>
    <xf numFmtId="0" fontId="152" fillId="0" borderId="0" xfId="0" applyFont="1" applyAlignment="1">
      <alignment horizontal="center" vertical="center"/>
    </xf>
    <xf numFmtId="0" fontId="15" fillId="0" borderId="7" xfId="0" applyFont="1" applyBorder="1" applyAlignment="1">
      <alignment horizontal="center" vertical="center"/>
    </xf>
    <xf numFmtId="0" fontId="147" fillId="0" borderId="0" xfId="0" applyFont="1" applyAlignment="1">
      <alignment horizontal="center" vertical="center" wrapText="1"/>
    </xf>
    <xf numFmtId="0" fontId="175" fillId="0" borderId="0" xfId="0" applyFont="1" applyAlignment="1">
      <alignment horizontal="center" vertical="center" wrapText="1"/>
    </xf>
    <xf numFmtId="0" fontId="15" fillId="2" borderId="7" xfId="0" applyFont="1" applyFill="1" applyBorder="1" applyAlignment="1">
      <alignment horizontal="center" vertical="center"/>
    </xf>
    <xf numFmtId="0" fontId="175" fillId="49" borderId="0" xfId="0" applyFont="1" applyFill="1" applyAlignment="1">
      <alignment horizontal="center" vertical="center"/>
    </xf>
    <xf numFmtId="0" fontId="19" fillId="2" borderId="0" xfId="0" applyFont="1" applyFill="1" applyAlignment="1">
      <alignment horizontal="center" vertical="center"/>
    </xf>
    <xf numFmtId="0" fontId="19" fillId="49" borderId="0" xfId="0" applyFont="1" applyFill="1" applyAlignment="1">
      <alignment horizontal="center" vertical="center"/>
    </xf>
    <xf numFmtId="0" fontId="164" fillId="48" borderId="0" xfId="0" applyFont="1" applyFill="1" applyAlignment="1">
      <alignment horizontal="center" vertical="center"/>
    </xf>
    <xf numFmtId="0" fontId="164" fillId="48" borderId="0" xfId="0" applyFont="1" applyFill="1" applyAlignment="1">
      <alignment horizontal="center"/>
    </xf>
    <xf numFmtId="0" fontId="19" fillId="2" borderId="1" xfId="0" applyFont="1" applyFill="1" applyBorder="1" applyAlignment="1">
      <alignment horizontal="left" vertical="center"/>
    </xf>
    <xf numFmtId="0" fontId="169" fillId="2" borderId="1" xfId="0" applyFont="1" applyFill="1" applyBorder="1" applyAlignment="1">
      <alignment horizontal="left" vertical="center" wrapText="1"/>
    </xf>
    <xf numFmtId="0" fontId="19" fillId="51" borderId="1" xfId="0" quotePrefix="1" applyFont="1" applyFill="1" applyBorder="1" applyAlignment="1">
      <alignment horizontal="left" vertical="center" wrapText="1"/>
    </xf>
    <xf numFmtId="0" fontId="15" fillId="48" borderId="7" xfId="0" applyFont="1" applyFill="1" applyBorder="1" applyAlignment="1">
      <alignment horizontal="center" vertical="center"/>
    </xf>
    <xf numFmtId="225" fontId="19" fillId="48" borderId="1" xfId="5" applyNumberFormat="1" applyFont="1" applyFill="1" applyBorder="1" applyAlignment="1">
      <alignment horizontal="right" vertical="center" wrapText="1"/>
    </xf>
    <xf numFmtId="225" fontId="19" fillId="48" borderId="1" xfId="0" applyNumberFormat="1" applyFont="1" applyFill="1" applyBorder="1" applyAlignment="1">
      <alignment horizontal="right" vertical="center" wrapText="1"/>
    </xf>
    <xf numFmtId="0" fontId="175" fillId="0" borderId="0" xfId="0" applyFont="1" applyAlignment="1">
      <alignment horizontal="center" vertical="center"/>
    </xf>
    <xf numFmtId="0" fontId="177" fillId="0" borderId="0" xfId="0" applyFont="1" applyAlignment="1">
      <alignment vertical="center"/>
    </xf>
    <xf numFmtId="0" fontId="177" fillId="0" borderId="0" xfId="0" applyFont="1" applyAlignment="1">
      <alignment vertical="center" wrapText="1"/>
    </xf>
    <xf numFmtId="0" fontId="177" fillId="0" borderId="0" xfId="0" applyFont="1" applyAlignment="1">
      <alignment horizontal="center" vertical="center" wrapText="1"/>
    </xf>
    <xf numFmtId="0" fontId="149" fillId="0" borderId="0" xfId="0" applyFont="1" applyAlignment="1">
      <alignment vertical="center" wrapText="1"/>
    </xf>
    <xf numFmtId="0" fontId="151" fillId="0" borderId="7" xfId="0" applyFont="1" applyBorder="1" applyAlignment="1">
      <alignment horizontal="center"/>
    </xf>
    <xf numFmtId="0" fontId="151" fillId="0" borderId="1" xfId="0" applyFont="1" applyBorder="1" applyAlignment="1">
      <alignment horizontal="center" vertical="center" wrapText="1"/>
    </xf>
    <xf numFmtId="0" fontId="151" fillId="0" borderId="7" xfId="0" applyFont="1" applyBorder="1" applyAlignment="1">
      <alignment horizontal="center" vertical="center"/>
    </xf>
    <xf numFmtId="0" fontId="151" fillId="2" borderId="1" xfId="0" applyFont="1" applyFill="1" applyBorder="1" applyAlignment="1">
      <alignment horizontal="left" vertical="center" wrapText="1"/>
    </xf>
    <xf numFmtId="0" fontId="149" fillId="2" borderId="1" xfId="0" applyFont="1" applyFill="1" applyBorder="1" applyAlignment="1">
      <alignment horizontal="center" vertical="center" wrapText="1"/>
    </xf>
    <xf numFmtId="0" fontId="149" fillId="2" borderId="1" xfId="0" applyFont="1" applyFill="1" applyBorder="1" applyAlignment="1">
      <alignment horizontal="right" vertical="center" wrapText="1"/>
    </xf>
    <xf numFmtId="0" fontId="149" fillId="2" borderId="1" xfId="0" applyFont="1" applyFill="1" applyBorder="1" applyAlignment="1">
      <alignment horizontal="left" vertical="center" wrapText="1"/>
    </xf>
    <xf numFmtId="0" fontId="151" fillId="2" borderId="7" xfId="0" applyFont="1" applyFill="1" applyBorder="1" applyAlignment="1">
      <alignment horizontal="center"/>
    </xf>
    <xf numFmtId="0" fontId="151" fillId="2" borderId="1" xfId="0" applyFont="1" applyFill="1" applyBorder="1" applyAlignment="1">
      <alignment horizontal="center" vertical="center"/>
    </xf>
    <xf numFmtId="0" fontId="151" fillId="2" borderId="1" xfId="0" applyFont="1" applyFill="1" applyBorder="1" applyAlignment="1">
      <alignment horizontal="left" vertical="center"/>
    </xf>
    <xf numFmtId="0" fontId="151" fillId="2" borderId="0" xfId="0" applyFont="1" applyFill="1" applyAlignment="1">
      <alignment horizontal="center"/>
    </xf>
    <xf numFmtId="0" fontId="178" fillId="49" borderId="1" xfId="0" applyFont="1" applyFill="1" applyBorder="1" applyAlignment="1">
      <alignment horizontal="center" vertical="center"/>
    </xf>
    <xf numFmtId="0" fontId="179" fillId="49" borderId="1" xfId="0" applyFont="1" applyFill="1" applyBorder="1" applyAlignment="1">
      <alignment vertical="center"/>
    </xf>
    <xf numFmtId="0" fontId="180" fillId="49" borderId="1" xfId="0" applyFont="1" applyFill="1" applyBorder="1" applyAlignment="1">
      <alignment vertical="center"/>
    </xf>
    <xf numFmtId="0" fontId="151" fillId="0" borderId="0" xfId="0" applyFont="1" applyAlignment="1">
      <alignment horizontal="center"/>
    </xf>
    <xf numFmtId="0" fontId="0" fillId="49" borderId="0" xfId="0" applyFill="1"/>
    <xf numFmtId="0" fontId="149" fillId="49" borderId="0" xfId="0" applyFont="1" applyFill="1"/>
    <xf numFmtId="0" fontId="149" fillId="0" borderId="1" xfId="0" applyFont="1" applyBorder="1" applyAlignment="1">
      <alignment horizontal="center" vertical="center" wrapText="1"/>
    </xf>
    <xf numFmtId="0" fontId="149" fillId="0" borderId="1" xfId="0" applyFont="1" applyBorder="1" applyAlignment="1">
      <alignment horizontal="left" vertical="center" wrapText="1"/>
    </xf>
    <xf numFmtId="0" fontId="149" fillId="0" borderId="1" xfId="0" applyFont="1" applyBorder="1" applyAlignment="1">
      <alignment horizontal="right" vertical="center" wrapText="1"/>
    </xf>
    <xf numFmtId="0" fontId="0" fillId="0" borderId="0" xfId="0" applyAlignment="1">
      <alignment wrapText="1"/>
    </xf>
    <xf numFmtId="0" fontId="149" fillId="0" borderId="0" xfId="0" applyFont="1" applyAlignment="1">
      <alignment wrapText="1"/>
    </xf>
    <xf numFmtId="0" fontId="179" fillId="49" borderId="1" xfId="0" applyFont="1" applyFill="1" applyBorder="1" applyAlignment="1">
      <alignment vertical="center" wrapText="1"/>
    </xf>
    <xf numFmtId="0" fontId="180" fillId="49" borderId="1" xfId="0" applyFont="1" applyFill="1" applyBorder="1" applyAlignment="1">
      <alignment vertical="center" wrapText="1"/>
    </xf>
    <xf numFmtId="0" fontId="151" fillId="2" borderId="1" xfId="0" applyFont="1" applyFill="1" applyBorder="1" applyAlignment="1">
      <alignment vertical="center"/>
    </xf>
    <xf numFmtId="0" fontId="151" fillId="2" borderId="1" xfId="0" applyFont="1" applyFill="1" applyBorder="1" applyAlignment="1">
      <alignment vertical="center" wrapText="1"/>
    </xf>
    <xf numFmtId="0" fontId="149" fillId="49" borderId="1" xfId="0" applyFont="1" applyFill="1" applyBorder="1" applyAlignment="1">
      <alignment horizontal="center" vertical="center" wrapText="1"/>
    </xf>
    <xf numFmtId="0" fontId="149" fillId="49" borderId="1" xfId="0" applyFont="1" applyFill="1" applyBorder="1" applyAlignment="1">
      <alignment horizontal="left" vertical="center" wrapText="1"/>
    </xf>
    <xf numFmtId="0" fontId="149" fillId="49" borderId="1" xfId="5" applyFont="1" applyFill="1" applyBorder="1" applyAlignment="1">
      <alignment horizontal="center" vertical="center" wrapText="1"/>
    </xf>
    <xf numFmtId="0" fontId="149" fillId="0" borderId="1" xfId="5" applyFont="1" applyBorder="1" applyAlignment="1">
      <alignment horizontal="center" vertical="center" wrapText="1"/>
    </xf>
    <xf numFmtId="0" fontId="149" fillId="2" borderId="1" xfId="5" applyFont="1" applyFill="1" applyBorder="1" applyAlignment="1">
      <alignment horizontal="center" vertical="center" wrapText="1"/>
    </xf>
    <xf numFmtId="175" fontId="149" fillId="49" borderId="1" xfId="0" applyNumberFormat="1" applyFont="1" applyFill="1" applyBorder="1" applyAlignment="1">
      <alignment horizontal="right" vertical="center" wrapText="1"/>
    </xf>
    <xf numFmtId="0" fontId="149" fillId="49" borderId="1" xfId="0" applyFont="1" applyFill="1" applyBorder="1" applyAlignment="1">
      <alignment horizontal="right" vertical="center" wrapText="1"/>
    </xf>
    <xf numFmtId="0" fontId="149" fillId="0" borderId="1" xfId="0" applyFont="1" applyBorder="1" applyAlignment="1">
      <alignment vertical="center" wrapText="1"/>
    </xf>
    <xf numFmtId="0" fontId="149" fillId="2" borderId="1" xfId="5" applyFont="1" applyFill="1" applyBorder="1" applyAlignment="1">
      <alignment horizontal="right" vertical="center" wrapText="1"/>
    </xf>
    <xf numFmtId="2" fontId="149" fillId="0" borderId="1" xfId="5" applyNumberFormat="1" applyFont="1" applyBorder="1" applyAlignment="1">
      <alignment horizontal="right" vertical="center" wrapText="1"/>
    </xf>
    <xf numFmtId="2" fontId="149" fillId="0" borderId="1" xfId="0" applyNumberFormat="1" applyFont="1" applyBorder="1" applyAlignment="1">
      <alignment horizontal="right" vertical="center" wrapText="1"/>
    </xf>
    <xf numFmtId="0" fontId="149" fillId="0" borderId="1" xfId="0" applyFont="1" applyBorder="1" applyAlignment="1">
      <alignment horizontal="center" vertical="center"/>
    </xf>
    <xf numFmtId="0" fontId="149" fillId="0" borderId="1" xfId="5" applyFont="1" applyBorder="1" applyAlignment="1">
      <alignment horizontal="right" vertical="center" wrapText="1"/>
    </xf>
    <xf numFmtId="175" fontId="149" fillId="0" borderId="1" xfId="0" applyNumberFormat="1" applyFont="1" applyBorder="1" applyAlignment="1">
      <alignment horizontal="right" vertical="center" wrapText="1"/>
    </xf>
    <xf numFmtId="173" fontId="149" fillId="0" borderId="1" xfId="0" applyNumberFormat="1" applyFont="1" applyBorder="1" applyAlignment="1">
      <alignment horizontal="right" vertical="center" wrapText="1"/>
    </xf>
    <xf numFmtId="0" fontId="149" fillId="49" borderId="1" xfId="5" applyFont="1" applyFill="1" applyBorder="1" applyAlignment="1">
      <alignment horizontal="right" vertical="center" wrapText="1"/>
    </xf>
    <xf numFmtId="0" fontId="149" fillId="49" borderId="1" xfId="0" quotePrefix="1" applyFont="1" applyFill="1" applyBorder="1" applyAlignment="1">
      <alignment vertical="center" wrapText="1"/>
    </xf>
    <xf numFmtId="0" fontId="149" fillId="0" borderId="1" xfId="0" quotePrefix="1" applyFont="1" applyBorder="1" applyAlignment="1">
      <alignment vertical="center" wrapText="1"/>
    </xf>
    <xf numFmtId="2" fontId="149" fillId="49" borderId="1" xfId="0" applyNumberFormat="1" applyFont="1" applyFill="1" applyBorder="1" applyAlignment="1">
      <alignment horizontal="right" vertical="center" wrapText="1"/>
    </xf>
    <xf numFmtId="0" fontId="149" fillId="49" borderId="1" xfId="0" applyFont="1" applyFill="1" applyBorder="1" applyAlignment="1">
      <alignment vertical="center" wrapText="1"/>
    </xf>
    <xf numFmtId="0" fontId="149" fillId="49" borderId="1" xfId="0" quotePrefix="1" applyFont="1" applyFill="1" applyBorder="1" applyAlignment="1">
      <alignment horizontal="left" vertical="center" wrapText="1"/>
    </xf>
    <xf numFmtId="2" fontId="149" fillId="2" borderId="1" xfId="0" applyNumberFormat="1" applyFont="1" applyFill="1" applyBorder="1" applyAlignment="1">
      <alignment horizontal="right" vertical="center" wrapText="1"/>
    </xf>
    <xf numFmtId="0" fontId="149" fillId="2" borderId="1" xfId="0" applyFont="1" applyFill="1" applyBorder="1" applyAlignment="1">
      <alignment vertical="center" wrapText="1"/>
    </xf>
    <xf numFmtId="0" fontId="149" fillId="49" borderId="1" xfId="0" applyFont="1" applyFill="1" applyBorder="1" applyAlignment="1">
      <alignment horizontal="left" wrapText="1"/>
    </xf>
    <xf numFmtId="0" fontId="149" fillId="0" borderId="1" xfId="0" applyFont="1" applyBorder="1" applyAlignment="1">
      <alignment horizontal="left" wrapText="1"/>
    </xf>
    <xf numFmtId="0" fontId="151" fillId="2" borderId="1" xfId="0" applyFont="1" applyFill="1" applyBorder="1" applyAlignment="1">
      <alignment horizontal="center" vertical="center" wrapText="1"/>
    </xf>
    <xf numFmtId="0" fontId="151" fillId="2" borderId="1" xfId="0" applyFont="1" applyFill="1" applyBorder="1" applyAlignment="1">
      <alignment horizontal="right" vertical="center" wrapText="1"/>
    </xf>
    <xf numFmtId="0" fontId="151" fillId="49" borderId="1" xfId="0" applyFont="1" applyFill="1" applyBorder="1" applyAlignment="1">
      <alignment horizontal="center" vertical="center" wrapText="1"/>
    </xf>
    <xf numFmtId="0" fontId="151" fillId="49" borderId="1" xfId="0" applyFont="1" applyFill="1" applyBorder="1" applyAlignment="1">
      <alignment horizontal="right" vertical="center" wrapText="1"/>
    </xf>
    <xf numFmtId="0" fontId="151" fillId="49" borderId="1" xfId="0" applyFont="1" applyFill="1" applyBorder="1" applyAlignment="1">
      <alignment horizontal="left" vertical="center" wrapText="1"/>
    </xf>
    <xf numFmtId="0" fontId="151" fillId="49" borderId="0" xfId="0" applyFont="1" applyFill="1"/>
    <xf numFmtId="0" fontId="149" fillId="0" borderId="1" xfId="0" quotePrefix="1" applyFont="1" applyBorder="1" applyAlignment="1">
      <alignment horizontal="left" vertical="center" wrapText="1"/>
    </xf>
    <xf numFmtId="0" fontId="147" fillId="0" borderId="1" xfId="0" applyFont="1" applyBorder="1" applyAlignment="1">
      <alignment vertical="center" wrapText="1"/>
    </xf>
    <xf numFmtId="0" fontId="149" fillId="2" borderId="1" xfId="0" quotePrefix="1" applyFont="1" applyFill="1" applyBorder="1" applyAlignment="1">
      <alignment horizontal="left" vertical="center" wrapText="1"/>
    </xf>
    <xf numFmtId="0" fontId="151" fillId="49" borderId="1" xfId="0" applyFont="1" applyFill="1" applyBorder="1" applyAlignment="1">
      <alignment horizontal="center" vertical="center"/>
    </xf>
    <xf numFmtId="0" fontId="151" fillId="49" borderId="1" xfId="0" applyFont="1" applyFill="1" applyBorder="1" applyAlignment="1">
      <alignment vertical="center"/>
    </xf>
    <xf numFmtId="0" fontId="149" fillId="2" borderId="0" xfId="0" applyFont="1" applyFill="1" applyAlignment="1">
      <alignment wrapText="1"/>
    </xf>
    <xf numFmtId="0" fontId="149" fillId="49" borderId="1" xfId="0" applyFont="1" applyFill="1" applyBorder="1" applyAlignment="1">
      <alignment horizontal="center" vertical="center"/>
    </xf>
    <xf numFmtId="2" fontId="149" fillId="49" borderId="1" xfId="0" applyNumberFormat="1" applyFont="1" applyFill="1" applyBorder="1" applyAlignment="1">
      <alignment horizontal="center" vertical="center" wrapText="1"/>
    </xf>
    <xf numFmtId="4" fontId="149" fillId="49" borderId="1" xfId="2401" applyNumberFormat="1" applyFont="1" applyFill="1" applyBorder="1" applyAlignment="1">
      <alignment horizontal="center" vertical="center" wrapText="1"/>
    </xf>
    <xf numFmtId="0" fontId="149" fillId="49" borderId="1" xfId="2401" applyFont="1" applyFill="1" applyBorder="1" applyAlignment="1">
      <alignment horizontal="center" vertical="center" wrapText="1"/>
    </xf>
    <xf numFmtId="0" fontId="149" fillId="49" borderId="1" xfId="2342" applyFont="1" applyFill="1" applyBorder="1" applyAlignment="1">
      <alignment horizontal="left" vertical="center" wrapText="1"/>
    </xf>
    <xf numFmtId="2" fontId="149" fillId="0" borderId="1" xfId="0" applyNumberFormat="1" applyFont="1" applyBorder="1" applyAlignment="1">
      <alignment horizontal="center" vertical="center" wrapText="1"/>
    </xf>
    <xf numFmtId="4" fontId="149" fillId="0" borderId="1" xfId="2401" applyNumberFormat="1" applyFont="1" applyBorder="1" applyAlignment="1">
      <alignment horizontal="center" vertical="center" wrapText="1"/>
    </xf>
    <xf numFmtId="0" fontId="149" fillId="0" borderId="1" xfId="2401" applyFont="1" applyBorder="1" applyAlignment="1">
      <alignment horizontal="center" vertical="center" wrapText="1"/>
    </xf>
    <xf numFmtId="0" fontId="149" fillId="0" borderId="1" xfId="2342" applyFont="1" applyBorder="1" applyAlignment="1">
      <alignment horizontal="left" vertical="center" wrapText="1"/>
    </xf>
    <xf numFmtId="0" fontId="149" fillId="2" borderId="1" xfId="0" applyFont="1" applyFill="1" applyBorder="1" applyAlignment="1">
      <alignment horizontal="center" vertical="center"/>
    </xf>
    <xf numFmtId="2" fontId="149" fillId="2" borderId="1" xfId="0" applyNumberFormat="1" applyFont="1" applyFill="1" applyBorder="1" applyAlignment="1">
      <alignment horizontal="center" vertical="center" wrapText="1"/>
    </xf>
    <xf numFmtId="4" fontId="149" fillId="2" borderId="1" xfId="2401" applyNumberFormat="1" applyFont="1" applyFill="1" applyBorder="1" applyAlignment="1">
      <alignment horizontal="center" vertical="center" wrapText="1"/>
    </xf>
    <xf numFmtId="0" fontId="149" fillId="2" borderId="1" xfId="2401" applyFont="1" applyFill="1" applyBorder="1" applyAlignment="1">
      <alignment horizontal="center" vertical="center" wrapText="1"/>
    </xf>
    <xf numFmtId="0" fontId="149" fillId="2" borderId="1" xfId="2342" applyFont="1" applyFill="1" applyBorder="1" applyAlignment="1">
      <alignment horizontal="left" vertical="center" wrapText="1"/>
    </xf>
    <xf numFmtId="0" fontId="149" fillId="0" borderId="1" xfId="2342" applyFont="1" applyBorder="1" applyAlignment="1">
      <alignment horizontal="center" vertical="center" wrapText="1"/>
    </xf>
    <xf numFmtId="2" fontId="149" fillId="2" borderId="1" xfId="5" applyNumberFormat="1" applyFont="1" applyFill="1" applyBorder="1" applyAlignment="1">
      <alignment horizontal="right" vertical="center" wrapText="1"/>
    </xf>
    <xf numFmtId="0" fontId="149" fillId="0" borderId="1" xfId="0" applyFont="1" applyBorder="1" applyAlignment="1">
      <alignment horizontal="right" vertical="center"/>
    </xf>
    <xf numFmtId="4" fontId="149" fillId="2" borderId="1" xfId="0" applyNumberFormat="1" applyFont="1" applyFill="1" applyBorder="1" applyAlignment="1">
      <alignment horizontal="right" vertical="center" wrapText="1"/>
    </xf>
    <xf numFmtId="0" fontId="149" fillId="2" borderId="1" xfId="2391" applyFont="1" applyFill="1" applyBorder="1" applyAlignment="1">
      <alignment horizontal="center" vertical="center" wrapText="1"/>
    </xf>
    <xf numFmtId="0" fontId="149" fillId="0" borderId="1" xfId="28" applyFont="1" applyBorder="1" applyAlignment="1">
      <alignment horizontal="center" vertical="center" wrapText="1"/>
    </xf>
    <xf numFmtId="0" fontId="149" fillId="0" borderId="1" xfId="2391" applyFont="1" applyBorder="1" applyAlignment="1">
      <alignment horizontal="left" vertical="center" wrapText="1"/>
    </xf>
    <xf numFmtId="0" fontId="149" fillId="0" borderId="1" xfId="2391" applyFont="1" applyBorder="1" applyAlignment="1">
      <alignment horizontal="center" vertical="center" wrapText="1"/>
    </xf>
    <xf numFmtId="4" fontId="149" fillId="0" borderId="1" xfId="0" applyNumberFormat="1" applyFont="1" applyBorder="1" applyAlignment="1">
      <alignment horizontal="right" vertical="center" wrapText="1"/>
    </xf>
    <xf numFmtId="0" fontId="149" fillId="2" borderId="4" xfId="0" applyFont="1" applyFill="1" applyBorder="1" applyAlignment="1">
      <alignment horizontal="left" vertical="center" wrapText="1"/>
    </xf>
    <xf numFmtId="0" fontId="149" fillId="0" borderId="4" xfId="0" applyFont="1" applyBorder="1" applyAlignment="1">
      <alignment horizontal="left" vertical="center" wrapText="1"/>
    </xf>
    <xf numFmtId="0" fontId="149" fillId="49" borderId="4" xfId="0" applyFont="1" applyFill="1" applyBorder="1" applyAlignment="1">
      <alignment horizontal="left" vertical="center" wrapText="1"/>
    </xf>
    <xf numFmtId="43" fontId="149" fillId="49" borderId="1" xfId="0" applyNumberFormat="1" applyFont="1" applyFill="1" applyBorder="1" applyAlignment="1">
      <alignment horizontal="right" vertical="center" wrapText="1"/>
    </xf>
    <xf numFmtId="1" fontId="149" fillId="0" borderId="1" xfId="5" applyNumberFormat="1" applyFont="1" applyBorder="1" applyAlignment="1">
      <alignment horizontal="right" vertical="center" wrapText="1"/>
    </xf>
    <xf numFmtId="1" fontId="149" fillId="0" borderId="1" xfId="0" applyNumberFormat="1" applyFont="1" applyBorder="1" applyAlignment="1">
      <alignment horizontal="right" vertical="center" wrapText="1"/>
    </xf>
    <xf numFmtId="0" fontId="149" fillId="49" borderId="1" xfId="0" applyFont="1" applyFill="1" applyBorder="1" applyAlignment="1">
      <alignment horizontal="right" vertical="center"/>
    </xf>
    <xf numFmtId="0" fontId="149" fillId="49" borderId="1" xfId="0" applyFont="1" applyFill="1" applyBorder="1" applyAlignment="1">
      <alignment vertical="center"/>
    </xf>
    <xf numFmtId="226" fontId="149" fillId="49" borderId="1" xfId="1564" applyNumberFormat="1" applyFont="1" applyFill="1" applyBorder="1" applyAlignment="1">
      <alignment vertical="center" wrapText="1"/>
    </xf>
    <xf numFmtId="226" fontId="149" fillId="0" borderId="1" xfId="1564" applyNumberFormat="1" applyFont="1" applyFill="1" applyBorder="1" applyAlignment="1">
      <alignment vertical="center" wrapText="1"/>
    </xf>
    <xf numFmtId="227" fontId="149" fillId="0" borderId="1" xfId="1564" applyNumberFormat="1" applyFont="1" applyFill="1" applyBorder="1" applyAlignment="1">
      <alignment vertical="center" wrapText="1"/>
    </xf>
    <xf numFmtId="174" fontId="149" fillId="0" borderId="1" xfId="1564" applyNumberFormat="1" applyFont="1" applyFill="1" applyBorder="1" applyAlignment="1">
      <alignment vertical="center" wrapText="1"/>
    </xf>
    <xf numFmtId="0" fontId="149" fillId="2" borderId="4" xfId="0" applyFont="1" applyFill="1" applyBorder="1" applyAlignment="1">
      <alignment vertical="center" wrapText="1"/>
    </xf>
    <xf numFmtId="0" fontId="149" fillId="0" borderId="4" xfId="0" applyFont="1" applyBorder="1" applyAlignment="1">
      <alignment vertical="center" wrapText="1"/>
    </xf>
    <xf numFmtId="174" fontId="149" fillId="0" borderId="1" xfId="1" applyNumberFormat="1" applyFont="1" applyFill="1" applyBorder="1" applyAlignment="1">
      <alignment horizontal="center" vertical="center"/>
    </xf>
    <xf numFmtId="0" fontId="175" fillId="48" borderId="0" xfId="0" applyFont="1" applyFill="1" applyAlignment="1">
      <alignment horizontal="center" wrapText="1"/>
    </xf>
    <xf numFmtId="0" fontId="175" fillId="48" borderId="0" xfId="0" applyFont="1" applyFill="1" applyAlignment="1">
      <alignment horizontal="center"/>
    </xf>
    <xf numFmtId="0" fontId="175" fillId="0" borderId="0" xfId="0" applyFont="1" applyAlignment="1">
      <alignment horizontal="center"/>
    </xf>
    <xf numFmtId="0" fontId="17" fillId="0" borderId="1" xfId="0" applyFont="1" applyBorder="1" applyAlignment="1">
      <alignment horizontal="center" vertical="center" wrapText="1"/>
    </xf>
    <xf numFmtId="0" fontId="0" fillId="0" borderId="0" xfId="0" applyAlignment="1">
      <alignment horizontal="center" vertical="center" wrapText="1"/>
    </xf>
    <xf numFmtId="0" fontId="175" fillId="48" borderId="0" xfId="0" applyFont="1" applyFill="1" applyAlignment="1">
      <alignment horizontal="center" vertical="center" wrapText="1"/>
    </xf>
    <xf numFmtId="0" fontId="19" fillId="2" borderId="0" xfId="0" applyFont="1" applyFill="1" applyAlignment="1">
      <alignment horizontal="left"/>
    </xf>
    <xf numFmtId="0" fontId="19" fillId="0" borderId="0" xfId="0" applyFont="1" applyAlignment="1">
      <alignment horizontal="left" wrapText="1"/>
    </xf>
    <xf numFmtId="0" fontId="19" fillId="48" borderId="0" xfId="0" applyFont="1" applyFill="1" applyAlignment="1">
      <alignment horizontal="center" vertical="center"/>
    </xf>
    <xf numFmtId="170" fontId="164" fillId="0" borderId="0" xfId="1" applyFont="1" applyAlignment="1">
      <alignment horizontal="center"/>
    </xf>
    <xf numFmtId="170" fontId="164" fillId="48" borderId="0" xfId="1" applyFont="1" applyFill="1" applyAlignment="1">
      <alignment horizontal="center"/>
    </xf>
    <xf numFmtId="0" fontId="19" fillId="48" borderId="0" xfId="0" applyFont="1" applyFill="1" applyAlignment="1">
      <alignment horizontal="left" vertical="center" wrapText="1"/>
    </xf>
    <xf numFmtId="0" fontId="19" fillId="48" borderId="0" xfId="0" applyFont="1" applyFill="1" applyAlignment="1">
      <alignment horizontal="right" vertical="center" wrapText="1"/>
    </xf>
    <xf numFmtId="0" fontId="19" fillId="48" borderId="0" xfId="0" applyFont="1" applyFill="1" applyAlignment="1">
      <alignment vertical="center" wrapText="1"/>
    </xf>
    <xf numFmtId="0" fontId="19" fillId="0" borderId="0" xfId="0" applyFont="1" applyAlignment="1">
      <alignment horizontal="center" wrapText="1"/>
    </xf>
    <xf numFmtId="0" fontId="15" fillId="48" borderId="7" xfId="0" applyFont="1" applyFill="1" applyBorder="1" applyAlignment="1">
      <alignment horizontal="center"/>
    </xf>
    <xf numFmtId="0" fontId="15" fillId="48" borderId="0" xfId="0" applyFont="1" applyFill="1" applyAlignment="1">
      <alignment horizontal="center"/>
    </xf>
    <xf numFmtId="0" fontId="15" fillId="0" borderId="1" xfId="0" applyFont="1" applyBorder="1" applyAlignment="1">
      <alignment horizontal="center" vertical="center"/>
    </xf>
    <xf numFmtId="0" fontId="173" fillId="0" borderId="0" xfId="0" applyFont="1" applyAlignment="1">
      <alignment vertical="center" wrapText="1"/>
    </xf>
    <xf numFmtId="0" fontId="19" fillId="51" borderId="1" xfId="0" applyFont="1" applyFill="1" applyBorder="1" applyAlignment="1">
      <alignment horizontal="left" vertical="center" wrapText="1"/>
    </xf>
    <xf numFmtId="0" fontId="19" fillId="0" borderId="10" xfId="0" applyFont="1" applyBorder="1"/>
    <xf numFmtId="0" fontId="15" fillId="0" borderId="10" xfId="0" applyFont="1" applyBorder="1" applyAlignment="1">
      <alignment horizontal="center" vertical="center"/>
    </xf>
    <xf numFmtId="0" fontId="15" fillId="2" borderId="1" xfId="0" applyFont="1" applyFill="1" applyBorder="1"/>
    <xf numFmtId="0" fontId="19" fillId="2" borderId="1" xfId="0" applyFont="1" applyFill="1" applyBorder="1"/>
    <xf numFmtId="0" fontId="15" fillId="0" borderId="0" xfId="0" applyFont="1" applyAlignment="1">
      <alignment horizontal="center" vertical="center"/>
    </xf>
    <xf numFmtId="0" fontId="163" fillId="0" borderId="1" xfId="0" applyFont="1" applyBorder="1" applyAlignment="1">
      <alignment vertical="center" wrapText="1"/>
    </xf>
    <xf numFmtId="0" fontId="163" fillId="0" borderId="1" xfId="5" applyFont="1" applyBorder="1" applyAlignment="1">
      <alignment horizontal="right" vertical="center" wrapText="1"/>
    </xf>
    <xf numFmtId="0" fontId="163" fillId="0" borderId="1" xfId="0" applyFont="1" applyBorder="1" applyAlignment="1">
      <alignment horizontal="right" vertical="center" wrapText="1"/>
    </xf>
    <xf numFmtId="0" fontId="163" fillId="0" borderId="1" xfId="0" applyFont="1" applyBorder="1" applyAlignment="1">
      <alignment horizontal="left" vertical="center" wrapText="1"/>
    </xf>
    <xf numFmtId="2" fontId="163" fillId="0" borderId="1" xfId="0" applyNumberFormat="1" applyFont="1" applyBorder="1" applyAlignment="1">
      <alignment horizontal="right" vertical="center" wrapText="1"/>
    </xf>
    <xf numFmtId="0" fontId="166" fillId="48" borderId="8" xfId="0" applyFont="1" applyFill="1" applyBorder="1" applyAlignment="1">
      <alignment horizontal="center" vertical="center"/>
    </xf>
    <xf numFmtId="0" fontId="174" fillId="48" borderId="8" xfId="0" applyFont="1" applyFill="1" applyBorder="1" applyAlignment="1">
      <alignment vertical="center"/>
    </xf>
    <xf numFmtId="0" fontId="19" fillId="48" borderId="8" xfId="0" applyFont="1" applyFill="1" applyBorder="1" applyAlignment="1">
      <alignment horizontal="center" vertical="center" wrapText="1"/>
    </xf>
    <xf numFmtId="2" fontId="19" fillId="48" borderId="8" xfId="0" applyNumberFormat="1" applyFont="1" applyFill="1" applyBorder="1" applyAlignment="1">
      <alignment horizontal="right" vertical="center" wrapText="1"/>
    </xf>
    <xf numFmtId="0" fontId="19" fillId="48" borderId="8" xfId="0" applyFont="1" applyFill="1" applyBorder="1" applyAlignment="1">
      <alignment horizontal="right" vertical="center" wrapText="1"/>
    </xf>
    <xf numFmtId="0" fontId="19" fillId="48" borderId="8" xfId="0" applyFont="1" applyFill="1" applyBorder="1" applyAlignment="1">
      <alignment horizontal="left" vertical="center" wrapText="1"/>
    </xf>
    <xf numFmtId="0" fontId="19" fillId="48" borderId="9" xfId="0" applyFont="1" applyFill="1" applyBorder="1" applyAlignment="1">
      <alignment horizontal="center" vertical="center" wrapText="1"/>
    </xf>
    <xf numFmtId="0" fontId="19" fillId="48" borderId="9" xfId="0" applyFont="1" applyFill="1" applyBorder="1" applyAlignment="1">
      <alignment horizontal="left" vertical="center" wrapText="1"/>
    </xf>
    <xf numFmtId="2" fontId="19" fillId="48" borderId="9" xfId="0" applyNumberFormat="1" applyFont="1" applyFill="1" applyBorder="1" applyAlignment="1">
      <alignment horizontal="right" vertical="center" wrapText="1"/>
    </xf>
    <xf numFmtId="0" fontId="19" fillId="48" borderId="9" xfId="0" applyFont="1" applyFill="1" applyBorder="1" applyAlignment="1">
      <alignment horizontal="right" vertical="center" wrapText="1"/>
    </xf>
    <xf numFmtId="0" fontId="19" fillId="48" borderId="1" xfId="0" applyFont="1" applyFill="1" applyBorder="1" applyAlignment="1">
      <alignment wrapText="1"/>
    </xf>
    <xf numFmtId="0" fontId="15" fillId="48" borderId="8" xfId="0" applyFont="1" applyFill="1" applyBorder="1" applyAlignment="1">
      <alignment horizontal="center" vertical="center"/>
    </xf>
    <xf numFmtId="0" fontId="15" fillId="48" borderId="8" xfId="0" applyFont="1" applyFill="1" applyBorder="1" applyAlignment="1">
      <alignment vertical="center"/>
    </xf>
    <xf numFmtId="0" fontId="19" fillId="48" borderId="8" xfId="5" applyFont="1" applyFill="1" applyBorder="1" applyAlignment="1">
      <alignment horizontal="right" vertical="center" wrapText="1"/>
    </xf>
    <xf numFmtId="0" fontId="19" fillId="48" borderId="9" xfId="0" applyFont="1" applyFill="1" applyBorder="1" applyAlignment="1">
      <alignment horizontal="center" vertical="center"/>
    </xf>
    <xf numFmtId="0" fontId="19" fillId="48" borderId="1" xfId="0" applyFont="1" applyFill="1" applyBorder="1"/>
    <xf numFmtId="175" fontId="19" fillId="48" borderId="1" xfId="0" applyNumberFormat="1" applyFont="1" applyFill="1" applyBorder="1" applyAlignment="1">
      <alignment horizontal="right" vertical="center" wrapText="1"/>
    </xf>
    <xf numFmtId="0" fontId="175" fillId="48" borderId="0" xfId="0" applyFont="1" applyFill="1" applyAlignment="1">
      <alignment horizontal="center" vertical="center"/>
    </xf>
    <xf numFmtId="0" fontId="19" fillId="49" borderId="0" xfId="0" applyFont="1" applyFill="1" applyAlignment="1">
      <alignment horizontal="center"/>
    </xf>
    <xf numFmtId="0" fontId="151" fillId="48" borderId="1" xfId="0" applyFont="1" applyFill="1" applyBorder="1" applyAlignment="1">
      <alignment horizontal="center" vertical="center"/>
    </xf>
    <xf numFmtId="0" fontId="151" fillId="48" borderId="1" xfId="0" applyFont="1" applyFill="1" applyBorder="1" applyAlignment="1">
      <alignment vertical="center"/>
    </xf>
    <xf numFmtId="0" fontId="149" fillId="48" borderId="1" xfId="0" applyFont="1" applyFill="1" applyBorder="1" applyAlignment="1">
      <alignment horizontal="center" vertical="center" wrapText="1"/>
    </xf>
    <xf numFmtId="0" fontId="149" fillId="48" borderId="1" xfId="0" applyFont="1" applyFill="1" applyBorder="1" applyAlignment="1">
      <alignment horizontal="left" vertical="center" wrapText="1"/>
    </xf>
    <xf numFmtId="0" fontId="149" fillId="48" borderId="1" xfId="5" applyFont="1" applyFill="1" applyBorder="1" applyAlignment="1">
      <alignment horizontal="right" vertical="center" wrapText="1"/>
    </xf>
    <xf numFmtId="0" fontId="149" fillId="48" borderId="1" xfId="0" applyFont="1" applyFill="1" applyBorder="1" applyAlignment="1">
      <alignment horizontal="right" vertical="center" wrapText="1"/>
    </xf>
    <xf numFmtId="0" fontId="149" fillId="48" borderId="1" xfId="0" quotePrefix="1" applyFont="1" applyFill="1" applyBorder="1" applyAlignment="1">
      <alignment horizontal="left" vertical="center" wrapText="1"/>
    </xf>
    <xf numFmtId="0" fontId="151" fillId="48" borderId="0" xfId="0" applyFont="1" applyFill="1" applyAlignment="1">
      <alignment horizontal="center"/>
    </xf>
    <xf numFmtId="0" fontId="149" fillId="48" borderId="0" xfId="0" applyFont="1" applyFill="1"/>
    <xf numFmtId="0" fontId="149" fillId="48" borderId="1" xfId="0" applyFont="1" applyFill="1" applyBorder="1" applyAlignment="1">
      <alignment horizontal="center" vertical="center"/>
    </xf>
    <xf numFmtId="0" fontId="149" fillId="48" borderId="0" xfId="0" applyFont="1" applyFill="1" applyAlignment="1">
      <alignment vertical="center" wrapText="1"/>
    </xf>
    <xf numFmtId="0" fontId="149" fillId="48" borderId="0" xfId="0" applyFont="1" applyFill="1" applyAlignment="1">
      <alignment horizontal="center" vertical="center"/>
    </xf>
    <xf numFmtId="172" fontId="0" fillId="0" borderId="0" xfId="0" applyNumberFormat="1"/>
    <xf numFmtId="1" fontId="0" fillId="0" borderId="0" xfId="0" applyNumberFormat="1"/>
    <xf numFmtId="0" fontId="19" fillId="0" borderId="4" xfId="0" applyFont="1" applyBorder="1" applyAlignment="1">
      <alignment horizontal="center" vertical="center" wrapText="1"/>
    </xf>
    <xf numFmtId="0" fontId="183" fillId="0" borderId="0" xfId="0" applyFont="1"/>
    <xf numFmtId="0" fontId="184" fillId="0" borderId="0" xfId="0" applyFont="1" applyAlignment="1">
      <alignment horizontal="center" vertical="center" wrapText="1"/>
    </xf>
    <xf numFmtId="0" fontId="183" fillId="0" borderId="1" xfId="0" applyFont="1" applyBorder="1"/>
    <xf numFmtId="0" fontId="149" fillId="0" borderId="0" xfId="0" applyFont="1" applyAlignment="1">
      <alignment horizontal="center" vertical="center" wrapText="1"/>
    </xf>
    <xf numFmtId="0" fontId="183" fillId="0" borderId="0" xfId="0" applyFont="1" applyAlignment="1">
      <alignment wrapText="1"/>
    </xf>
    <xf numFmtId="0" fontId="184" fillId="0" borderId="0" xfId="0" applyFont="1" applyAlignment="1">
      <alignment wrapText="1"/>
    </xf>
    <xf numFmtId="0" fontId="15" fillId="0" borderId="1" xfId="0" applyFont="1" applyBorder="1" applyAlignment="1">
      <alignment horizontal="left" vertical="center"/>
    </xf>
    <xf numFmtId="0" fontId="15" fillId="0" borderId="1" xfId="0" applyFont="1" applyBorder="1" applyAlignment="1">
      <alignment vertical="center"/>
    </xf>
    <xf numFmtId="0" fontId="15" fillId="0" borderId="1" xfId="0" applyFont="1" applyBorder="1" applyAlignment="1">
      <alignment vertical="center" wrapText="1"/>
    </xf>
    <xf numFmtId="0" fontId="15" fillId="0" borderId="1" xfId="0" applyFont="1" applyBorder="1" applyAlignment="1">
      <alignment horizontal="left" vertical="center" wrapText="1"/>
    </xf>
    <xf numFmtId="0" fontId="15" fillId="0" borderId="0" xfId="0" applyFont="1"/>
    <xf numFmtId="0" fontId="166" fillId="0" borderId="1" xfId="0" applyFont="1" applyBorder="1" applyAlignment="1">
      <alignment horizontal="center" vertical="center"/>
    </xf>
    <xf numFmtId="0" fontId="174" fillId="0" borderId="1" xfId="0" applyFont="1" applyBorder="1" applyAlignment="1">
      <alignment vertical="center"/>
    </xf>
    <xf numFmtId="0" fontId="151" fillId="2" borderId="4" xfId="0" applyFont="1" applyFill="1" applyBorder="1" applyAlignment="1">
      <alignment horizontal="left" vertical="center" wrapText="1"/>
    </xf>
    <xf numFmtId="0" fontId="151" fillId="2" borderId="5" xfId="0" applyFont="1" applyFill="1" applyBorder="1" applyAlignment="1">
      <alignment horizontal="left" vertical="center" wrapText="1"/>
    </xf>
    <xf numFmtId="0" fontId="151" fillId="2" borderId="2" xfId="0" applyFont="1" applyFill="1" applyBorder="1" applyAlignment="1">
      <alignment horizontal="left" vertical="center" wrapText="1"/>
    </xf>
    <xf numFmtId="0" fontId="179" fillId="49" borderId="4" xfId="0" applyFont="1" applyFill="1" applyBorder="1" applyAlignment="1">
      <alignment horizontal="left" vertical="center" wrapText="1"/>
    </xf>
    <xf numFmtId="0" fontId="179" fillId="49" borderId="5" xfId="0" applyFont="1" applyFill="1" applyBorder="1" applyAlignment="1">
      <alignment horizontal="left" vertical="center" wrapText="1"/>
    </xf>
    <xf numFmtId="0" fontId="179" fillId="49" borderId="2" xfId="0" applyFont="1" applyFill="1" applyBorder="1" applyAlignment="1">
      <alignment horizontal="left" vertical="center" wrapText="1"/>
    </xf>
    <xf numFmtId="0" fontId="34" fillId="0" borderId="30" xfId="0" applyFont="1" applyBorder="1" applyAlignment="1">
      <alignment horizontal="left" vertical="center" wrapText="1"/>
    </xf>
    <xf numFmtId="0" fontId="151" fillId="0" borderId="4" xfId="0" applyFont="1" applyBorder="1" applyAlignment="1">
      <alignment horizontal="center" vertical="center"/>
    </xf>
    <xf numFmtId="0" fontId="151" fillId="0" borderId="5" xfId="0" applyFont="1" applyBorder="1" applyAlignment="1">
      <alignment horizontal="center" vertical="center"/>
    </xf>
    <xf numFmtId="0" fontId="151" fillId="0" borderId="2" xfId="0" applyFont="1" applyBorder="1" applyAlignment="1">
      <alignment horizontal="center" vertical="center"/>
    </xf>
    <xf numFmtId="0" fontId="19" fillId="0" borderId="4" xfId="0" applyFont="1" applyBorder="1" applyAlignment="1">
      <alignment horizontal="center" vertical="center"/>
    </xf>
    <xf numFmtId="0" fontId="19" fillId="0" borderId="5" xfId="0" applyFont="1" applyBorder="1" applyAlignment="1">
      <alignment horizontal="center" vertical="center"/>
    </xf>
    <xf numFmtId="0" fontId="19" fillId="0" borderId="2" xfId="0" applyFont="1" applyBorder="1" applyAlignment="1">
      <alignment horizontal="center" vertical="center"/>
    </xf>
    <xf numFmtId="0" fontId="151" fillId="0" borderId="1" xfId="0" applyFont="1" applyBorder="1" applyAlignment="1">
      <alignment horizontal="center" vertical="center" wrapText="1"/>
    </xf>
    <xf numFmtId="0" fontId="151" fillId="2" borderId="1" xfId="0" applyFont="1" applyFill="1" applyBorder="1" applyAlignment="1">
      <alignment horizontal="left" vertical="center" wrapText="1"/>
    </xf>
    <xf numFmtId="0" fontId="151" fillId="0" borderId="1" xfId="0" applyFont="1" applyBorder="1" applyAlignment="1">
      <alignment horizontal="center" vertical="center"/>
    </xf>
    <xf numFmtId="0" fontId="15" fillId="48" borderId="1" xfId="0" applyFont="1" applyFill="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49" fillId="0" borderId="4" xfId="0" applyFont="1" applyBorder="1" applyAlignment="1">
      <alignment horizontal="center" vertical="center"/>
    </xf>
    <xf numFmtId="0" fontId="149" fillId="0" borderId="5" xfId="0" applyFont="1" applyBorder="1" applyAlignment="1">
      <alignment horizontal="center" vertical="center"/>
    </xf>
    <xf numFmtId="0" fontId="149" fillId="0" borderId="2" xfId="0" applyFont="1" applyBorder="1" applyAlignment="1">
      <alignment horizontal="center" vertical="center"/>
    </xf>
    <xf numFmtId="0" fontId="15" fillId="2" borderId="4" xfId="0" applyFont="1" applyFill="1" applyBorder="1" applyAlignment="1">
      <alignment horizontal="left" vertical="center" wrapText="1"/>
    </xf>
    <xf numFmtId="0" fontId="15" fillId="2" borderId="5"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74" fillId="49" borderId="4" xfId="0" applyFont="1" applyFill="1" applyBorder="1" applyAlignment="1">
      <alignment horizontal="left" vertical="center" wrapText="1"/>
    </xf>
    <xf numFmtId="0" fontId="174" fillId="49" borderId="5" xfId="0" applyFont="1" applyFill="1" applyBorder="1" applyAlignment="1">
      <alignment horizontal="left" vertical="center" wrapText="1"/>
    </xf>
    <xf numFmtId="0" fontId="174" fillId="49" borderId="2"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2" xfId="0" applyFont="1" applyBorder="1" applyAlignment="1">
      <alignment horizontal="center" vertical="center"/>
    </xf>
    <xf numFmtId="0" fontId="181" fillId="0" borderId="8" xfId="0" applyFont="1" applyBorder="1" applyAlignment="1">
      <alignment horizontal="left" vertical="center" wrapText="1"/>
    </xf>
    <xf numFmtId="0" fontId="181" fillId="0" borderId="3" xfId="0" applyFont="1" applyBorder="1" applyAlignment="1">
      <alignment horizontal="left" vertical="center" wrapText="1"/>
    </xf>
    <xf numFmtId="0" fontId="181" fillId="0" borderId="9" xfId="0" applyFont="1" applyBorder="1" applyAlignment="1">
      <alignment horizontal="left"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68" fillId="0" borderId="4" xfId="0" applyFont="1" applyBorder="1" applyAlignment="1">
      <alignment horizontal="center" vertical="center" wrapText="1"/>
    </xf>
    <xf numFmtId="0" fontId="168" fillId="0" borderId="5" xfId="0" applyFont="1" applyBorder="1" applyAlignment="1">
      <alignment horizontal="center" vertical="center" wrapText="1"/>
    </xf>
    <xf numFmtId="0" fontId="168" fillId="0" borderId="2" xfId="0" applyFont="1" applyBorder="1" applyAlignment="1">
      <alignment horizontal="center" vertical="center" wrapText="1"/>
    </xf>
    <xf numFmtId="0" fontId="164" fillId="0" borderId="8" xfId="0" applyFont="1" applyBorder="1" applyAlignment="1">
      <alignment horizontal="center" vertical="center" wrapText="1"/>
    </xf>
    <xf numFmtId="0" fontId="164" fillId="0" borderId="3" xfId="0" applyFont="1" applyBorder="1" applyAlignment="1">
      <alignment horizontal="center" vertical="center" wrapText="1"/>
    </xf>
    <xf numFmtId="0" fontId="164" fillId="0" borderId="9" xfId="0" applyFont="1" applyBorder="1" applyAlignment="1">
      <alignment horizontal="center" vertical="center" wrapText="1"/>
    </xf>
    <xf numFmtId="0" fontId="168" fillId="0" borderId="8" xfId="0" applyFont="1" applyBorder="1" applyAlignment="1">
      <alignment horizontal="center" vertical="center" wrapText="1"/>
    </xf>
    <xf numFmtId="0" fontId="168" fillId="0" borderId="3" xfId="0" applyFont="1" applyBorder="1" applyAlignment="1">
      <alignment horizontal="center" vertical="center" wrapText="1"/>
    </xf>
    <xf numFmtId="0" fontId="168" fillId="0" borderId="9" xfId="0" applyFont="1" applyBorder="1" applyAlignment="1">
      <alignment horizontal="center" vertical="center" wrapText="1"/>
    </xf>
    <xf numFmtId="0" fontId="168" fillId="0" borderId="1" xfId="0" applyFont="1" applyBorder="1" applyAlignment="1">
      <alignment horizontal="center" vertical="center" wrapText="1"/>
    </xf>
    <xf numFmtId="0" fontId="164" fillId="0" borderId="1" xfId="0" applyFont="1" applyBorder="1" applyAlignment="1">
      <alignment horizontal="center" vertical="center"/>
    </xf>
  </cellXfs>
  <cellStyles count="8330">
    <cellStyle name="          _x000d__x000a_shell=progman.exe_x000d__x000a_m" xfId="121" xr:uid="{00000000-0005-0000-0000-000000000000}"/>
    <cellStyle name="          _x000d__x000a_shell=progman.exe_x000d__x000a_m 2" xfId="122" xr:uid="{00000000-0005-0000-0000-000001000000}"/>
    <cellStyle name="          _x000d__x000a_shell=progman.exe_x000d__x000a_m 3" xfId="2346" xr:uid="{3C45CF18-DB4E-46EA-ADC7-33491E137058}"/>
    <cellStyle name="          _x000d__x000a_shell=progman.exe_x000d__x000a_m 4" xfId="2347" xr:uid="{9489CA4A-4F58-4305-92D2-9C267A6824B2}"/>
    <cellStyle name="          _x000d__x000a_shell=progman.exe_x000d__x000a_m_NCDO" xfId="2348" xr:uid="{0491F04D-19D9-456C-83C8-69B9BE138E9B}"/>
    <cellStyle name="#,##0" xfId="1384" xr:uid="{00000000-0005-0000-0000-000002000000}"/>
    <cellStyle name="%" xfId="123" xr:uid="{00000000-0005-0000-0000-000003000000}"/>
    <cellStyle name="% 2" xfId="2658" xr:uid="{9A78A364-620A-444C-B7A5-004B5B45EEFA}"/>
    <cellStyle name="??" xfId="124" xr:uid="{00000000-0005-0000-0000-000004000000}"/>
    <cellStyle name="?? [0.00]_ Att. 1- Cover" xfId="125" xr:uid="{00000000-0005-0000-0000-000005000000}"/>
    <cellStyle name="?? [0]" xfId="126" xr:uid="{00000000-0005-0000-0000-000006000000}"/>
    <cellStyle name="?? [0] 2" xfId="1386" xr:uid="{00000000-0005-0000-0000-000007000000}"/>
    <cellStyle name="?? 2" xfId="1385" xr:uid="{00000000-0005-0000-0000-000008000000}"/>
    <cellStyle name="?? 3" xfId="2659" xr:uid="{82AA2EDA-FD9B-4398-94D6-F37EB7EB1E9C}"/>
    <cellStyle name="???? [0.00]_PRODUCT DETAIL Q1" xfId="127" xr:uid="{00000000-0005-0000-0000-000009000000}"/>
    <cellStyle name="????_PRODUCT DETAIL Q1" xfId="128" xr:uid="{00000000-0005-0000-0000-00000A000000}"/>
    <cellStyle name="???[0]_?? DI" xfId="129" xr:uid="{00000000-0005-0000-0000-00000B000000}"/>
    <cellStyle name="???_?? DI" xfId="130" xr:uid="{00000000-0005-0000-0000-00000C000000}"/>
    <cellStyle name="??[0]_BRE" xfId="131" xr:uid="{00000000-0005-0000-0000-00000D000000}"/>
    <cellStyle name="??_ Att. 1- Cover" xfId="132" xr:uid="{00000000-0005-0000-0000-00000E000000}"/>
    <cellStyle name="@ET_Style?.xl310" xfId="133" xr:uid="{00000000-0005-0000-0000-00000F000000}"/>
    <cellStyle name="•W€_STDFOR" xfId="134" xr:uid="{00000000-0005-0000-0000-000010000000}"/>
    <cellStyle name="W_STDFOR" xfId="135" xr:uid="{00000000-0005-0000-0000-000011000000}"/>
    <cellStyle name="0.0" xfId="1387" xr:uid="{00000000-0005-0000-0000-000012000000}"/>
    <cellStyle name="0.00" xfId="1388" xr:uid="{00000000-0005-0000-0000-000013000000}"/>
    <cellStyle name="1" xfId="136" xr:uid="{00000000-0005-0000-0000-000014000000}"/>
    <cellStyle name="1 2" xfId="137" xr:uid="{00000000-0005-0000-0000-000015000000}"/>
    <cellStyle name="¹éºÐÀ²_      " xfId="2349" xr:uid="{9A75B00F-D6A7-4C36-AB91-107043FFAC5A}"/>
    <cellStyle name="2" xfId="138" xr:uid="{00000000-0005-0000-0000-000017000000}"/>
    <cellStyle name="2 2" xfId="139" xr:uid="{00000000-0005-0000-0000-000018000000}"/>
    <cellStyle name="20% - Accent1 2" xfId="140" xr:uid="{00000000-0005-0000-0000-000019000000}"/>
    <cellStyle name="20% - Accent1 2 2" xfId="1389" xr:uid="{00000000-0005-0000-0000-00001A000000}"/>
    <cellStyle name="20% - Accent1 3" xfId="141" xr:uid="{00000000-0005-0000-0000-00001B000000}"/>
    <cellStyle name="20% - Accent2 2" xfId="142" xr:uid="{00000000-0005-0000-0000-00001C000000}"/>
    <cellStyle name="20% - Accent2 2 2" xfId="1390" xr:uid="{00000000-0005-0000-0000-00001D000000}"/>
    <cellStyle name="20% - Accent2 3" xfId="143" xr:uid="{00000000-0005-0000-0000-00001E000000}"/>
    <cellStyle name="20% - Accent3 2" xfId="144" xr:uid="{00000000-0005-0000-0000-00001F000000}"/>
    <cellStyle name="20% - Accent3 2 2" xfId="1391" xr:uid="{00000000-0005-0000-0000-000020000000}"/>
    <cellStyle name="20% - Accent3 3" xfId="145" xr:uid="{00000000-0005-0000-0000-000021000000}"/>
    <cellStyle name="20% - Accent4 2" xfId="146" xr:uid="{00000000-0005-0000-0000-000022000000}"/>
    <cellStyle name="20% - Accent4 2 2" xfId="1392" xr:uid="{00000000-0005-0000-0000-000023000000}"/>
    <cellStyle name="20% - Accent4 3" xfId="147" xr:uid="{00000000-0005-0000-0000-000024000000}"/>
    <cellStyle name="20% - Accent5 2" xfId="148" xr:uid="{00000000-0005-0000-0000-000025000000}"/>
    <cellStyle name="20% - Accent5 2 2" xfId="1393" xr:uid="{00000000-0005-0000-0000-000026000000}"/>
    <cellStyle name="20% - Accent5 3" xfId="149" xr:uid="{00000000-0005-0000-0000-000027000000}"/>
    <cellStyle name="20% - Accent6 2" xfId="150" xr:uid="{00000000-0005-0000-0000-000028000000}"/>
    <cellStyle name="20% - Accent6 2 2" xfId="1394" xr:uid="{00000000-0005-0000-0000-000029000000}"/>
    <cellStyle name="20% - Accent6 3" xfId="151" xr:uid="{00000000-0005-0000-0000-00002A000000}"/>
    <cellStyle name="20% - Nhấn1" xfId="152" xr:uid="{00000000-0005-0000-0000-00002B000000}"/>
    <cellStyle name="20% - Nhấn2" xfId="153" xr:uid="{00000000-0005-0000-0000-00002C000000}"/>
    <cellStyle name="20% - Nhấn3" xfId="154" xr:uid="{00000000-0005-0000-0000-00002D000000}"/>
    <cellStyle name="20% - Nhấn4" xfId="155" xr:uid="{00000000-0005-0000-0000-00002E000000}"/>
    <cellStyle name="20% - Nhấn5" xfId="156" xr:uid="{00000000-0005-0000-0000-00002F000000}"/>
    <cellStyle name="20% - Nhấn6" xfId="157" xr:uid="{00000000-0005-0000-0000-000030000000}"/>
    <cellStyle name="3" xfId="158" xr:uid="{00000000-0005-0000-0000-000031000000}"/>
    <cellStyle name="3 2" xfId="159" xr:uid="{00000000-0005-0000-0000-000032000000}"/>
    <cellStyle name="4" xfId="160" xr:uid="{00000000-0005-0000-0000-000033000000}"/>
    <cellStyle name="4 2" xfId="161" xr:uid="{00000000-0005-0000-0000-000034000000}"/>
    <cellStyle name="40% - Accent1 2" xfId="162" xr:uid="{00000000-0005-0000-0000-000035000000}"/>
    <cellStyle name="40% - Accent1 2 2" xfId="1395" xr:uid="{00000000-0005-0000-0000-000036000000}"/>
    <cellStyle name="40% - Accent1 3" xfId="163" xr:uid="{00000000-0005-0000-0000-000037000000}"/>
    <cellStyle name="40% - Accent2 2" xfId="164" xr:uid="{00000000-0005-0000-0000-000038000000}"/>
    <cellStyle name="40% - Accent2 2 2" xfId="1396" xr:uid="{00000000-0005-0000-0000-000039000000}"/>
    <cellStyle name="40% - Accent2 3" xfId="165" xr:uid="{00000000-0005-0000-0000-00003A000000}"/>
    <cellStyle name="40% - Accent3 2" xfId="166" xr:uid="{00000000-0005-0000-0000-00003B000000}"/>
    <cellStyle name="40% - Accent3 2 2" xfId="1397" xr:uid="{00000000-0005-0000-0000-00003C000000}"/>
    <cellStyle name="40% - Accent3 3" xfId="167" xr:uid="{00000000-0005-0000-0000-00003D000000}"/>
    <cellStyle name="40% - Accent4 2" xfId="168" xr:uid="{00000000-0005-0000-0000-00003E000000}"/>
    <cellStyle name="40% - Accent4 2 2" xfId="1398" xr:uid="{00000000-0005-0000-0000-00003F000000}"/>
    <cellStyle name="40% - Accent4 3" xfId="169" xr:uid="{00000000-0005-0000-0000-000040000000}"/>
    <cellStyle name="40% - Accent5 2" xfId="170" xr:uid="{00000000-0005-0000-0000-000041000000}"/>
    <cellStyle name="40% - Accent5 2 2" xfId="1399" xr:uid="{00000000-0005-0000-0000-000042000000}"/>
    <cellStyle name="40% - Accent5 3" xfId="171" xr:uid="{00000000-0005-0000-0000-000043000000}"/>
    <cellStyle name="40% - Accent6 2" xfId="172" xr:uid="{00000000-0005-0000-0000-000044000000}"/>
    <cellStyle name="40% - Accent6 2 2" xfId="1400" xr:uid="{00000000-0005-0000-0000-000045000000}"/>
    <cellStyle name="40% - Accent6 3" xfId="173" xr:uid="{00000000-0005-0000-0000-000046000000}"/>
    <cellStyle name="40% - Nhấn1" xfId="174" xr:uid="{00000000-0005-0000-0000-000047000000}"/>
    <cellStyle name="40% - Nhấn2" xfId="175" xr:uid="{00000000-0005-0000-0000-000048000000}"/>
    <cellStyle name="40% - Nhấn3" xfId="176" xr:uid="{00000000-0005-0000-0000-000049000000}"/>
    <cellStyle name="40% - Nhấn4" xfId="177" xr:uid="{00000000-0005-0000-0000-00004A000000}"/>
    <cellStyle name="40% - Nhấn5" xfId="178" xr:uid="{00000000-0005-0000-0000-00004B000000}"/>
    <cellStyle name="40% - Nhấn6" xfId="179" xr:uid="{00000000-0005-0000-0000-00004C000000}"/>
    <cellStyle name="52" xfId="180" xr:uid="{00000000-0005-0000-0000-00004D000000}"/>
    <cellStyle name="52 2" xfId="2660" xr:uid="{F94E1759-B06B-46C4-B34C-66ECC3CDEB1E}"/>
    <cellStyle name="6" xfId="181" xr:uid="{00000000-0005-0000-0000-00004E000000}"/>
    <cellStyle name="6 2" xfId="182" xr:uid="{00000000-0005-0000-0000-00004F000000}"/>
    <cellStyle name="6_Bieu ke hoach 17.4.11 " xfId="1401" xr:uid="{00000000-0005-0000-0000-000050000000}"/>
    <cellStyle name="6_Bieu QH 2020 m" xfId="183" xr:uid="{00000000-0005-0000-0000-000051000000}"/>
    <cellStyle name="6_Book1" xfId="184" xr:uid="{00000000-0005-0000-0000-000052000000}"/>
    <cellStyle name="6_Book1 2" xfId="185" xr:uid="{00000000-0005-0000-0000-000053000000}"/>
    <cellStyle name="60% - Accent1 2" xfId="186" xr:uid="{00000000-0005-0000-0000-000054000000}"/>
    <cellStyle name="60% - Accent1 2 2" xfId="1402" xr:uid="{00000000-0005-0000-0000-000055000000}"/>
    <cellStyle name="60% - Accent1 3" xfId="187" xr:uid="{00000000-0005-0000-0000-000056000000}"/>
    <cellStyle name="60% - Accent2 2" xfId="188" xr:uid="{00000000-0005-0000-0000-000057000000}"/>
    <cellStyle name="60% - Accent2 2 2" xfId="1403" xr:uid="{00000000-0005-0000-0000-000058000000}"/>
    <cellStyle name="60% - Accent2 3" xfId="189" xr:uid="{00000000-0005-0000-0000-000059000000}"/>
    <cellStyle name="60% - Accent3 2" xfId="190" xr:uid="{00000000-0005-0000-0000-00005A000000}"/>
    <cellStyle name="60% - Accent3 2 2" xfId="1404" xr:uid="{00000000-0005-0000-0000-00005B000000}"/>
    <cellStyle name="60% - Accent3 3" xfId="191" xr:uid="{00000000-0005-0000-0000-00005C000000}"/>
    <cellStyle name="60% - Accent4 2" xfId="192" xr:uid="{00000000-0005-0000-0000-00005D000000}"/>
    <cellStyle name="60% - Accent4 2 2" xfId="1405" xr:uid="{00000000-0005-0000-0000-00005E000000}"/>
    <cellStyle name="60% - Accent4 3" xfId="193" xr:uid="{00000000-0005-0000-0000-00005F000000}"/>
    <cellStyle name="60% - Accent5 2" xfId="194" xr:uid="{00000000-0005-0000-0000-000060000000}"/>
    <cellStyle name="60% - Accent5 2 2" xfId="1406" xr:uid="{00000000-0005-0000-0000-000061000000}"/>
    <cellStyle name="60% - Accent5 3" xfId="195" xr:uid="{00000000-0005-0000-0000-000062000000}"/>
    <cellStyle name="60% - Accent6 2" xfId="196" xr:uid="{00000000-0005-0000-0000-000063000000}"/>
    <cellStyle name="60% - Accent6 2 2" xfId="1407" xr:uid="{00000000-0005-0000-0000-000064000000}"/>
    <cellStyle name="60% - Accent6 3" xfId="197" xr:uid="{00000000-0005-0000-0000-000065000000}"/>
    <cellStyle name="60% - Nhấn1" xfId="198" xr:uid="{00000000-0005-0000-0000-000066000000}"/>
    <cellStyle name="60% - Nhấn2" xfId="199" xr:uid="{00000000-0005-0000-0000-000067000000}"/>
    <cellStyle name="60% - Nhấn3" xfId="200" xr:uid="{00000000-0005-0000-0000-000068000000}"/>
    <cellStyle name="60% - Nhấn4" xfId="201" xr:uid="{00000000-0005-0000-0000-000069000000}"/>
    <cellStyle name="60% - Nhấn5" xfId="202" xr:uid="{00000000-0005-0000-0000-00006A000000}"/>
    <cellStyle name="60% - Nhấn6" xfId="203" xr:uid="{00000000-0005-0000-0000-00006B000000}"/>
    <cellStyle name="a" xfId="204" xr:uid="{00000000-0005-0000-0000-00006C000000}"/>
    <cellStyle name="a 2" xfId="205" xr:uid="{00000000-0005-0000-0000-00006D000000}"/>
    <cellStyle name="Accent1 2" xfId="206" xr:uid="{00000000-0005-0000-0000-00006E000000}"/>
    <cellStyle name="Accent1 2 2" xfId="1408" xr:uid="{00000000-0005-0000-0000-00006F000000}"/>
    <cellStyle name="Accent1 3" xfId="207" xr:uid="{00000000-0005-0000-0000-000070000000}"/>
    <cellStyle name="Accent2 2" xfId="208" xr:uid="{00000000-0005-0000-0000-000071000000}"/>
    <cellStyle name="Accent2 2 2" xfId="1409" xr:uid="{00000000-0005-0000-0000-000072000000}"/>
    <cellStyle name="Accent2 3" xfId="209" xr:uid="{00000000-0005-0000-0000-000073000000}"/>
    <cellStyle name="Accent3 2" xfId="210" xr:uid="{00000000-0005-0000-0000-000074000000}"/>
    <cellStyle name="Accent3 2 2" xfId="1410" xr:uid="{00000000-0005-0000-0000-000075000000}"/>
    <cellStyle name="Accent3 3" xfId="211" xr:uid="{00000000-0005-0000-0000-000076000000}"/>
    <cellStyle name="Accent4 2" xfId="212" xr:uid="{00000000-0005-0000-0000-000077000000}"/>
    <cellStyle name="Accent4 2 2" xfId="1411" xr:uid="{00000000-0005-0000-0000-000078000000}"/>
    <cellStyle name="Accent4 3" xfId="213" xr:uid="{00000000-0005-0000-0000-000079000000}"/>
    <cellStyle name="Accent5 2" xfId="214" xr:uid="{00000000-0005-0000-0000-00007A000000}"/>
    <cellStyle name="Accent5 2 2" xfId="1412" xr:uid="{00000000-0005-0000-0000-00007B000000}"/>
    <cellStyle name="Accent5 3" xfId="215" xr:uid="{00000000-0005-0000-0000-00007C000000}"/>
    <cellStyle name="Accent6 2" xfId="216" xr:uid="{00000000-0005-0000-0000-00007D000000}"/>
    <cellStyle name="Accent6 2 2" xfId="1413" xr:uid="{00000000-0005-0000-0000-00007E000000}"/>
    <cellStyle name="Accent6 3" xfId="217" xr:uid="{00000000-0005-0000-0000-00007F000000}"/>
    <cellStyle name="ÅëÈ­ [0]_      " xfId="2350" xr:uid="{5BEEFEAF-FB39-47F1-B88F-4673279A7DBB}"/>
    <cellStyle name="AeE­ [0]_INQUIRY ¿µ¾÷AßAø " xfId="218" xr:uid="{00000000-0005-0000-0000-000081000000}"/>
    <cellStyle name="ÅëÈ­ [0]_Sheet1" xfId="219" xr:uid="{00000000-0005-0000-0000-000082000000}"/>
    <cellStyle name="ÅëÈ­_      " xfId="2351" xr:uid="{E383BAC6-CC9E-4116-9563-FB80FC3B0B5C}"/>
    <cellStyle name="AeE­_INQUIRY ¿µ¾÷AßAø " xfId="220" xr:uid="{00000000-0005-0000-0000-000084000000}"/>
    <cellStyle name="ÅëÈ­_Sheet1" xfId="221" xr:uid="{00000000-0005-0000-0000-000085000000}"/>
    <cellStyle name="ÄÞ¸¶ [0]_      " xfId="2352" xr:uid="{2C8D6FCD-EE43-4C90-B28D-16F3414697D4}"/>
    <cellStyle name="AÞ¸¶ [0]_INQUIRY ¿?¾÷AßAø " xfId="222" xr:uid="{00000000-0005-0000-0000-000087000000}"/>
    <cellStyle name="ÄÞ¸¶ [0]_L601CPT" xfId="223" xr:uid="{00000000-0005-0000-0000-000088000000}"/>
    <cellStyle name="ÄÞ¸¶_      " xfId="2353" xr:uid="{ACA1C87B-D205-4A1C-877F-49C052A4E9A2}"/>
    <cellStyle name="AÞ¸¶_INQUIRY ¿?¾÷AßAø " xfId="224" xr:uid="{00000000-0005-0000-0000-00008A000000}"/>
    <cellStyle name="ÄÞ¸¶_L601CPT" xfId="225" xr:uid="{00000000-0005-0000-0000-00008B000000}"/>
    <cellStyle name="Bad 2" xfId="226" xr:uid="{00000000-0005-0000-0000-00008C000000}"/>
    <cellStyle name="Bad 2 2" xfId="1414" xr:uid="{00000000-0005-0000-0000-00008D000000}"/>
    <cellStyle name="Bad 3" xfId="227" xr:uid="{00000000-0005-0000-0000-00008E000000}"/>
    <cellStyle name="Bình thường 2" xfId="10" xr:uid="{00000000-0005-0000-0000-00008F000000}"/>
    <cellStyle name="Bình thường 2 2" xfId="31" xr:uid="{00000000-0005-0000-0000-000090000000}"/>
    <cellStyle name="C?AØ_¿?¾÷CoE² " xfId="228" xr:uid="{00000000-0005-0000-0000-000091000000}"/>
    <cellStyle name="Ç¥ÁØ_      " xfId="2354" xr:uid="{069365C1-CEDE-4608-B6F5-7484E845DA7F}"/>
    <cellStyle name="C￥AØ_¿μ¾÷CoE² " xfId="229" xr:uid="{00000000-0005-0000-0000-000093000000}"/>
    <cellStyle name="Ç¥ÁØ_±³°¢¼ö·®" xfId="230" xr:uid="{00000000-0005-0000-0000-000094000000}"/>
    <cellStyle name="Calc Currency (0)" xfId="231" xr:uid="{00000000-0005-0000-0000-000095000000}"/>
    <cellStyle name="Calc Currency (0) 2" xfId="232" xr:uid="{00000000-0005-0000-0000-000096000000}"/>
    <cellStyle name="Calc Currency (0) 3" xfId="1415" xr:uid="{00000000-0005-0000-0000-000097000000}"/>
    <cellStyle name="Calculation 2" xfId="233" xr:uid="{00000000-0005-0000-0000-000098000000}"/>
    <cellStyle name="Calculation 2 2" xfId="1416" xr:uid="{00000000-0005-0000-0000-000099000000}"/>
    <cellStyle name="Calculation 3" xfId="234" xr:uid="{00000000-0005-0000-0000-00009A000000}"/>
    <cellStyle name="category" xfId="235" xr:uid="{00000000-0005-0000-0000-00009B000000}"/>
    <cellStyle name="CC1" xfId="236" xr:uid="{00000000-0005-0000-0000-00009C000000}"/>
    <cellStyle name="CC2" xfId="237" xr:uid="{00000000-0005-0000-0000-00009D000000}"/>
    <cellStyle name="ColLevel_0" xfId="244" xr:uid="{00000000-0005-0000-0000-00009E000000}"/>
    <cellStyle name="Comma" xfId="1" builtinId="3"/>
    <cellStyle name="Comma [0] 2" xfId="245" xr:uid="{00000000-0005-0000-0000-0000A0000000}"/>
    <cellStyle name="Comma [0] 2 2" xfId="1559" xr:uid="{DA5F1194-0950-408D-AD66-C767174BFE06}"/>
    <cellStyle name="Comma [0] 2 2 10" xfId="6116" xr:uid="{3A9A978C-3A92-48DC-B140-551D86320F01}"/>
    <cellStyle name="Comma [0] 2 2 11" xfId="7222" xr:uid="{1CA1E8A3-33BF-4E3D-9944-AA85E0280878}"/>
    <cellStyle name="Comma [0] 2 2 12" xfId="8244" xr:uid="{907B98E6-25B8-4476-B29D-815CDA4D654C}"/>
    <cellStyle name="Comma [0] 2 2 2" xfId="1714" xr:uid="{D55EAAD7-E11D-4033-A84C-CB8C44CEE5F6}"/>
    <cellStyle name="Comma [0] 2 2 2 2" xfId="2128" xr:uid="{18EE61BD-3FA5-4EBA-B7DD-C55C0CF175E3}"/>
    <cellStyle name="Comma [0] 2 2 2 2 2" xfId="3311" xr:uid="{27D1438A-41F4-4234-A198-A24BC0DBC21A}"/>
    <cellStyle name="Comma [0] 2 2 2 2 3" xfId="4450" xr:uid="{A43E0B27-052E-4955-B973-C3EEBC98E54D}"/>
    <cellStyle name="Comma [0] 2 2 2 2 4" xfId="5571" xr:uid="{17D4997C-E9FF-4F55-9417-1B79AD0D619D}"/>
    <cellStyle name="Comma [0] 2 2 2 2 5" xfId="6685" xr:uid="{B11B4379-CCB1-4800-BC70-16F2745D9398}"/>
    <cellStyle name="Comma [0] 2 2 2 2 6" xfId="7751" xr:uid="{7DB47D3D-51BC-4013-9F8C-B52152253294}"/>
    <cellStyle name="Comma [0] 2 2 2 3" xfId="2897" xr:uid="{12DF87AB-DF1D-45F7-9825-38E9E9F20105}"/>
    <cellStyle name="Comma [0] 2 2 2 4" xfId="4036" xr:uid="{EADE2058-A8E8-4BC1-9427-EB240FCC3A03}"/>
    <cellStyle name="Comma [0] 2 2 2 5" xfId="5157" xr:uid="{E718A386-2A13-432F-924B-3B147B9EC30F}"/>
    <cellStyle name="Comma [0] 2 2 2 6" xfId="6271" xr:uid="{D71F6838-3447-4042-A5A5-CEFE9176717A}"/>
    <cellStyle name="Comma [0] 2 2 2 7" xfId="7367" xr:uid="{7AB10F04-FA4E-41F6-A2C4-B04AD534A27B}"/>
    <cellStyle name="Comma [0] 2 2 3" xfId="1846" xr:uid="{A8BB4322-346E-46C1-9CF3-C5F3ACACDDA7}"/>
    <cellStyle name="Comma [0] 2 2 3 2" xfId="2260" xr:uid="{077EA74A-94DB-431A-9421-A5ED14AA40A2}"/>
    <cellStyle name="Comma [0] 2 2 3 2 2" xfId="3443" xr:uid="{592BC84E-BC15-47A9-BDBF-EF5EA90838CA}"/>
    <cellStyle name="Comma [0] 2 2 3 2 3" xfId="4582" xr:uid="{495E0DB8-9538-47E7-9A7E-3A83176D4E4D}"/>
    <cellStyle name="Comma [0] 2 2 3 2 4" xfId="5703" xr:uid="{A6265E66-330C-4692-A9AF-197837F3FDC4}"/>
    <cellStyle name="Comma [0] 2 2 3 2 5" xfId="6817" xr:uid="{C6A7ED78-3384-4429-961A-EF9198F8C4FE}"/>
    <cellStyle name="Comma [0] 2 2 3 2 6" xfId="7873" xr:uid="{B65B3AA0-AD00-492D-872C-A5A9020CE69C}"/>
    <cellStyle name="Comma [0] 2 2 3 3" xfId="3029" xr:uid="{A112F6D2-1A39-46D7-BFE3-7D6C5C2C659D}"/>
    <cellStyle name="Comma [0] 2 2 3 4" xfId="4168" xr:uid="{1E24D2C6-69DB-4C6A-A307-70897A506F74}"/>
    <cellStyle name="Comma [0] 2 2 3 5" xfId="5289" xr:uid="{AC264A4F-C424-4D7F-A5F5-D46842DDAC18}"/>
    <cellStyle name="Comma [0] 2 2 3 6" xfId="6403" xr:uid="{AE736A8B-EB9C-4F91-B1DF-FD7AFFC3E858}"/>
    <cellStyle name="Comma [0] 2 2 3 7" xfId="7489" xr:uid="{279806B5-A8B7-406E-A4C1-94B19CBC6529}"/>
    <cellStyle name="Comma [0] 2 2 4" xfId="1973" xr:uid="{DBE64AEF-8643-4D0B-9D2B-FA438ECED9CE}"/>
    <cellStyle name="Comma [0] 2 2 4 2" xfId="3156" xr:uid="{3FA87887-8B47-4E9A-A513-9722D60708CD}"/>
    <cellStyle name="Comma [0] 2 2 4 3" xfId="4295" xr:uid="{082CA8AC-EECD-4DFF-9A78-3F74BEEE0225}"/>
    <cellStyle name="Comma [0] 2 2 4 4" xfId="5416" xr:uid="{EF5FF984-B7E2-4BCA-872E-96A8736F7E26}"/>
    <cellStyle name="Comma [0] 2 2 4 5" xfId="6530" xr:uid="{76BBFBA8-D75A-4968-88D7-3C89E006F89F}"/>
    <cellStyle name="Comma [0] 2 2 4 6" xfId="7606" xr:uid="{7AD5B0DD-AD89-4FBB-B3CA-795041622BAB}"/>
    <cellStyle name="Comma [0] 2 2 5" xfId="2446" xr:uid="{87A9D0F7-D25B-4A59-8301-F606ABE3125E}"/>
    <cellStyle name="Comma [0] 2 2 5 2" xfId="3600" xr:uid="{C66B5456-9CE1-4F58-8E53-8B6E1AD52A27}"/>
    <cellStyle name="Comma [0] 2 2 5 3" xfId="4734" xr:uid="{593412B1-F925-446F-80AB-A1DB9FF1715A}"/>
    <cellStyle name="Comma [0] 2 2 5 4" xfId="5854" xr:uid="{ABA7CEB5-A0ED-4266-AD21-F3C5674E9E43}"/>
    <cellStyle name="Comma [0] 2 2 5 5" xfId="6968" xr:uid="{FD61B320-3C2C-42D6-A788-181B915FECAE}"/>
    <cellStyle name="Comma [0] 2 2 5 6" xfId="8000" xr:uid="{36DF682B-D854-4BA6-847E-9FBF2A55B1E8}"/>
    <cellStyle name="Comma [0] 2 2 6" xfId="2575" xr:uid="{0CAF6CA7-25BF-4014-9132-66F86CBCA6BF}"/>
    <cellStyle name="Comma [0] 2 2 6 2" xfId="3729" xr:uid="{F5E28E04-352B-40C0-8A01-43A16AB31496}"/>
    <cellStyle name="Comma [0] 2 2 6 3" xfId="4863" xr:uid="{06CEB90C-FAFD-4955-A480-8E6F1E7B149B}"/>
    <cellStyle name="Comma [0] 2 2 6 4" xfId="5983" xr:uid="{AD081262-FF02-4EB6-BB6A-5B157D3F2C7A}"/>
    <cellStyle name="Comma [0] 2 2 6 5" xfId="7097" xr:uid="{CCBA1541-B388-4129-B90A-E9B45EB64A4E}"/>
    <cellStyle name="Comma [0] 2 2 6 6" xfId="8119" xr:uid="{A343E2EA-EEE0-40E7-9039-0F6FD4FA7D3C}"/>
    <cellStyle name="Comma [0] 2 2 7" xfId="2742" xr:uid="{3A50B4E2-ECBD-4A27-BC1A-B0A1BE6A4AD2}"/>
    <cellStyle name="Comma [0] 2 2 8" xfId="3881" xr:uid="{E9E2656F-BB83-49CB-998B-2B24A29D69AB}"/>
    <cellStyle name="Comma [0] 2 2 9" xfId="5002" xr:uid="{70469288-EFA0-4765-B448-E1CFE35924FF}"/>
    <cellStyle name="Comma [0] 3" xfId="246" xr:uid="{00000000-0005-0000-0000-0000A1000000}"/>
    <cellStyle name="Comma [0] 3 2" xfId="1560" xr:uid="{A5B0C1EF-F9E1-4251-A086-215ED4D1703A}"/>
    <cellStyle name="Comma [0] 3 2 10" xfId="6117" xr:uid="{D58A7116-FD98-4205-97AE-DBA551923E86}"/>
    <cellStyle name="Comma [0] 3 2 11" xfId="7223" xr:uid="{F4AA4380-218B-42EB-A1BF-7D64CA664F7E}"/>
    <cellStyle name="Comma [0] 3 2 12" xfId="8245" xr:uid="{AF8C647B-1082-48FB-8F8F-20B1314C3398}"/>
    <cellStyle name="Comma [0] 3 2 2" xfId="1715" xr:uid="{D4FEE263-8CF0-46CD-835E-465B6BDE8305}"/>
    <cellStyle name="Comma [0] 3 2 2 2" xfId="2129" xr:uid="{290A30FD-2230-4537-AABF-779021651CA9}"/>
    <cellStyle name="Comma [0] 3 2 2 2 2" xfId="3312" xr:uid="{D97711DB-69B4-4EAD-A26E-62215C381451}"/>
    <cellStyle name="Comma [0] 3 2 2 2 3" xfId="4451" xr:uid="{97D8EBD3-8B49-41EC-8081-7ECAF9768296}"/>
    <cellStyle name="Comma [0] 3 2 2 2 4" xfId="5572" xr:uid="{6EB8408C-4E4C-48C9-8C97-A18E02413A2F}"/>
    <cellStyle name="Comma [0] 3 2 2 2 5" xfId="6686" xr:uid="{3BD657EA-D3A9-4567-A8EB-0C592C279CB9}"/>
    <cellStyle name="Comma [0] 3 2 2 2 6" xfId="7752" xr:uid="{1A2424F5-2C67-4DDE-B4B2-C4D445F765C2}"/>
    <cellStyle name="Comma [0] 3 2 2 3" xfId="2898" xr:uid="{B82CA483-71BB-47F9-B1E2-5D4CE77FA2DE}"/>
    <cellStyle name="Comma [0] 3 2 2 4" xfId="4037" xr:uid="{33526AB1-22E1-49A9-A14A-7002C3D6B8D6}"/>
    <cellStyle name="Comma [0] 3 2 2 5" xfId="5158" xr:uid="{3C80F86E-DFE7-4082-B3C4-F012CD444E05}"/>
    <cellStyle name="Comma [0] 3 2 2 6" xfId="6272" xr:uid="{6F7064FE-E3EE-44DF-8936-5AC0FD584AC9}"/>
    <cellStyle name="Comma [0] 3 2 2 7" xfId="7368" xr:uid="{5508FAAB-B839-4EB4-A28A-CAE310D4A240}"/>
    <cellStyle name="Comma [0] 3 2 3" xfId="1847" xr:uid="{C4F133CE-1D8E-4F62-BB15-020348396E91}"/>
    <cellStyle name="Comma [0] 3 2 3 2" xfId="2261" xr:uid="{79CD0C7F-CF7A-4B9D-BF22-B329402437DA}"/>
    <cellStyle name="Comma [0] 3 2 3 2 2" xfId="3444" xr:uid="{A2EA6823-350C-46DE-8559-5E169F4469C8}"/>
    <cellStyle name="Comma [0] 3 2 3 2 3" xfId="4583" xr:uid="{58991EFF-FEC0-4629-9DCB-82FD5EAA4BD6}"/>
    <cellStyle name="Comma [0] 3 2 3 2 4" xfId="5704" xr:uid="{C1C26A79-1259-4286-959C-1E5520EB3550}"/>
    <cellStyle name="Comma [0] 3 2 3 2 5" xfId="6818" xr:uid="{2DBB4788-308B-4E63-92FF-047F386D26D9}"/>
    <cellStyle name="Comma [0] 3 2 3 2 6" xfId="7874" xr:uid="{0E3430EB-1FA7-488A-9A6C-49275FACCE3C}"/>
    <cellStyle name="Comma [0] 3 2 3 3" xfId="3030" xr:uid="{07A52D97-8D41-4F41-BAD7-338081F71341}"/>
    <cellStyle name="Comma [0] 3 2 3 4" xfId="4169" xr:uid="{9488E349-F2CA-4CDA-AF91-0865641C5384}"/>
    <cellStyle name="Comma [0] 3 2 3 5" xfId="5290" xr:uid="{82F08771-228C-434E-8D0A-8DF212CD3B19}"/>
    <cellStyle name="Comma [0] 3 2 3 6" xfId="6404" xr:uid="{A253F036-982C-4B71-B5BB-180EAF1CAC9E}"/>
    <cellStyle name="Comma [0] 3 2 3 7" xfId="7490" xr:uid="{45538CA2-2662-4CF1-A93C-2C9592B0A60F}"/>
    <cellStyle name="Comma [0] 3 2 4" xfId="1974" xr:uid="{DA4B244E-EBFE-44D1-B692-B6E77597187D}"/>
    <cellStyle name="Comma [0] 3 2 4 2" xfId="3157" xr:uid="{F562EEA2-01E1-4B6B-BFED-0798319DC4A9}"/>
    <cellStyle name="Comma [0] 3 2 4 3" xfId="4296" xr:uid="{C17FE1EC-07FE-4857-BD3C-12F8E9F3DF97}"/>
    <cellStyle name="Comma [0] 3 2 4 4" xfId="5417" xr:uid="{388188E6-2EDC-4220-9C74-F79128D373EA}"/>
    <cellStyle name="Comma [0] 3 2 4 5" xfId="6531" xr:uid="{9CA105C8-154F-4B1F-9DBD-FDB81B402E2D}"/>
    <cellStyle name="Comma [0] 3 2 4 6" xfId="7607" xr:uid="{B8EB114E-47F4-48D1-A656-FFA93713DD93}"/>
    <cellStyle name="Comma [0] 3 2 5" xfId="2447" xr:uid="{8D5D5028-B544-4527-9BCC-AFAB5651B65C}"/>
    <cellStyle name="Comma [0] 3 2 5 2" xfId="3601" xr:uid="{9BB6EC0D-EE71-4D5F-9B56-E41B0A063AFE}"/>
    <cellStyle name="Comma [0] 3 2 5 3" xfId="4735" xr:uid="{1F368490-0578-4734-BFE7-31381EFCF169}"/>
    <cellStyle name="Comma [0] 3 2 5 4" xfId="5855" xr:uid="{A0D1BC1B-74EA-4939-B6C3-225D68747AEF}"/>
    <cellStyle name="Comma [0] 3 2 5 5" xfId="6969" xr:uid="{D1175BD9-51C7-4242-8E15-C5EA31CD1386}"/>
    <cellStyle name="Comma [0] 3 2 5 6" xfId="8001" xr:uid="{349E416E-87DD-4021-96FC-A574EAFA4B91}"/>
    <cellStyle name="Comma [0] 3 2 6" xfId="2576" xr:uid="{44B8AD3F-A826-459F-9F5A-F5F579BD14DD}"/>
    <cellStyle name="Comma [0] 3 2 6 2" xfId="3730" xr:uid="{763B3B82-1EAE-4153-8A9B-DC81E80FDC6F}"/>
    <cellStyle name="Comma [0] 3 2 6 3" xfId="4864" xr:uid="{B2BB958F-DF6B-4C2C-B0C4-E471ABC13957}"/>
    <cellStyle name="Comma [0] 3 2 6 4" xfId="5984" xr:uid="{088FC98D-91C6-4A17-816A-6F05CBAD5B3E}"/>
    <cellStyle name="Comma [0] 3 2 6 5" xfId="7098" xr:uid="{C02657E0-7A48-4482-91ED-8989D662D10E}"/>
    <cellStyle name="Comma [0] 3 2 6 6" xfId="8120" xr:uid="{E6E0987D-4605-4378-9077-9BA21517F9B5}"/>
    <cellStyle name="Comma [0] 3 2 7" xfId="2743" xr:uid="{4C0BD746-A519-499C-A3B2-D99304345BAF}"/>
    <cellStyle name="Comma [0] 3 2 8" xfId="3882" xr:uid="{6F2564F8-0774-4D0B-BEB7-ABD75DBF21C3}"/>
    <cellStyle name="Comma [0] 3 2 9" xfId="5003" xr:uid="{D139B758-1571-45A8-8A91-F25E3A962FC4}"/>
    <cellStyle name="Comma [0] 4" xfId="247" xr:uid="{00000000-0005-0000-0000-0000A2000000}"/>
    <cellStyle name="Comma [0] 4 2" xfId="248" xr:uid="{00000000-0005-0000-0000-0000A3000000}"/>
    <cellStyle name="Comma [0] 4 2 2" xfId="1562" xr:uid="{54144019-0705-40F5-8A18-6A6BAC71FF61}"/>
    <cellStyle name="Comma [0] 4 2 2 10" xfId="6119" xr:uid="{CDAF8808-81F7-4722-B8A9-3B8B53B1FBF7}"/>
    <cellStyle name="Comma [0] 4 2 2 11" xfId="7225" xr:uid="{38C407E0-281F-41AE-839F-F765C10F2AFA}"/>
    <cellStyle name="Comma [0] 4 2 2 12" xfId="8247" xr:uid="{61722CA6-3639-4687-A1BA-85A6ACD98026}"/>
    <cellStyle name="Comma [0] 4 2 2 2" xfId="1717" xr:uid="{593E2DB7-BE7D-47EE-9241-68F7F81D47DB}"/>
    <cellStyle name="Comma [0] 4 2 2 2 2" xfId="2131" xr:uid="{3A191A08-6C5D-44DA-A34D-FDD10596FA74}"/>
    <cellStyle name="Comma [0] 4 2 2 2 2 2" xfId="3314" xr:uid="{FCD82FBA-E690-42FD-ADF0-2D461DC45F29}"/>
    <cellStyle name="Comma [0] 4 2 2 2 2 3" xfId="4453" xr:uid="{CD96026C-04A0-49F2-843C-41FDB5B304F9}"/>
    <cellStyle name="Comma [0] 4 2 2 2 2 4" xfId="5574" xr:uid="{277EFAA9-4CEA-4BD4-B2F8-F74C0908EA3D}"/>
    <cellStyle name="Comma [0] 4 2 2 2 2 5" xfId="6688" xr:uid="{685A4FB7-0DAF-4B66-988D-9F1F5C853183}"/>
    <cellStyle name="Comma [0] 4 2 2 2 2 6" xfId="7754" xr:uid="{560569CC-BB6A-4E43-B642-C8777D42A578}"/>
    <cellStyle name="Comma [0] 4 2 2 2 3" xfId="2900" xr:uid="{7AA608CE-06DD-4A45-80A6-E880C018E428}"/>
    <cellStyle name="Comma [0] 4 2 2 2 4" xfId="4039" xr:uid="{E6A7A567-FBE8-472C-9CA0-502C053CE369}"/>
    <cellStyle name="Comma [0] 4 2 2 2 5" xfId="5160" xr:uid="{4AA0265A-6792-4FF4-9490-D8F187D37B34}"/>
    <cellStyle name="Comma [0] 4 2 2 2 6" xfId="6274" xr:uid="{089DFD73-A548-4687-BD23-344817C6555E}"/>
    <cellStyle name="Comma [0] 4 2 2 2 7" xfId="7370" xr:uid="{E8C8672F-45CA-4B62-AD5B-17C22E42AE4B}"/>
    <cellStyle name="Comma [0] 4 2 2 3" xfId="1849" xr:uid="{A799235E-60DA-4314-B11C-0906D41D3A84}"/>
    <cellStyle name="Comma [0] 4 2 2 3 2" xfId="2263" xr:uid="{410E3A16-B77A-4DB7-B998-D2B9DDA6FC7E}"/>
    <cellStyle name="Comma [0] 4 2 2 3 2 2" xfId="3446" xr:uid="{11585A9E-F73F-4D8C-9313-9405D4727FD1}"/>
    <cellStyle name="Comma [0] 4 2 2 3 2 3" xfId="4585" xr:uid="{824E6388-3325-40AF-A718-B8C35157B21D}"/>
    <cellStyle name="Comma [0] 4 2 2 3 2 4" xfId="5706" xr:uid="{8E0DE37B-041D-4AA0-A7F0-497E4698416D}"/>
    <cellStyle name="Comma [0] 4 2 2 3 2 5" xfId="6820" xr:uid="{4B98660A-3302-4D62-AEF0-6E4FB025C89D}"/>
    <cellStyle name="Comma [0] 4 2 2 3 2 6" xfId="7876" xr:uid="{8FDA69F1-62B2-4BAE-8FC1-95D99E7DE822}"/>
    <cellStyle name="Comma [0] 4 2 2 3 3" xfId="3032" xr:uid="{5134C5E5-09D5-4BC9-89E8-6797E61EBD40}"/>
    <cellStyle name="Comma [0] 4 2 2 3 4" xfId="4171" xr:uid="{95B475EE-81AF-4CE9-B370-FE7BA3252E0D}"/>
    <cellStyle name="Comma [0] 4 2 2 3 5" xfId="5292" xr:uid="{020D2910-CA7F-4942-BE0C-4F58A872E43E}"/>
    <cellStyle name="Comma [0] 4 2 2 3 6" xfId="6406" xr:uid="{28461DC1-A272-44E4-943E-17111BA7C34F}"/>
    <cellStyle name="Comma [0] 4 2 2 3 7" xfId="7492" xr:uid="{892F2E8D-4BA2-4824-B4C7-BF157AFE6FC8}"/>
    <cellStyle name="Comma [0] 4 2 2 4" xfId="1976" xr:uid="{F16E970B-A8C0-4ADB-8281-F541DDF6E537}"/>
    <cellStyle name="Comma [0] 4 2 2 4 2" xfId="3159" xr:uid="{84EB1DB5-9AF5-43F3-A33A-F931C4D03528}"/>
    <cellStyle name="Comma [0] 4 2 2 4 3" xfId="4298" xr:uid="{CA80A32F-B4E6-4FBA-8837-4A9884891148}"/>
    <cellStyle name="Comma [0] 4 2 2 4 4" xfId="5419" xr:uid="{B97DBC6B-12FB-46D0-ACD9-04E09D2846DF}"/>
    <cellStyle name="Comma [0] 4 2 2 4 5" xfId="6533" xr:uid="{88EBDAA6-1514-4738-8959-AD72F39B6F39}"/>
    <cellStyle name="Comma [0] 4 2 2 4 6" xfId="7609" xr:uid="{4F5467EB-4DE2-43A2-ACB6-A61EE5A303C5}"/>
    <cellStyle name="Comma [0] 4 2 2 5" xfId="2449" xr:uid="{4BB28F28-7FFD-4840-BB85-B82E36011BD4}"/>
    <cellStyle name="Comma [0] 4 2 2 5 2" xfId="3603" xr:uid="{40A812CC-02D3-443A-B98B-17C784278255}"/>
    <cellStyle name="Comma [0] 4 2 2 5 3" xfId="4737" xr:uid="{306EB7D4-A9EC-4674-912D-993ECCF5508D}"/>
    <cellStyle name="Comma [0] 4 2 2 5 4" xfId="5857" xr:uid="{49795CB7-288D-4D9B-A471-336E297DE7EF}"/>
    <cellStyle name="Comma [0] 4 2 2 5 5" xfId="6971" xr:uid="{C1CBFD21-202E-4244-A51C-53269207C9BC}"/>
    <cellStyle name="Comma [0] 4 2 2 5 6" xfId="8003" xr:uid="{43E2EC4B-2AE3-454F-A0D7-80C5A90A0B39}"/>
    <cellStyle name="Comma [0] 4 2 2 6" xfId="2578" xr:uid="{0D2A4185-716A-425C-B60C-7351170BADEF}"/>
    <cellStyle name="Comma [0] 4 2 2 6 2" xfId="3732" xr:uid="{D6959164-C59C-402B-994E-F5F1776D181A}"/>
    <cellStyle name="Comma [0] 4 2 2 6 3" xfId="4866" xr:uid="{2E74E40F-C148-4A53-B851-28191D0B8EE0}"/>
    <cellStyle name="Comma [0] 4 2 2 6 4" xfId="5986" xr:uid="{B6DB2979-6FC3-42E3-B827-3B144A006AD3}"/>
    <cellStyle name="Comma [0] 4 2 2 6 5" xfId="7100" xr:uid="{93A77A98-ED85-4A09-A536-8FB97595E01A}"/>
    <cellStyle name="Comma [0] 4 2 2 6 6" xfId="8122" xr:uid="{1C1DC0EB-BE67-4C30-854F-9615F446A4E2}"/>
    <cellStyle name="Comma [0] 4 2 2 7" xfId="2745" xr:uid="{57370370-1A6C-4E15-804A-6DA8BE55392F}"/>
    <cellStyle name="Comma [0] 4 2 2 8" xfId="3884" xr:uid="{3AB20813-5CE3-44BA-84E2-3B3D8F225C7E}"/>
    <cellStyle name="Comma [0] 4 2 2 9" xfId="5005" xr:uid="{7577C229-BF7E-4E06-8693-F37A7DE033BF}"/>
    <cellStyle name="Comma [0] 4 3" xfId="1561" xr:uid="{192DD295-700E-495B-948B-4E8DA717D1A5}"/>
    <cellStyle name="Comma [0] 4 3 10" xfId="6118" xr:uid="{BDC233A7-C202-4190-BB90-D0E45BDC71E4}"/>
    <cellStyle name="Comma [0] 4 3 11" xfId="7224" xr:uid="{A72C7ADC-57E7-4065-B4B5-DC122CAB4625}"/>
    <cellStyle name="Comma [0] 4 3 12" xfId="8246" xr:uid="{C8620216-4889-4EBC-B6A2-8EAEEBF39E22}"/>
    <cellStyle name="Comma [0] 4 3 2" xfId="1716" xr:uid="{BDD64C75-D860-4BA8-A7CD-9E8413912A27}"/>
    <cellStyle name="Comma [0] 4 3 2 2" xfId="2130" xr:uid="{3BC6A5CB-C492-4FB1-A034-0D293ABCCFB0}"/>
    <cellStyle name="Comma [0] 4 3 2 2 2" xfId="3313" xr:uid="{67B7F07B-881A-41F2-8CD4-2AB9ECEFB77C}"/>
    <cellStyle name="Comma [0] 4 3 2 2 3" xfId="4452" xr:uid="{32921EF1-6E9F-4FAD-A20A-DE633CA1C1C6}"/>
    <cellStyle name="Comma [0] 4 3 2 2 4" xfId="5573" xr:uid="{A0EAEB34-259C-46C8-B2DD-4F8A31458842}"/>
    <cellStyle name="Comma [0] 4 3 2 2 5" xfId="6687" xr:uid="{25DC048F-E08A-41E7-8ADF-FDB06E50C99E}"/>
    <cellStyle name="Comma [0] 4 3 2 2 6" xfId="7753" xr:uid="{7C756435-54DA-4129-B483-B9C9DC00E746}"/>
    <cellStyle name="Comma [0] 4 3 2 3" xfId="2899" xr:uid="{F38454EC-4AE8-4201-B9D4-91D3362BBF01}"/>
    <cellStyle name="Comma [0] 4 3 2 4" xfId="4038" xr:uid="{23E65843-8896-4CDF-A9E9-99FFAFF56F48}"/>
    <cellStyle name="Comma [0] 4 3 2 5" xfId="5159" xr:uid="{59E4E629-F474-4570-B309-9ABDA766EDC9}"/>
    <cellStyle name="Comma [0] 4 3 2 6" xfId="6273" xr:uid="{2777D31D-89E5-45E9-9012-1D01FB5EF672}"/>
    <cellStyle name="Comma [0] 4 3 2 7" xfId="7369" xr:uid="{DF27713D-02A9-4483-B520-36E481D3B840}"/>
    <cellStyle name="Comma [0] 4 3 3" xfId="1848" xr:uid="{018689C4-CC86-4081-AF0F-55CED57F4C31}"/>
    <cellStyle name="Comma [0] 4 3 3 2" xfId="2262" xr:uid="{97263675-1A9D-49F7-A808-E2C8FB6BC5A8}"/>
    <cellStyle name="Comma [0] 4 3 3 2 2" xfId="3445" xr:uid="{E636D65A-160C-48C0-BD91-BC25538E49F1}"/>
    <cellStyle name="Comma [0] 4 3 3 2 3" xfId="4584" xr:uid="{EC556F61-E975-49EF-B07B-42C98CB8F98E}"/>
    <cellStyle name="Comma [0] 4 3 3 2 4" xfId="5705" xr:uid="{E1EC9044-5919-4149-95BA-FFF8DA3AB60D}"/>
    <cellStyle name="Comma [0] 4 3 3 2 5" xfId="6819" xr:uid="{759DD972-2471-4E2A-8239-BCB0FA55FFA8}"/>
    <cellStyle name="Comma [0] 4 3 3 2 6" xfId="7875" xr:uid="{0FBAF0EC-C665-40B3-A01B-D4E05A1AEAA2}"/>
    <cellStyle name="Comma [0] 4 3 3 3" xfId="3031" xr:uid="{DF5F4192-5E3A-4348-8589-B985406EBE45}"/>
    <cellStyle name="Comma [0] 4 3 3 4" xfId="4170" xr:uid="{F08B8A02-DEEE-4AE0-8904-233C2715A359}"/>
    <cellStyle name="Comma [0] 4 3 3 5" xfId="5291" xr:uid="{CC21D267-CF84-4F41-B104-38DEA3C86F05}"/>
    <cellStyle name="Comma [0] 4 3 3 6" xfId="6405" xr:uid="{DB065CD7-AF37-41E4-AFE8-6DB853A95CA7}"/>
    <cellStyle name="Comma [0] 4 3 3 7" xfId="7491" xr:uid="{C18351DD-DC06-447E-B795-6F1D80E4297B}"/>
    <cellStyle name="Comma [0] 4 3 4" xfId="1975" xr:uid="{FCC29BCC-AA33-443C-90BA-CCB170BB9988}"/>
    <cellStyle name="Comma [0] 4 3 4 2" xfId="3158" xr:uid="{CA4DC4BD-7AD6-4497-8E57-2375DACF41C5}"/>
    <cellStyle name="Comma [0] 4 3 4 3" xfId="4297" xr:uid="{5CCDBFD2-39EC-4D4C-AB04-C7D113D424F5}"/>
    <cellStyle name="Comma [0] 4 3 4 4" xfId="5418" xr:uid="{7457C721-D513-413E-AD0B-E45521BB8C38}"/>
    <cellStyle name="Comma [0] 4 3 4 5" xfId="6532" xr:uid="{5D812017-42D7-4DC3-B60F-C6A5CCB66F89}"/>
    <cellStyle name="Comma [0] 4 3 4 6" xfId="7608" xr:uid="{4237FEB5-0FD9-4169-A860-A0081B95A0A4}"/>
    <cellStyle name="Comma [0] 4 3 5" xfId="2448" xr:uid="{A4BF8275-02FE-4F71-B2E8-4FCC6E7C93EA}"/>
    <cellStyle name="Comma [0] 4 3 5 2" xfId="3602" xr:uid="{F61FA7FF-27D2-488B-AA9A-9D1442BDC560}"/>
    <cellStyle name="Comma [0] 4 3 5 3" xfId="4736" xr:uid="{069A724C-EF97-4918-A6EF-7A216A706E98}"/>
    <cellStyle name="Comma [0] 4 3 5 4" xfId="5856" xr:uid="{52E20922-65E8-4981-87FD-A345A7675A10}"/>
    <cellStyle name="Comma [0] 4 3 5 5" xfId="6970" xr:uid="{1F33C124-97CE-4ED3-A827-4509174AFA12}"/>
    <cellStyle name="Comma [0] 4 3 5 6" xfId="8002" xr:uid="{AAAD6470-304B-448E-BF8D-AE7F12439E51}"/>
    <cellStyle name="Comma [0] 4 3 6" xfId="2577" xr:uid="{3FF8E8D5-02B1-43DB-AAA9-623F05618CF8}"/>
    <cellStyle name="Comma [0] 4 3 6 2" xfId="3731" xr:uid="{0FB547C7-7495-4FBB-B8CF-0E79FA1692B8}"/>
    <cellStyle name="Comma [0] 4 3 6 3" xfId="4865" xr:uid="{2B408B5D-072A-4F23-AA20-0F56C5334DBB}"/>
    <cellStyle name="Comma [0] 4 3 6 4" xfId="5985" xr:uid="{2C9D441E-7B30-4135-AA84-3F3E83D21702}"/>
    <cellStyle name="Comma [0] 4 3 6 5" xfId="7099" xr:uid="{573F27E7-E918-4DB7-803F-911926678BD1}"/>
    <cellStyle name="Comma [0] 4 3 6 6" xfId="8121" xr:uid="{BF3CA824-7E64-4FC7-8AA6-3E09A26BC54B}"/>
    <cellStyle name="Comma [0] 4 3 7" xfId="2744" xr:uid="{CB9E3BF5-7DFB-4FC6-9CF2-2E4FF069A403}"/>
    <cellStyle name="Comma [0] 4 3 8" xfId="3883" xr:uid="{34700979-239C-4F60-B243-27874010254E}"/>
    <cellStyle name="Comma [0] 4 3 9" xfId="5004" xr:uid="{6994F6A9-F287-4C74-AD0A-ED76BD59DFA2}"/>
    <cellStyle name="Comma [0] 5" xfId="249" xr:uid="{00000000-0005-0000-0000-0000A4000000}"/>
    <cellStyle name="Comma [0] 5 2" xfId="1563" xr:uid="{B105E8E7-4F32-48F1-8366-FB7AF1CBBB8E}"/>
    <cellStyle name="Comma [0] 5 2 10" xfId="6120" xr:uid="{408ECC6F-058C-4712-AEB2-0780E16F9F50}"/>
    <cellStyle name="Comma [0] 5 2 11" xfId="7226" xr:uid="{027FE6DF-1D18-432B-89E4-2827E2F65F8F}"/>
    <cellStyle name="Comma [0] 5 2 12" xfId="8248" xr:uid="{EA127CE8-D381-4289-AB22-22EE9A392D9A}"/>
    <cellStyle name="Comma [0] 5 2 2" xfId="1718" xr:uid="{D6D998CB-C391-43C2-AA17-CB39B3A6B377}"/>
    <cellStyle name="Comma [0] 5 2 2 2" xfId="2132" xr:uid="{29E3D711-7AEB-4CBB-88B2-0803DA5F0145}"/>
    <cellStyle name="Comma [0] 5 2 2 2 2" xfId="3315" xr:uid="{C780BCA7-16A8-45AC-81CA-B90B433D4BEC}"/>
    <cellStyle name="Comma [0] 5 2 2 2 3" xfId="4454" xr:uid="{0EBCF479-D2DB-4BA7-8BCF-16BB924B2E69}"/>
    <cellStyle name="Comma [0] 5 2 2 2 4" xfId="5575" xr:uid="{6B4213F9-AB63-407F-BDC4-691376615B7E}"/>
    <cellStyle name="Comma [0] 5 2 2 2 5" xfId="6689" xr:uid="{91CEC0F1-5E64-408B-BBF7-97FFC9070B6E}"/>
    <cellStyle name="Comma [0] 5 2 2 2 6" xfId="7755" xr:uid="{047E73D0-CF83-49B5-8B99-6E034D72AC8C}"/>
    <cellStyle name="Comma [0] 5 2 2 3" xfId="2901" xr:uid="{A5C75996-8BDF-405A-9897-A25129D905C3}"/>
    <cellStyle name="Comma [0] 5 2 2 4" xfId="4040" xr:uid="{9B84F1AB-82F3-4610-91D9-36924E92C344}"/>
    <cellStyle name="Comma [0] 5 2 2 5" xfId="5161" xr:uid="{8DBEF6E1-7FC6-4764-A392-6C2974A5493E}"/>
    <cellStyle name="Comma [0] 5 2 2 6" xfId="6275" xr:uid="{9110B023-2A93-4C31-AEA9-D014B6407173}"/>
    <cellStyle name="Comma [0] 5 2 2 7" xfId="7371" xr:uid="{9AE7D52F-332B-413B-89B3-869D22A8FEBA}"/>
    <cellStyle name="Comma [0] 5 2 3" xfId="1850" xr:uid="{854A7D14-2D22-4647-82D1-D37A03482467}"/>
    <cellStyle name="Comma [0] 5 2 3 2" xfId="2264" xr:uid="{80ABFFB0-2217-4DA6-926E-B6E6197A06F8}"/>
    <cellStyle name="Comma [0] 5 2 3 2 2" xfId="3447" xr:uid="{07DF9CAC-C887-426E-ABF8-A96F7CD735C8}"/>
    <cellStyle name="Comma [0] 5 2 3 2 3" xfId="4586" xr:uid="{AB93A966-491B-4696-A84A-C17669A935C6}"/>
    <cellStyle name="Comma [0] 5 2 3 2 4" xfId="5707" xr:uid="{80521163-95C9-4414-ACD9-21EC03930D87}"/>
    <cellStyle name="Comma [0] 5 2 3 2 5" xfId="6821" xr:uid="{76C10A1D-1B12-45DD-BC44-45FBCDE432AC}"/>
    <cellStyle name="Comma [0] 5 2 3 2 6" xfId="7877" xr:uid="{A27E59FA-D3FC-4038-AC9E-1CC54BB696CA}"/>
    <cellStyle name="Comma [0] 5 2 3 3" xfId="3033" xr:uid="{1D03C079-D01B-4E00-9589-4413090ABB5D}"/>
    <cellStyle name="Comma [0] 5 2 3 4" xfId="4172" xr:uid="{E39843D2-7D7B-43E9-895B-8502CADA3A62}"/>
    <cellStyle name="Comma [0] 5 2 3 5" xfId="5293" xr:uid="{AE4A445E-05A8-4BB9-932D-6B1145A4CEF4}"/>
    <cellStyle name="Comma [0] 5 2 3 6" xfId="6407" xr:uid="{B5527656-538F-4AEA-B317-AB34879EE4E6}"/>
    <cellStyle name="Comma [0] 5 2 3 7" xfId="7493" xr:uid="{D1685394-55B2-4690-8661-62BC0E3C0571}"/>
    <cellStyle name="Comma [0] 5 2 4" xfId="1977" xr:uid="{742AB53C-FBD1-42AF-ADE6-A72DF2A90D18}"/>
    <cellStyle name="Comma [0] 5 2 4 2" xfId="3160" xr:uid="{613DE916-27D5-4474-A960-C83CC9F987B6}"/>
    <cellStyle name="Comma [0] 5 2 4 3" xfId="4299" xr:uid="{F5A92E5B-CFB4-4269-BCEE-37E43A3AF156}"/>
    <cellStyle name="Comma [0] 5 2 4 4" xfId="5420" xr:uid="{0C2F35CF-BE07-4D92-A7A0-34D1B248964B}"/>
    <cellStyle name="Comma [0] 5 2 4 5" xfId="6534" xr:uid="{16EF0579-D5BF-4631-B456-981F5151846E}"/>
    <cellStyle name="Comma [0] 5 2 4 6" xfId="7610" xr:uid="{789B587B-87D9-45D9-AB68-1BA7EE0DE67B}"/>
    <cellStyle name="Comma [0] 5 2 5" xfId="2450" xr:uid="{1E7CAAE6-AD13-4A7A-BCEE-F5CD659A5002}"/>
    <cellStyle name="Comma [0] 5 2 5 2" xfId="3604" xr:uid="{4E017E43-36CB-4C52-9B91-99C98D5193BB}"/>
    <cellStyle name="Comma [0] 5 2 5 3" xfId="4738" xr:uid="{669CD1B0-4BEF-483F-BEDC-C6B504C763F4}"/>
    <cellStyle name="Comma [0] 5 2 5 4" xfId="5858" xr:uid="{8469C685-CE38-4E2C-87AC-04B347D5E6A0}"/>
    <cellStyle name="Comma [0] 5 2 5 5" xfId="6972" xr:uid="{0C26A078-93BE-4B6E-A55C-6FC84D49DB7D}"/>
    <cellStyle name="Comma [0] 5 2 5 6" xfId="8004" xr:uid="{B6A82DFF-A747-4189-804A-7CBAE0B24358}"/>
    <cellStyle name="Comma [0] 5 2 6" xfId="2579" xr:uid="{1B1CFD7E-9146-4150-BF59-34DDC9BB415F}"/>
    <cellStyle name="Comma [0] 5 2 6 2" xfId="3733" xr:uid="{11AC633C-3B77-4148-8D34-D309E0156FC5}"/>
    <cellStyle name="Comma [0] 5 2 6 3" xfId="4867" xr:uid="{EC186E43-C114-4726-B152-9EB2A5E1CA71}"/>
    <cellStyle name="Comma [0] 5 2 6 4" xfId="5987" xr:uid="{710F41BD-64BC-494B-95E9-97C8A624B64E}"/>
    <cellStyle name="Comma [0] 5 2 6 5" xfId="7101" xr:uid="{FDD15044-AD18-4611-9664-3162AD16D7F2}"/>
    <cellStyle name="Comma [0] 5 2 6 6" xfId="8123" xr:uid="{06307653-748D-4D85-B186-733E048E2BDB}"/>
    <cellStyle name="Comma [0] 5 2 7" xfId="2746" xr:uid="{C2DCF6FB-394A-4B80-A897-0961B5A348BA}"/>
    <cellStyle name="Comma [0] 5 2 8" xfId="3885" xr:uid="{09523AB3-D4A5-4A61-BAC5-125CB31250C8}"/>
    <cellStyle name="Comma [0] 5 2 9" xfId="5006" xr:uid="{432459DA-E312-41E7-B574-9C7DE203718D}"/>
    <cellStyle name="Comma [0] 6" xfId="250" xr:uid="{00000000-0005-0000-0000-0000A5000000}"/>
    <cellStyle name="Comma 10" xfId="11" xr:uid="{00000000-0005-0000-0000-0000A6000000}"/>
    <cellStyle name="Comma 10 10" xfId="105" xr:uid="{00000000-0005-0000-0000-0000A7000000}"/>
    <cellStyle name="Comma 10 2" xfId="12" xr:uid="{00000000-0005-0000-0000-0000A8000000}"/>
    <cellStyle name="Comma 10 2 2" xfId="1539" xr:uid="{934A81C1-6BB8-4EB5-975C-8D9AA9FAEA34}"/>
    <cellStyle name="Comma 10 2 2 10" xfId="6096" xr:uid="{5D494AFD-C097-418F-8CE7-792F9E6B24E0}"/>
    <cellStyle name="Comma 10 2 2 11" xfId="7205" xr:uid="{8D43F67A-8FB7-4D1B-9988-ACE85A0489DF}"/>
    <cellStyle name="Comma 10 2 2 12" xfId="8227" xr:uid="{FB7FE10C-4241-4468-89A6-A39B05924580}"/>
    <cellStyle name="Comma 10 2 2 2" xfId="1694" xr:uid="{2BCD5AD9-5C9B-4F1C-B527-1B2C7FFA2FC7}"/>
    <cellStyle name="Comma 10 2 2 2 2" xfId="2108" xr:uid="{99C8D51B-61AA-4DC5-B8FB-B6169D6D8AF9}"/>
    <cellStyle name="Comma 10 2 2 2 2 2" xfId="3291" xr:uid="{A9188364-5A56-4F77-910B-C63CFEA74C3D}"/>
    <cellStyle name="Comma 10 2 2 2 2 3" xfId="4430" xr:uid="{FE8A2EE3-DA67-4418-9C7A-C537A00B7281}"/>
    <cellStyle name="Comma 10 2 2 2 2 4" xfId="5551" xr:uid="{F1062F8D-18D2-4A2E-A8B4-DB924BF6C581}"/>
    <cellStyle name="Comma 10 2 2 2 2 5" xfId="6665" xr:uid="{38946780-6296-4626-83F4-291191D45ECC}"/>
    <cellStyle name="Comma 10 2 2 2 2 6" xfId="7734" xr:uid="{B0C95D78-EBBF-42CA-863C-E4035FA9890E}"/>
    <cellStyle name="Comma 10 2 2 2 3" xfId="2877" xr:uid="{88E1AE68-6E85-4219-8496-5E889449CF33}"/>
    <cellStyle name="Comma 10 2 2 2 4" xfId="4016" xr:uid="{C9508C4F-1175-40A4-9D2C-ABD5DDAA0451}"/>
    <cellStyle name="Comma 10 2 2 2 5" xfId="5137" xr:uid="{D8A90A4B-CAAB-421D-8E37-DF1E1AFE5965}"/>
    <cellStyle name="Comma 10 2 2 2 6" xfId="6251" xr:uid="{6CA4D33D-4C37-43CC-A9FF-8D375003A1EA}"/>
    <cellStyle name="Comma 10 2 2 2 7" xfId="7350" xr:uid="{C35D650C-EA8D-4118-8B7E-CB57B93B02B4}"/>
    <cellStyle name="Comma 10 2 2 3" xfId="1826" xr:uid="{2CD59E14-B0B1-4F55-9D65-31849A644382}"/>
    <cellStyle name="Comma 10 2 2 3 2" xfId="2240" xr:uid="{726C2DA9-1A50-48A2-A865-528BA5621B48}"/>
    <cellStyle name="Comma 10 2 2 3 2 2" xfId="3423" xr:uid="{DCA533D9-8E9C-4AD1-A83F-AA351BBD304E}"/>
    <cellStyle name="Comma 10 2 2 3 2 3" xfId="4562" xr:uid="{31A745B3-FF09-4C78-BCB3-6870A7290B75}"/>
    <cellStyle name="Comma 10 2 2 3 2 4" xfId="5683" xr:uid="{B691A4E5-C4D6-469D-98C4-80C2CE11F83E}"/>
    <cellStyle name="Comma 10 2 2 3 2 5" xfId="6797" xr:uid="{31E9770C-9AA2-411A-8BB9-120ACCBAFFDD}"/>
    <cellStyle name="Comma 10 2 2 3 2 6" xfId="7856" xr:uid="{2C5245D3-FA94-4E16-901F-86F0174B71EB}"/>
    <cellStyle name="Comma 10 2 2 3 3" xfId="3009" xr:uid="{E6D978B2-DA12-429D-9A30-88CF5D362DB4}"/>
    <cellStyle name="Comma 10 2 2 3 4" xfId="4148" xr:uid="{160EFF5B-8360-4D9A-A1EF-170A3AA4EAA9}"/>
    <cellStyle name="Comma 10 2 2 3 5" xfId="5269" xr:uid="{62C6AFCA-73BC-498D-83E9-7C7F5BFB6112}"/>
    <cellStyle name="Comma 10 2 2 3 6" xfId="6383" xr:uid="{D8B0A6A9-94BE-41B2-AFE5-E41795F54817}"/>
    <cellStyle name="Comma 10 2 2 3 7" xfId="7472" xr:uid="{9C07584B-36FC-4643-BCEF-6C25CD40D5E6}"/>
    <cellStyle name="Comma 10 2 2 4" xfId="1953" xr:uid="{6761275B-CDED-436C-AD72-9DBDDFF4ED44}"/>
    <cellStyle name="Comma 10 2 2 4 2" xfId="3136" xr:uid="{2A9A2C71-BDB0-4120-8E8D-5D2714C469A6}"/>
    <cellStyle name="Comma 10 2 2 4 3" xfId="4275" xr:uid="{B8D96AE6-0470-4C2D-971B-A88A66BAEDCF}"/>
    <cellStyle name="Comma 10 2 2 4 4" xfId="5396" xr:uid="{1506E339-1D71-43F3-8772-E9AB9D362E7C}"/>
    <cellStyle name="Comma 10 2 2 4 5" xfId="6510" xr:uid="{5855A3E0-34FE-4009-8F2E-2E30133FADD8}"/>
    <cellStyle name="Comma 10 2 2 4 6" xfId="7589" xr:uid="{E80000DA-30EF-4E1C-B8CF-97D159130D3F}"/>
    <cellStyle name="Comma 10 2 2 5" xfId="2426" xr:uid="{7630ED08-82A5-4EDD-A5F1-F1A76C159E99}"/>
    <cellStyle name="Comma 10 2 2 5 2" xfId="3580" xr:uid="{838503EA-662C-4AD1-A14F-186D7687AD97}"/>
    <cellStyle name="Comma 10 2 2 5 3" xfId="4714" xr:uid="{4E7533B1-A09B-416C-8001-CF55CA13FF7C}"/>
    <cellStyle name="Comma 10 2 2 5 4" xfId="5834" xr:uid="{ED3B181B-41DC-4281-86E8-39FBA48245EB}"/>
    <cellStyle name="Comma 10 2 2 5 5" xfId="6948" xr:uid="{BACC2CE3-62EC-40ED-827F-F684817F8186}"/>
    <cellStyle name="Comma 10 2 2 5 6" xfId="7983" xr:uid="{67559791-13DB-4D50-B0AB-F3F97C2680D7}"/>
    <cellStyle name="Comma 10 2 2 6" xfId="2555" xr:uid="{DCC92614-D7F4-464B-B2FD-E08DF76847CD}"/>
    <cellStyle name="Comma 10 2 2 6 2" xfId="3709" xr:uid="{740327B8-36D7-422B-9F1E-C3AA32EA5502}"/>
    <cellStyle name="Comma 10 2 2 6 3" xfId="4843" xr:uid="{A8D7075F-1DBC-4766-B23C-9A05071D54B4}"/>
    <cellStyle name="Comma 10 2 2 6 4" xfId="5963" xr:uid="{DB4D0D19-FB4C-4433-B39F-E260C32E8AA4}"/>
    <cellStyle name="Comma 10 2 2 6 5" xfId="7077" xr:uid="{A9286BE0-5834-4C4C-88B1-901FDA1B9D04}"/>
    <cellStyle name="Comma 10 2 2 6 6" xfId="8102" xr:uid="{C69C75E5-9C69-458B-8620-8AE0BED3507C}"/>
    <cellStyle name="Comma 10 2 2 7" xfId="2722" xr:uid="{80151939-7927-4BD0-9327-A45F4E5E4BD7}"/>
    <cellStyle name="Comma 10 2 2 8" xfId="3861" xr:uid="{C59C36BA-5383-4492-9BC0-B3A7CA0DEE5F}"/>
    <cellStyle name="Comma 10 2 2 9" xfId="4982" xr:uid="{729A7273-650F-47E3-84AF-9AFF51A663B8}"/>
    <cellStyle name="Comma 10 3" xfId="251" xr:uid="{00000000-0005-0000-0000-0000A9000000}"/>
    <cellStyle name="Comma 10 4" xfId="1538" xr:uid="{BBF1876A-ADF9-4CD2-AC8D-3BFA058E4299}"/>
    <cellStyle name="Comma 10 4 10" xfId="6095" xr:uid="{1AFB1E96-2E9F-4B2C-811E-76F58CD5E79F}"/>
    <cellStyle name="Comma 10 4 11" xfId="7204" xr:uid="{E468B580-4A8B-4328-9247-5FBBD17543FC}"/>
    <cellStyle name="Comma 10 4 12" xfId="8226" xr:uid="{5A19C0D1-EADA-4775-9830-BFC9B1414BD9}"/>
    <cellStyle name="Comma 10 4 2" xfId="1693" xr:uid="{260CE37E-54DC-4AEB-9F46-11EC51C54814}"/>
    <cellStyle name="Comma 10 4 2 2" xfId="2107" xr:uid="{8AF7D147-41C3-441E-BC59-449E25FF919E}"/>
    <cellStyle name="Comma 10 4 2 2 2" xfId="3290" xr:uid="{D2705F5C-41E5-4CB1-B05D-1623B94DC780}"/>
    <cellStyle name="Comma 10 4 2 2 3" xfId="4429" xr:uid="{163A3C69-C06C-4434-9536-34CC70BA841F}"/>
    <cellStyle name="Comma 10 4 2 2 4" xfId="5550" xr:uid="{9279E2DE-4CCC-4200-8FBC-4B8611D25655}"/>
    <cellStyle name="Comma 10 4 2 2 5" xfId="6664" xr:uid="{E9C545CA-18C8-4BED-BEE8-3CBFAC4871E0}"/>
    <cellStyle name="Comma 10 4 2 2 6" xfId="7733" xr:uid="{08E27B28-F5E8-40E6-87B1-0C06DD92D6C5}"/>
    <cellStyle name="Comma 10 4 2 3" xfId="2876" xr:uid="{51220612-B5EF-4609-9C6B-E6F4D2C92FCB}"/>
    <cellStyle name="Comma 10 4 2 4" xfId="4015" xr:uid="{F65A252D-1B51-4FC1-9B5E-E0E147DD3626}"/>
    <cellStyle name="Comma 10 4 2 5" xfId="5136" xr:uid="{CB75F629-0573-4E75-9235-AD3861DEB0A7}"/>
    <cellStyle name="Comma 10 4 2 6" xfId="6250" xr:uid="{84B36D43-162C-4ECF-BFD4-FFCFF37F24F3}"/>
    <cellStyle name="Comma 10 4 2 7" xfId="7349" xr:uid="{EAD4F623-3B33-4E7F-BD6F-309FF89FD4DA}"/>
    <cellStyle name="Comma 10 4 3" xfId="1825" xr:uid="{949DED6F-4810-481F-886A-F8D293C69380}"/>
    <cellStyle name="Comma 10 4 3 2" xfId="2239" xr:uid="{851BBFFB-4857-499D-A609-C6F7CAC412BA}"/>
    <cellStyle name="Comma 10 4 3 2 2" xfId="3422" xr:uid="{78164C3F-BDBF-456C-A6BD-B32B430A740D}"/>
    <cellStyle name="Comma 10 4 3 2 3" xfId="4561" xr:uid="{1ADB8D70-F61B-4C73-B7CB-61E2FE98755D}"/>
    <cellStyle name="Comma 10 4 3 2 4" xfId="5682" xr:uid="{7D7DBC23-2576-4BE7-8BE2-8F1BDBB0E230}"/>
    <cellStyle name="Comma 10 4 3 2 5" xfId="6796" xr:uid="{98F54FD2-33B1-40BE-A7CB-C6142C5A0DCC}"/>
    <cellStyle name="Comma 10 4 3 2 6" xfId="7855" xr:uid="{CD8FEB71-0EC1-4082-BD84-A43706A10782}"/>
    <cellStyle name="Comma 10 4 3 3" xfId="3008" xr:uid="{FAA1FFC5-1E82-4863-9C0E-E8792AC9989A}"/>
    <cellStyle name="Comma 10 4 3 4" xfId="4147" xr:uid="{8174C1CF-DEC1-42FB-B9FD-B403EF457DD9}"/>
    <cellStyle name="Comma 10 4 3 5" xfId="5268" xr:uid="{049C4787-A411-4A92-A244-18B76B107E61}"/>
    <cellStyle name="Comma 10 4 3 6" xfId="6382" xr:uid="{DFE76184-92A1-4B8F-9AEA-52AB392CECCC}"/>
    <cellStyle name="Comma 10 4 3 7" xfId="7471" xr:uid="{784FD0A1-7D08-48B8-974B-DED6C1987D3C}"/>
    <cellStyle name="Comma 10 4 4" xfId="1952" xr:uid="{C7C0CA8E-66FF-4A5F-9632-1AC5A34B6245}"/>
    <cellStyle name="Comma 10 4 4 2" xfId="3135" xr:uid="{39042BA2-FD6F-42D8-91E7-D427FCFD8812}"/>
    <cellStyle name="Comma 10 4 4 3" xfId="4274" xr:uid="{C27B7256-0133-43E9-B63E-728AD4604E55}"/>
    <cellStyle name="Comma 10 4 4 4" xfId="5395" xr:uid="{2ABC6979-DE20-4E8D-A4F2-18105577A296}"/>
    <cellStyle name="Comma 10 4 4 5" xfId="6509" xr:uid="{4A653B31-AAA4-47D1-917C-EDAF1FBFD1DC}"/>
    <cellStyle name="Comma 10 4 4 6" xfId="7588" xr:uid="{15A1192B-3BEA-4942-920D-7F8060B4D68A}"/>
    <cellStyle name="Comma 10 4 5" xfId="2425" xr:uid="{603370AD-E1E3-4A5F-9799-A76C081E90BC}"/>
    <cellStyle name="Comma 10 4 5 2" xfId="3579" xr:uid="{2869AB91-B93A-4C44-A35D-9887A2FD5A2B}"/>
    <cellStyle name="Comma 10 4 5 3" xfId="4713" xr:uid="{F3242658-9699-4221-B2D4-FD575704AA92}"/>
    <cellStyle name="Comma 10 4 5 4" xfId="5833" xr:uid="{86528089-F10E-4518-8E73-468BD3859980}"/>
    <cellStyle name="Comma 10 4 5 5" xfId="6947" xr:uid="{1AA677DE-C9C9-41C7-ADD2-9F2F3ED375C3}"/>
    <cellStyle name="Comma 10 4 5 6" xfId="7982" xr:uid="{D89B34F3-47A2-4338-9F0D-35934721EBDC}"/>
    <cellStyle name="Comma 10 4 6" xfId="2554" xr:uid="{5183C511-E3FF-44BB-80DA-8625F78A64E0}"/>
    <cellStyle name="Comma 10 4 6 2" xfId="3708" xr:uid="{3BC70578-2A2A-40C2-8026-E28E913A1FF2}"/>
    <cellStyle name="Comma 10 4 6 3" xfId="4842" xr:uid="{96DE243B-85A0-4D25-9744-A95EC58B8F19}"/>
    <cellStyle name="Comma 10 4 6 4" xfId="5962" xr:uid="{E2709CF6-0BD6-4623-9114-3ADC244FB83D}"/>
    <cellStyle name="Comma 10 4 6 5" xfId="7076" xr:uid="{B33D19F5-C538-4F2C-8DA6-42352B738FAA}"/>
    <cellStyle name="Comma 10 4 6 6" xfId="8101" xr:uid="{D5AB3844-961B-4FC7-87D3-F926D5DB32E4}"/>
    <cellStyle name="Comma 10 4 7" xfId="2721" xr:uid="{1CB93E7B-4A4E-4AC1-9E05-B6FC183798F7}"/>
    <cellStyle name="Comma 10 4 8" xfId="3860" xr:uid="{43A1AF33-F029-42C8-BF12-B2456528332B}"/>
    <cellStyle name="Comma 10 4 9" xfId="4981" xr:uid="{41EC4FD8-DB5A-4C79-8910-784ED786F5E3}"/>
    <cellStyle name="Comma 10 5" xfId="2661" xr:uid="{5BE3D67E-B324-49EC-BD31-17CB55AFAD8B}"/>
    <cellStyle name="Comma 100" xfId="1648" xr:uid="{9C627CD4-5EA7-49D3-AC1B-9321343AEDDE}"/>
    <cellStyle name="Comma 100 2" xfId="2062" xr:uid="{F82D5B67-8F49-4B5C-A680-E202C7CC09F0}"/>
    <cellStyle name="Comma 100 2 2" xfId="3245" xr:uid="{3881D559-056B-4D6F-807B-465DFD1BBDA6}"/>
    <cellStyle name="Comma 100 2 3" xfId="4384" xr:uid="{FF63EF41-5BDA-4C80-9C85-65118F97B39C}"/>
    <cellStyle name="Comma 100 2 4" xfId="5505" xr:uid="{C1DBD39D-7BB3-457D-8079-A814B69D181B}"/>
    <cellStyle name="Comma 100 2 5" xfId="6619" xr:uid="{55976F5D-1446-41F5-B663-D3282CE1FCC7}"/>
    <cellStyle name="Comma 100 2 6" xfId="7690" xr:uid="{3AD51FEA-B866-4FB0-851B-9EB7A35A028F}"/>
    <cellStyle name="Comma 100 3" xfId="2831" xr:uid="{774424AE-545A-4ABC-B718-E6B5820664FA}"/>
    <cellStyle name="Comma 100 4" xfId="3970" xr:uid="{CF1E92E5-3F69-41AB-B13B-0A59862C9062}"/>
    <cellStyle name="Comma 100 5" xfId="5091" xr:uid="{7DF4396A-2CF8-4AF7-8FCD-9CFB97AE22C4}"/>
    <cellStyle name="Comma 100 6" xfId="6205" xr:uid="{E7D45CAB-D0A0-4467-A312-3407B31BDFE6}"/>
    <cellStyle name="Comma 100 7" xfId="7306" xr:uid="{6324FA02-F718-4AF2-B1F0-2833CA94A9D9}"/>
    <cellStyle name="Comma 101" xfId="1797" xr:uid="{C2A0FCAC-40E0-4B32-A7CA-679C68751633}"/>
    <cellStyle name="Comma 101 2" xfId="2211" xr:uid="{EAD2AADC-295F-4205-934B-AB51C908E843}"/>
    <cellStyle name="Comma 101 2 2" xfId="3394" xr:uid="{89296EF4-8394-4FDE-9B72-F1DC47CF5412}"/>
    <cellStyle name="Comma 101 2 3" xfId="4533" xr:uid="{B6423D0F-66C2-449A-A950-B27BAE0BE86B}"/>
    <cellStyle name="Comma 101 2 4" xfId="5654" xr:uid="{F4ED0A52-EE99-436B-BA9B-43462299B1BE}"/>
    <cellStyle name="Comma 101 2 5" xfId="6768" xr:uid="{529C1F5E-F948-44DA-9E29-3D597B2E985F}"/>
    <cellStyle name="Comma 101 2 6" xfId="7832" xr:uid="{FD1DA259-6490-46A0-8F68-46C2373233B5}"/>
    <cellStyle name="Comma 101 3" xfId="2980" xr:uid="{62252B16-166F-40C9-B3FE-EE9294515158}"/>
    <cellStyle name="Comma 101 4" xfId="4119" xr:uid="{0C68AFEF-897D-40F0-8E71-235CCBE3A43E}"/>
    <cellStyle name="Comma 101 5" xfId="5240" xr:uid="{49C216E7-59D8-4B8E-A9A9-E2EF606F79C1}"/>
    <cellStyle name="Comma 101 6" xfId="6354" xr:uid="{3C4B2380-30EC-44B6-A29E-F3EFE4E478E5}"/>
    <cellStyle name="Comma 101 7" xfId="7448" xr:uid="{D559D839-0C2C-4F07-81DB-062BBCC50A48}"/>
    <cellStyle name="Comma 102" xfId="1671" xr:uid="{6A5E82AE-9924-48BB-9DDD-445A49C329B2}"/>
    <cellStyle name="Comma 102 2" xfId="2085" xr:uid="{0AE458DB-53CB-44AD-B6BD-90B8A1DEB48F}"/>
    <cellStyle name="Comma 102 2 2" xfId="3268" xr:uid="{09E82E39-BC8D-4A77-8CAA-032F1B4EEAA5}"/>
    <cellStyle name="Comma 102 2 3" xfId="4407" xr:uid="{259C1BFF-CA24-42E2-A9F4-B5D9C68BDB15}"/>
    <cellStyle name="Comma 102 2 4" xfId="5528" xr:uid="{AA4B2167-53C7-4D0C-9683-098E0C98A428}"/>
    <cellStyle name="Comma 102 2 5" xfId="6642" xr:uid="{C64581DC-69FD-4913-A3C5-1A0964664219}"/>
    <cellStyle name="Comma 102 2 6" xfId="7713" xr:uid="{1C84E73D-CD9A-4265-A4A8-4284D49EE54E}"/>
    <cellStyle name="Comma 102 3" xfId="2854" xr:uid="{1ABE6491-5572-429F-93BD-40724A4CCA7E}"/>
    <cellStyle name="Comma 102 4" xfId="3993" xr:uid="{BDDACB5D-161F-4018-8630-E84FEBEE3970}"/>
    <cellStyle name="Comma 102 5" xfId="5114" xr:uid="{C3CE8377-FFCD-4827-B349-46C2E1A8763E}"/>
    <cellStyle name="Comma 102 6" xfId="6228" xr:uid="{CF78244E-9AE4-4523-A599-ECF269EAADFB}"/>
    <cellStyle name="Comma 102 7" xfId="7329" xr:uid="{CC413B10-F9A3-46B2-95E6-A429BDAC7474}"/>
    <cellStyle name="Comma 103" xfId="1650" xr:uid="{2144525D-16A2-4E6C-9AD0-7708D4C6F966}"/>
    <cellStyle name="Comma 103 2" xfId="2064" xr:uid="{0D708054-8F18-4F32-83C9-0513DBB839C1}"/>
    <cellStyle name="Comma 103 2 2" xfId="3247" xr:uid="{83B1E607-7024-492A-99FC-3AB0E58EC8C0}"/>
    <cellStyle name="Comma 103 2 3" xfId="4386" xr:uid="{04F8CB6F-5C3A-46A2-8AE0-F6CABFDBC3B9}"/>
    <cellStyle name="Comma 103 2 4" xfId="5507" xr:uid="{5F4EB984-BE2F-4DC4-ADA1-2C067EFEB3B5}"/>
    <cellStyle name="Comma 103 2 5" xfId="6621" xr:uid="{70937ABF-E500-463D-9E6F-D25CA578C9BD}"/>
    <cellStyle name="Comma 103 2 6" xfId="7692" xr:uid="{053B5FB9-27AB-493A-8C84-7F457223447C}"/>
    <cellStyle name="Comma 103 3" xfId="2833" xr:uid="{24C303DB-DC63-49B1-AE63-8085E528FCED}"/>
    <cellStyle name="Comma 103 4" xfId="3972" xr:uid="{33E17440-FD6C-4A0D-B747-D35A3768583D}"/>
    <cellStyle name="Comma 103 5" xfId="5093" xr:uid="{81564662-0372-44E8-806B-18D89B9C23EC}"/>
    <cellStyle name="Comma 103 6" xfId="6207" xr:uid="{84865410-16A0-4CCE-9FB4-613594F680D0}"/>
    <cellStyle name="Comma 103 7" xfId="7308" xr:uid="{E2428220-784F-4806-B5F0-BF0FB5660F43}"/>
    <cellStyle name="Comma 104" xfId="1669" xr:uid="{48E20FD8-E5C7-4A88-824F-465D478A28A2}"/>
    <cellStyle name="Comma 104 2" xfId="2083" xr:uid="{00FBBF24-AA53-48BE-8BC9-A64ACDDD1F2D}"/>
    <cellStyle name="Comma 104 2 2" xfId="3266" xr:uid="{8541C26E-08DD-46DD-9E0F-C7679706F31E}"/>
    <cellStyle name="Comma 104 2 3" xfId="4405" xr:uid="{355AB1AF-AEB0-4A8B-99C0-16AD5E1747B1}"/>
    <cellStyle name="Comma 104 2 4" xfId="5526" xr:uid="{B69493D5-DCBE-42AA-A303-7D5C7C1724BE}"/>
    <cellStyle name="Comma 104 2 5" xfId="6640" xr:uid="{827545FA-2B3C-4EA1-812E-0EB585831E2F}"/>
    <cellStyle name="Comma 104 2 6" xfId="7711" xr:uid="{CC9905A8-41B3-4A6D-AECB-85FA8D020D4F}"/>
    <cellStyle name="Comma 104 3" xfId="2852" xr:uid="{03BEA1BC-4CB0-428A-95D7-6057DFE15D0C}"/>
    <cellStyle name="Comma 104 4" xfId="3991" xr:uid="{27680F03-BB04-4E76-8559-45DB65897BFE}"/>
    <cellStyle name="Comma 104 5" xfId="5112" xr:uid="{708AB84D-39E0-4952-BB43-1D0DC3246863}"/>
    <cellStyle name="Comma 104 6" xfId="6226" xr:uid="{1BB0C86A-5895-4158-9A15-F3C3A4A66F2F}"/>
    <cellStyle name="Comma 104 7" xfId="7327" xr:uid="{37A594F6-5590-4988-BFB2-B40649A45BD4}"/>
    <cellStyle name="Comma 105" xfId="1798" xr:uid="{21B59A0B-282C-4E9E-BC0B-E8D66C0A47B8}"/>
    <cellStyle name="Comma 105 2" xfId="2212" xr:uid="{AA386F2F-C69D-4256-981A-17B4E62772A9}"/>
    <cellStyle name="Comma 105 2 2" xfId="3395" xr:uid="{6196ADE2-63C5-480D-A503-8522FFC4BB89}"/>
    <cellStyle name="Comma 105 2 3" xfId="4534" xr:uid="{9FC2FB33-B2C0-43F1-8927-08257B3D154E}"/>
    <cellStyle name="Comma 105 2 4" xfId="5655" xr:uid="{F4BF49DC-77F4-484C-AD19-E0C4B4E11F4B}"/>
    <cellStyle name="Comma 105 2 5" xfId="6769" xr:uid="{28BAA5A3-24F2-4956-B5B6-9F002D4ED9DC}"/>
    <cellStyle name="Comma 105 2 6" xfId="7833" xr:uid="{ABD458AE-D61E-484F-9ACC-A46A4FFAEDE7}"/>
    <cellStyle name="Comma 105 3" xfId="2981" xr:uid="{5DA08C18-06D2-404F-82A4-419A0B09E6A1}"/>
    <cellStyle name="Comma 105 4" xfId="4120" xr:uid="{9DA98D0F-0465-41C7-8245-62AE728B0010}"/>
    <cellStyle name="Comma 105 5" xfId="5241" xr:uid="{A541B736-6726-4020-AF0D-5C266FE1CC53}"/>
    <cellStyle name="Comma 105 6" xfId="6355" xr:uid="{FBBFDB5E-8DD1-463D-8169-4858A1F73B39}"/>
    <cellStyle name="Comma 105 7" xfId="7449" xr:uid="{FBD1801F-A0E7-4E03-A7CB-EFA2AAB7008E}"/>
    <cellStyle name="Comma 106" xfId="1799" xr:uid="{08B2A6AF-B255-465B-BAE0-48146951D86C}"/>
    <cellStyle name="Comma 106 2" xfId="2213" xr:uid="{949E4484-91E9-466B-A33C-E0393297DECB}"/>
    <cellStyle name="Comma 106 2 2" xfId="3396" xr:uid="{BFEFDF1C-2529-4CF2-A33A-0D2D96AAC796}"/>
    <cellStyle name="Comma 106 2 3" xfId="4535" xr:uid="{58E545A0-6767-4644-A9C1-AB907C263093}"/>
    <cellStyle name="Comma 106 2 4" xfId="5656" xr:uid="{D351CCDF-8BD9-40F5-919A-4671F131CFC3}"/>
    <cellStyle name="Comma 106 2 5" xfId="6770" xr:uid="{8AACCCB1-C9AF-433D-A718-19898D0AD112}"/>
    <cellStyle name="Comma 106 2 6" xfId="7834" xr:uid="{28D0DCD6-BC86-4D7B-93A1-426B2533E594}"/>
    <cellStyle name="Comma 106 3" xfId="2982" xr:uid="{2641F9CC-64F3-488A-90C7-F9ED962A8A1C}"/>
    <cellStyle name="Comma 106 4" xfId="4121" xr:uid="{2CB3B9E1-E226-4DC0-B2B4-4CB17409DDFD}"/>
    <cellStyle name="Comma 106 5" xfId="5242" xr:uid="{008ACA68-C297-4621-A9D3-5AC48ECD9A91}"/>
    <cellStyle name="Comma 106 6" xfId="6356" xr:uid="{D2E5981D-A1F0-420D-A31B-A3BED4133642}"/>
    <cellStyle name="Comma 106 7" xfId="7450" xr:uid="{5EDFA843-1DBB-43F2-8946-D2B70D0EA36C}"/>
    <cellStyle name="Comma 107" xfId="1800" xr:uid="{CBF296A9-7A07-468F-BEB1-BCCDD7BD4CF0}"/>
    <cellStyle name="Comma 107 2" xfId="2214" xr:uid="{54412946-4422-4CBB-A055-52A6626F1164}"/>
    <cellStyle name="Comma 107 2 2" xfId="3397" xr:uid="{78113F18-4B36-401D-B17F-98BF007D8A1F}"/>
    <cellStyle name="Comma 107 2 3" xfId="4536" xr:uid="{52F75815-F8E2-4945-B5B5-3F7BAED64744}"/>
    <cellStyle name="Comma 107 2 4" xfId="5657" xr:uid="{41FAF38D-F42A-4B02-93FB-F488627A4EBB}"/>
    <cellStyle name="Comma 107 2 5" xfId="6771" xr:uid="{7971830A-F19E-477E-88A1-25D73FDEB15A}"/>
    <cellStyle name="Comma 107 2 6" xfId="7835" xr:uid="{1BDA696F-627E-40C0-B43E-394FC3C792E1}"/>
    <cellStyle name="Comma 107 3" xfId="2983" xr:uid="{E43923B8-DA25-417C-8DF9-035E5BCFBCA5}"/>
    <cellStyle name="Comma 107 4" xfId="4122" xr:uid="{9490775F-E993-4279-BB61-0139429F37E9}"/>
    <cellStyle name="Comma 107 5" xfId="5243" xr:uid="{1894C55F-0D53-492A-91AB-C30493679349}"/>
    <cellStyle name="Comma 107 6" xfId="6357" xr:uid="{FF21ED90-03C3-4222-B9DE-B630DF1343DD}"/>
    <cellStyle name="Comma 107 7" xfId="7451" xr:uid="{A65C7095-2E26-4364-9A59-1889E5476BE4}"/>
    <cellStyle name="Comma 108" xfId="1801" xr:uid="{40659397-3CB4-4E2C-8E26-06A6744AC94C}"/>
    <cellStyle name="Comma 108 2" xfId="2215" xr:uid="{1C3D4D94-D00F-40B4-BBDD-21194EBEB526}"/>
    <cellStyle name="Comma 108 2 2" xfId="3398" xr:uid="{BCBB3498-4339-4DF8-98B2-9260FBE88AC4}"/>
    <cellStyle name="Comma 108 2 3" xfId="4537" xr:uid="{CA91635E-A0D0-4C4D-B5E2-6130D8B94492}"/>
    <cellStyle name="Comma 108 2 4" xfId="5658" xr:uid="{4E442C2B-9270-4EDC-BFA3-45A26878D67C}"/>
    <cellStyle name="Comma 108 2 5" xfId="6772" xr:uid="{8C8EB88C-AE24-43FC-A219-43067E37755B}"/>
    <cellStyle name="Comma 108 2 6" xfId="7836" xr:uid="{10B21662-5691-4B7C-BBD9-927D7F8CD3D9}"/>
    <cellStyle name="Comma 108 3" xfId="2984" xr:uid="{E2633F4C-D97C-4334-9561-607C5C46F92A}"/>
    <cellStyle name="Comma 108 4" xfId="4123" xr:uid="{0EC33218-3CF3-4220-ABD8-F0BF2D7A3CC5}"/>
    <cellStyle name="Comma 108 5" xfId="5244" xr:uid="{1E092075-5341-464E-8EED-37B6E599073D}"/>
    <cellStyle name="Comma 108 6" xfId="6358" xr:uid="{F20C8166-D29D-475C-B0F1-B93EAF60C9D3}"/>
    <cellStyle name="Comma 108 7" xfId="7452" xr:uid="{95739D22-C416-48AC-B11A-9CDB3400E366}"/>
    <cellStyle name="Comma 109" xfId="1928" xr:uid="{0473770C-27AB-41E4-97D2-BFB075E8B6DD}"/>
    <cellStyle name="Comma 109 2" xfId="3111" xr:uid="{DD1F0AF3-C722-422E-8C1B-DAB90F9B82B8}"/>
    <cellStyle name="Comma 109 3" xfId="4250" xr:uid="{2FE75392-BC40-4BF5-8783-2887EA9F9436}"/>
    <cellStyle name="Comma 109 4" xfId="5371" xr:uid="{F1B9D27A-894D-4FBE-A62D-9E15C7BA459B}"/>
    <cellStyle name="Comma 109 5" xfId="6485" xr:uid="{266C8CD3-8BA8-4477-9164-1D9B8B098631}"/>
    <cellStyle name="Comma 109 6" xfId="7569" xr:uid="{019E38F0-2AB6-4B51-8FB7-AAD8087597CF}"/>
    <cellStyle name="Comma 11" xfId="252" xr:uid="{00000000-0005-0000-0000-0000AA000000}"/>
    <cellStyle name="Comma 11 2" xfId="1564" xr:uid="{DD830113-FFD8-46B8-83A2-EA6D19A3782D}"/>
    <cellStyle name="Comma 11 2 10" xfId="6121" xr:uid="{B3B0DD07-F158-4BE1-A373-CB2C9854011D}"/>
    <cellStyle name="Comma 11 2 11" xfId="7227" xr:uid="{16D02DED-C2B3-4DD2-B42C-55BC914422BA}"/>
    <cellStyle name="Comma 11 2 12" xfId="8249" xr:uid="{F77B8AC7-2460-41D8-899B-7C36D286B2BE}"/>
    <cellStyle name="Comma 11 2 2" xfId="1719" xr:uid="{B854C8CE-AF75-4923-AC24-ED247130C042}"/>
    <cellStyle name="Comma 11 2 2 2" xfId="2133" xr:uid="{AB9FD3AB-79FF-46E7-9502-C33326BD900F}"/>
    <cellStyle name="Comma 11 2 2 2 2" xfId="3316" xr:uid="{31B04D1F-ED8B-4ED5-BB54-163832237E75}"/>
    <cellStyle name="Comma 11 2 2 2 3" xfId="4455" xr:uid="{DAF7B5B1-2FAD-4A06-B8AC-CDE1180932D6}"/>
    <cellStyle name="Comma 11 2 2 2 4" xfId="5576" xr:uid="{B9D8B64A-F5F4-467B-8591-2B7AED1B08B1}"/>
    <cellStyle name="Comma 11 2 2 2 5" xfId="6690" xr:uid="{148FC78A-83B1-4D9A-AE2F-D92689BB4B42}"/>
    <cellStyle name="Comma 11 2 2 2 6" xfId="7756" xr:uid="{3F019C36-E8D9-460B-A345-7DD10B062EF8}"/>
    <cellStyle name="Comma 11 2 2 3" xfId="2902" xr:uid="{1424C881-8636-46D4-B5D5-5A847013D3CE}"/>
    <cellStyle name="Comma 11 2 2 4" xfId="4041" xr:uid="{2B30BDA8-7092-41A6-9A5B-22A92EFE2DD3}"/>
    <cellStyle name="Comma 11 2 2 5" xfId="5162" xr:uid="{AEE47AEF-5E00-400D-A793-8D742815B268}"/>
    <cellStyle name="Comma 11 2 2 6" xfId="6276" xr:uid="{F5D67613-CEAB-46A7-A5EC-68F968FCF5E6}"/>
    <cellStyle name="Comma 11 2 2 7" xfId="7372" xr:uid="{2462A048-055A-4A38-AB0A-88EA4C172D65}"/>
    <cellStyle name="Comma 11 2 3" xfId="1851" xr:uid="{5D58E5B2-65B9-43B7-AB0A-7E571103FC92}"/>
    <cellStyle name="Comma 11 2 3 2" xfId="2265" xr:uid="{69B67839-206C-4BE0-8F02-9C7DEA3502B4}"/>
    <cellStyle name="Comma 11 2 3 2 2" xfId="3448" xr:uid="{8A500DC5-D433-4421-A34D-BE96EFDDBE0D}"/>
    <cellStyle name="Comma 11 2 3 2 3" xfId="4587" xr:uid="{57FA4286-E011-4D7E-A3A9-FA9F0CEB48A6}"/>
    <cellStyle name="Comma 11 2 3 2 4" xfId="5708" xr:uid="{55834AFE-9E67-4FEE-AB56-BB5144132FC3}"/>
    <cellStyle name="Comma 11 2 3 2 5" xfId="6822" xr:uid="{A86B37AB-A889-4D40-8C3B-786D5C368891}"/>
    <cellStyle name="Comma 11 2 3 2 6" xfId="7878" xr:uid="{94C065BA-EC14-4E3A-B9AB-A698CCF366D0}"/>
    <cellStyle name="Comma 11 2 3 3" xfId="3034" xr:uid="{05F6DE8A-F305-4DA5-AF9C-5CCAC5D65A97}"/>
    <cellStyle name="Comma 11 2 3 4" xfId="4173" xr:uid="{481E846A-DBBC-4A15-B0DC-A102B0DEAA2B}"/>
    <cellStyle name="Comma 11 2 3 5" xfId="5294" xr:uid="{7DB04F3F-CAFD-44CA-BD6E-1204675546D6}"/>
    <cellStyle name="Comma 11 2 3 6" xfId="6408" xr:uid="{0AC0A5E3-08FE-4131-ADD5-A5F264A8FBB5}"/>
    <cellStyle name="Comma 11 2 3 7" xfId="7494" xr:uid="{21BF30A0-EB9D-48E1-ABCE-E017B08F6811}"/>
    <cellStyle name="Comma 11 2 4" xfId="1978" xr:uid="{9C28A619-968E-4B29-9C6D-8B2F3CC3C750}"/>
    <cellStyle name="Comma 11 2 4 2" xfId="3161" xr:uid="{1D067702-271C-45DD-A4D9-1A0AF4E3A269}"/>
    <cellStyle name="Comma 11 2 4 3" xfId="4300" xr:uid="{2B1D4170-4DC5-4A07-AAF5-27B6DC720546}"/>
    <cellStyle name="Comma 11 2 4 4" xfId="5421" xr:uid="{E436626A-AEED-418D-B4CE-55F6894E7462}"/>
    <cellStyle name="Comma 11 2 4 5" xfId="6535" xr:uid="{1007A345-B36F-421E-98C1-2B725F3AB436}"/>
    <cellStyle name="Comma 11 2 4 6" xfId="7611" xr:uid="{113F32D8-6E7E-47AA-A19D-57A25A164CB9}"/>
    <cellStyle name="Comma 11 2 5" xfId="2451" xr:uid="{35B11103-CE33-412B-8442-F6AB2C028285}"/>
    <cellStyle name="Comma 11 2 5 2" xfId="3605" xr:uid="{EEF491B8-946A-4F4A-8E49-25C8522A5AF2}"/>
    <cellStyle name="Comma 11 2 5 3" xfId="4739" xr:uid="{5C0D7D84-85BC-4941-92F3-3300211EA68F}"/>
    <cellStyle name="Comma 11 2 5 4" xfId="5859" xr:uid="{5EA87B1A-CFB8-4E93-9A73-18683380C062}"/>
    <cellStyle name="Comma 11 2 5 5" xfId="6973" xr:uid="{02AE604E-15B7-4EEC-8BA5-DF25BAFA4634}"/>
    <cellStyle name="Comma 11 2 5 6" xfId="8005" xr:uid="{6D372DF0-BE93-43E6-AD09-38B3C416C4A5}"/>
    <cellStyle name="Comma 11 2 6" xfId="2580" xr:uid="{804459FD-1BA7-4E3E-87A8-6BFC5F1A114F}"/>
    <cellStyle name="Comma 11 2 6 2" xfId="3734" xr:uid="{98883F40-B598-495E-BB03-995872F3A119}"/>
    <cellStyle name="Comma 11 2 6 3" xfId="4868" xr:uid="{8B4035CF-6E7D-43A4-97D3-DBB670F52AC0}"/>
    <cellStyle name="Comma 11 2 6 4" xfId="5988" xr:uid="{B356F72E-8142-4C42-9B0C-3C67AC1ABE38}"/>
    <cellStyle name="Comma 11 2 6 5" xfId="7102" xr:uid="{EB790954-08C2-4141-85E0-93BA132F6356}"/>
    <cellStyle name="Comma 11 2 6 6" xfId="8124" xr:uid="{ED21C318-AA03-4200-86FF-046DADE92213}"/>
    <cellStyle name="Comma 11 2 7" xfId="2747" xr:uid="{3B821E0B-8EA3-4D3E-BF24-A2AA855CD44D}"/>
    <cellStyle name="Comma 11 2 8" xfId="3886" xr:uid="{B08064FC-2592-4476-9366-E6F13E69DEE3}"/>
    <cellStyle name="Comma 11 2 9" xfId="5007" xr:uid="{47C86E53-A0B0-42F9-8ECB-3BBB0818C81F}"/>
    <cellStyle name="Comma 11 3" xfId="2662" xr:uid="{FCD5C573-2C29-4CF6-A243-2D1EEA08C90B}"/>
    <cellStyle name="Comma 11 3 2" xfId="3812" xr:uid="{CD5E0626-13A1-4EB0-8AFF-27128BCDA0AE}"/>
    <cellStyle name="Comma 11 3 3" xfId="4945" xr:uid="{6E83DB15-6329-48D8-9DB2-B395A92C60CC}"/>
    <cellStyle name="Comma 11 3 4" xfId="6065" xr:uid="{765A8343-03BF-464C-8A7F-8DDBB3E44EFE}"/>
    <cellStyle name="Comma 11 3 5" xfId="7179" xr:uid="{DB4BB78E-06D5-48D3-8917-A162FA89121B}"/>
    <cellStyle name="Comma 11 3 6" xfId="8199" xr:uid="{4B3C7852-245C-4A77-AA62-5A911824870A}"/>
    <cellStyle name="Comma 110" xfId="2355" xr:uid="{73FE8BCA-3EAA-46FF-8650-379D2A88B805}"/>
    <cellStyle name="Comma 110 2" xfId="3527" xr:uid="{08B57D6A-DD5E-4120-953F-616E81F7F9EE}"/>
    <cellStyle name="Comma 110 3" xfId="4664" xr:uid="{55B0E852-AF17-4EA6-BE00-7AB23F994CB2}"/>
    <cellStyle name="Comma 110 4" xfId="5785" xr:uid="{5C13D0E6-A5BC-455C-BEFE-B7ACD421E5D1}"/>
    <cellStyle name="Comma 110 5" xfId="6899" xr:uid="{444FC143-8F7C-4E0F-A150-38EE2C800296}"/>
    <cellStyle name="Comma 110 6" xfId="7953" xr:uid="{2D082CDE-E8A6-4CE3-8781-9B10E1EBE194}"/>
    <cellStyle name="Comma 111" xfId="2528" xr:uid="{F5C5B161-3991-4C8A-B636-79A21DD3F2C9}"/>
    <cellStyle name="Comma 111 2" xfId="3682" xr:uid="{73AC7751-92BF-44CF-AA79-89462110241B}"/>
    <cellStyle name="Comma 111 3" xfId="4816" xr:uid="{EE7C5DF5-4725-4B1B-808D-93463D2B42B8}"/>
    <cellStyle name="Comma 111 4" xfId="5936" xr:uid="{5E2EA241-378F-45FB-9D6B-079D12988131}"/>
    <cellStyle name="Comma 111 5" xfId="7050" xr:uid="{4F49D22E-F5F6-4FD7-8066-64A4F3851A55}"/>
    <cellStyle name="Comma 111 6" xfId="8080" xr:uid="{E480BD8B-FE56-469E-B58B-DD1511B9490E}"/>
    <cellStyle name="Comma 112" xfId="2534" xr:uid="{3E87532D-67DC-48D7-B176-139F4D9A67ED}"/>
    <cellStyle name="Comma 112 2" xfId="3688" xr:uid="{5051A5C2-3576-4B71-AECF-CF5A039E8FA0}"/>
    <cellStyle name="Comma 112 3" xfId="4822" xr:uid="{A0435570-3654-41B9-915D-65FCA000C56C}"/>
    <cellStyle name="Comma 112 4" xfId="5942" xr:uid="{DDE7AD35-C37D-4C42-9C72-2DF7E7A13096}"/>
    <cellStyle name="Comma 112 5" xfId="7056" xr:uid="{10F1B1D5-A0B8-456E-83D2-E03836F4C6E6}"/>
    <cellStyle name="Comma 112 6" xfId="8083" xr:uid="{351AD918-3DF1-4BAF-9024-CD5836DED919}"/>
    <cellStyle name="Comma 113" xfId="2533" xr:uid="{AB69418F-3D38-4E39-A705-0FF0175CB299}"/>
    <cellStyle name="Comma 113 2" xfId="3687" xr:uid="{ABCF580B-A0BB-491C-93C9-41CEFFFF8E1F}"/>
    <cellStyle name="Comma 113 3" xfId="4821" xr:uid="{D46741D7-DE6C-491F-A83E-779D29AB2E54}"/>
    <cellStyle name="Comma 113 4" xfId="5941" xr:uid="{C3AF2760-BBEF-4708-B1DE-C10823A4459A}"/>
    <cellStyle name="Comma 113 5" xfId="7055" xr:uid="{A598AD61-2D94-4FE9-85FB-5791546FD5FB}"/>
    <cellStyle name="Comma 113 6" xfId="8082" xr:uid="{24FF0C4F-98E3-4890-8026-9115172CAE5B}"/>
    <cellStyle name="Comma 114" xfId="2686" xr:uid="{6F9EC3A1-0797-4180-94C6-8BBB0DF52388}"/>
    <cellStyle name="Comma 115" xfId="2701" xr:uid="{7222FD82-81A7-43FA-83F0-1992AA151A18}"/>
    <cellStyle name="Comma 116" xfId="2692" xr:uid="{18EF2AD0-8482-4E56-B1E2-5904AB83BD5B}"/>
    <cellStyle name="Comma 117" xfId="2699" xr:uid="{8496CBC8-6382-44FC-B774-6DEDFCFD3539}"/>
    <cellStyle name="Comma 118" xfId="3525" xr:uid="{46510B2A-2DBE-4DB1-9E3A-0FB782F3441C}"/>
    <cellStyle name="Comma 119" xfId="2697" xr:uid="{3E804C23-444B-4117-944E-D959E40AB1B1}"/>
    <cellStyle name="Comma 12" xfId="253" xr:uid="{00000000-0005-0000-0000-0000AB000000}"/>
    <cellStyle name="Comma 12 2" xfId="1565" xr:uid="{9638CD81-769D-4CD6-A50C-1C539FAF0DB4}"/>
    <cellStyle name="Comma 12 2 10" xfId="6122" xr:uid="{585F68EC-62D9-48D3-B511-012AA0CC0843}"/>
    <cellStyle name="Comma 12 2 11" xfId="7228" xr:uid="{F4092001-95E4-4748-A6D2-237F20B2D152}"/>
    <cellStyle name="Comma 12 2 12" xfId="8250" xr:uid="{9CD16403-3869-4F71-93C4-5868804AA9D7}"/>
    <cellStyle name="Comma 12 2 2" xfId="1720" xr:uid="{C427B306-5378-4D13-9B39-2A0808EE8A00}"/>
    <cellStyle name="Comma 12 2 2 2" xfId="2134" xr:uid="{A4A86B47-C629-4332-A56F-6F5943CAFCFC}"/>
    <cellStyle name="Comma 12 2 2 2 2" xfId="3317" xr:uid="{02CE1002-F9BC-4059-99DC-C82097A64A1F}"/>
    <cellStyle name="Comma 12 2 2 2 3" xfId="4456" xr:uid="{EBF92A7A-5ADA-48AE-A8E7-8E6792140CAE}"/>
    <cellStyle name="Comma 12 2 2 2 4" xfId="5577" xr:uid="{A8BAF565-513F-461F-9159-CA51C7855818}"/>
    <cellStyle name="Comma 12 2 2 2 5" xfId="6691" xr:uid="{6D301506-B2FC-4B85-880B-26101C2274F7}"/>
    <cellStyle name="Comma 12 2 2 2 6" xfId="7757" xr:uid="{91C12BB1-3C6F-4FC3-BD38-EF70E649A8D4}"/>
    <cellStyle name="Comma 12 2 2 3" xfId="2903" xr:uid="{4EB4DCF2-BF61-43E5-8BD2-1A1AFC49DFBF}"/>
    <cellStyle name="Comma 12 2 2 4" xfId="4042" xr:uid="{B63BB6AB-1307-41AF-BE69-D24E3D6DC101}"/>
    <cellStyle name="Comma 12 2 2 5" xfId="5163" xr:uid="{FF3D756B-1B46-4AA1-9E6E-2256283B8C62}"/>
    <cellStyle name="Comma 12 2 2 6" xfId="6277" xr:uid="{470A2A99-F2EC-481C-80C9-6C3ACCAC92EB}"/>
    <cellStyle name="Comma 12 2 2 7" xfId="7373" xr:uid="{2B7AA2CF-E9BE-4478-9C54-6ED983057646}"/>
    <cellStyle name="Comma 12 2 3" xfId="1852" xr:uid="{1685A45E-6847-47AB-B360-CB761919B5FA}"/>
    <cellStyle name="Comma 12 2 3 2" xfId="2266" xr:uid="{93B438B2-23F0-42A4-B30E-506D70708EFA}"/>
    <cellStyle name="Comma 12 2 3 2 2" xfId="3449" xr:uid="{DFAF4731-F6F5-4FFA-AEAA-2B260E1FFE4C}"/>
    <cellStyle name="Comma 12 2 3 2 3" xfId="4588" xr:uid="{E502A46D-07B2-41AA-BBEB-843E78CFC1D6}"/>
    <cellStyle name="Comma 12 2 3 2 4" xfId="5709" xr:uid="{57473C62-0441-46D9-A302-E1366E088F94}"/>
    <cellStyle name="Comma 12 2 3 2 5" xfId="6823" xr:uid="{0A3D77B9-BA6F-45C4-B991-A155C3E15906}"/>
    <cellStyle name="Comma 12 2 3 2 6" xfId="7879" xr:uid="{B4022D94-C158-433E-B036-DDEB4DCD9E3A}"/>
    <cellStyle name="Comma 12 2 3 3" xfId="3035" xr:uid="{735DC97D-FF57-4EC6-919C-412F61D4CE8B}"/>
    <cellStyle name="Comma 12 2 3 4" xfId="4174" xr:uid="{C68E083F-CEDD-4D80-83AC-5753372A74B4}"/>
    <cellStyle name="Comma 12 2 3 5" xfId="5295" xr:uid="{2FBE3B76-32A1-4E31-8190-AA22FDC91282}"/>
    <cellStyle name="Comma 12 2 3 6" xfId="6409" xr:uid="{99A9AAD4-F13C-4B1A-A336-0654A0EEED67}"/>
    <cellStyle name="Comma 12 2 3 7" xfId="7495" xr:uid="{1D178CCA-9C0B-46E1-A80D-B4BB8757D0E4}"/>
    <cellStyle name="Comma 12 2 4" xfId="1979" xr:uid="{FA5DABB8-742C-47CA-9193-0E9916F91F24}"/>
    <cellStyle name="Comma 12 2 4 2" xfId="3162" xr:uid="{56F5B4E1-6344-44B8-9392-82D9503E86C8}"/>
    <cellStyle name="Comma 12 2 4 3" xfId="4301" xr:uid="{D4532250-E5AB-4C1C-BBD9-DCE23BD902C0}"/>
    <cellStyle name="Comma 12 2 4 4" xfId="5422" xr:uid="{4ABD6947-4698-4E0E-9C54-37A43BB7420C}"/>
    <cellStyle name="Comma 12 2 4 5" xfId="6536" xr:uid="{9C525FE1-4934-4523-B233-34BDF53D7288}"/>
    <cellStyle name="Comma 12 2 4 6" xfId="7612" xr:uid="{5A0CA08C-5ECB-4F3D-B5B8-8844C421BFAE}"/>
    <cellStyle name="Comma 12 2 5" xfId="2452" xr:uid="{36D8BD63-1F41-489F-958A-3A0D912547B9}"/>
    <cellStyle name="Comma 12 2 5 2" xfId="3606" xr:uid="{B03DE234-1DF2-48EA-9B6D-76D0B7FBCA32}"/>
    <cellStyle name="Comma 12 2 5 3" xfId="4740" xr:uid="{E2EE659E-6188-4D2E-ABAC-78CFE1C4D228}"/>
    <cellStyle name="Comma 12 2 5 4" xfId="5860" xr:uid="{DCAFDBDA-4073-48A6-B526-F020D00BDBD7}"/>
    <cellStyle name="Comma 12 2 5 5" xfId="6974" xr:uid="{85E3D90F-3267-45E1-8E01-1E36DF29A767}"/>
    <cellStyle name="Comma 12 2 5 6" xfId="8006" xr:uid="{6D32FEE9-E90F-4D6A-9F4F-D0644DAC35E3}"/>
    <cellStyle name="Comma 12 2 6" xfId="2581" xr:uid="{A0D6E3B0-92D7-4E26-AB4D-56D244899A58}"/>
    <cellStyle name="Comma 12 2 6 2" xfId="3735" xr:uid="{96770DE2-7566-4AC0-98FA-01DF968C1CB6}"/>
    <cellStyle name="Comma 12 2 6 3" xfId="4869" xr:uid="{186249AA-D7AE-4F15-9C2C-9F009F8E2787}"/>
    <cellStyle name="Comma 12 2 6 4" xfId="5989" xr:uid="{5567994C-2DF6-4FB3-9436-6DE47C973660}"/>
    <cellStyle name="Comma 12 2 6 5" xfId="7103" xr:uid="{A0E847EB-939A-4F7D-9AC9-6B430399B7AF}"/>
    <cellStyle name="Comma 12 2 6 6" xfId="8125" xr:uid="{5A357125-D950-444A-9C69-5CDD99CC4053}"/>
    <cellStyle name="Comma 12 2 7" xfId="2748" xr:uid="{6AF1C37A-02C2-4701-9A8C-BEAA8DF6FFFF}"/>
    <cellStyle name="Comma 12 2 8" xfId="3887" xr:uid="{6CB5E750-A3ED-4F35-AC53-1B6449D2AF0F}"/>
    <cellStyle name="Comma 12 2 9" xfId="5008" xr:uid="{C817639E-4DBE-4909-99D9-8FD7DA83E4E7}"/>
    <cellStyle name="Comma 120" xfId="2694" xr:uid="{5798C7D3-CE5A-47E9-B438-6C173FBC013C}"/>
    <cellStyle name="Comma 121" xfId="3818" xr:uid="{4EC8FBE7-6A28-4BC7-917C-F66C4FC2D622}"/>
    <cellStyle name="Comma 122" xfId="2698" xr:uid="{B7351A60-2CEA-4496-8EDA-950D38902C99}"/>
    <cellStyle name="Comma 123" xfId="3824" xr:uid="{A340F6BE-4AB8-48C5-8B03-BEB211CEBE61}"/>
    <cellStyle name="Comma 124" xfId="3819" xr:uid="{B61D8D62-0337-487E-8EB8-F288911E7530}"/>
    <cellStyle name="Comma 125" xfId="2695" xr:uid="{C46C5C6A-072B-4D16-A920-3F77EFB7E055}"/>
    <cellStyle name="Comma 126" xfId="3820" xr:uid="{5FB3DB09-72EC-4E44-9316-BA3BF2C5A8F5}"/>
    <cellStyle name="Comma 127" xfId="3823" xr:uid="{0D3F5D54-082C-4D17-8BDA-CABC7BFD4EF1}"/>
    <cellStyle name="Comma 128" xfId="2700" xr:uid="{28FC7E5D-347F-497D-AB15-41EEF0713C64}"/>
    <cellStyle name="Comma 129" xfId="2693" xr:uid="{74E341A7-B054-4F6F-8F6B-2E8920340E83}"/>
    <cellStyle name="Comma 13" xfId="254" xr:uid="{00000000-0005-0000-0000-0000AC000000}"/>
    <cellStyle name="Comma 13 2" xfId="1566" xr:uid="{DD0657D7-D44D-4257-8D5A-43384414621B}"/>
    <cellStyle name="Comma 13 2 10" xfId="6123" xr:uid="{EBFDCC64-6F2C-49C2-8EA5-A90D587EF436}"/>
    <cellStyle name="Comma 13 2 11" xfId="7229" xr:uid="{D3B83B65-DFFC-4BA8-9EDD-65BCB0A91A60}"/>
    <cellStyle name="Comma 13 2 12" xfId="8251" xr:uid="{5A1E8B6C-55C7-4B2F-9995-ECB54539D610}"/>
    <cellStyle name="Comma 13 2 2" xfId="1721" xr:uid="{438741B3-F38F-4257-B945-D62B57CAF784}"/>
    <cellStyle name="Comma 13 2 2 2" xfId="2135" xr:uid="{9E480D88-BD93-41B9-AAFF-359D531F5F35}"/>
    <cellStyle name="Comma 13 2 2 2 2" xfId="3318" xr:uid="{F8508600-C81D-45DF-A4F7-BFDB0D4FD77F}"/>
    <cellStyle name="Comma 13 2 2 2 3" xfId="4457" xr:uid="{7EDC4D83-C106-4148-89AC-676A959DEE84}"/>
    <cellStyle name="Comma 13 2 2 2 4" xfId="5578" xr:uid="{0ADB316F-7632-4D6B-8DFD-FF465F883E4F}"/>
    <cellStyle name="Comma 13 2 2 2 5" xfId="6692" xr:uid="{E4472107-498E-4D4B-94A8-A5D6A3575CC4}"/>
    <cellStyle name="Comma 13 2 2 2 6" xfId="7758" xr:uid="{A0A27625-2F63-4611-A161-A29BB9C6F67B}"/>
    <cellStyle name="Comma 13 2 2 3" xfId="2904" xr:uid="{FB13F1A8-AF8A-4DF2-BD26-A3B0A63660BE}"/>
    <cellStyle name="Comma 13 2 2 4" xfId="4043" xr:uid="{9CF9AC95-7D01-40AF-9C7A-988CA9426E73}"/>
    <cellStyle name="Comma 13 2 2 5" xfId="5164" xr:uid="{266998D9-C4EB-42C2-A351-F18BE9EA36A5}"/>
    <cellStyle name="Comma 13 2 2 6" xfId="6278" xr:uid="{46C68765-4C0D-4608-9D6C-B95361F48539}"/>
    <cellStyle name="Comma 13 2 2 7" xfId="7374" xr:uid="{A2B9F550-2D55-45B8-9F1A-E115E46D85C4}"/>
    <cellStyle name="Comma 13 2 3" xfId="1853" xr:uid="{51AD75E4-EFE7-403A-A9BF-959357EEEAE8}"/>
    <cellStyle name="Comma 13 2 3 2" xfId="2267" xr:uid="{F45B2595-0043-4535-B01C-8FD7F884501F}"/>
    <cellStyle name="Comma 13 2 3 2 2" xfId="3450" xr:uid="{EAD2AA37-0299-47DA-B106-E88662EE9AA8}"/>
    <cellStyle name="Comma 13 2 3 2 3" xfId="4589" xr:uid="{F10790AD-5DAB-4106-929A-DE47EB1E05ED}"/>
    <cellStyle name="Comma 13 2 3 2 4" xfId="5710" xr:uid="{4B3D84A1-16BC-426F-A262-1174195FC25C}"/>
    <cellStyle name="Comma 13 2 3 2 5" xfId="6824" xr:uid="{EB04BA36-5F18-4894-AA08-67226F6C9954}"/>
    <cellStyle name="Comma 13 2 3 2 6" xfId="7880" xr:uid="{434A1BF1-7DAC-4E62-A341-2551F3B46B63}"/>
    <cellStyle name="Comma 13 2 3 3" xfId="3036" xr:uid="{A31D8A79-437D-4EC3-A156-F9B31E5FED5A}"/>
    <cellStyle name="Comma 13 2 3 4" xfId="4175" xr:uid="{E4B55E21-CAA9-4D73-816E-5DE5D366E564}"/>
    <cellStyle name="Comma 13 2 3 5" xfId="5296" xr:uid="{56A389CD-A4D4-4449-A0E8-731819B7A570}"/>
    <cellStyle name="Comma 13 2 3 6" xfId="6410" xr:uid="{E9AD7535-D130-474A-8F1E-006DDD6659D7}"/>
    <cellStyle name="Comma 13 2 3 7" xfId="7496" xr:uid="{5BE318EA-86DB-48C0-840D-F8BBCCCB4FC2}"/>
    <cellStyle name="Comma 13 2 4" xfId="1980" xr:uid="{DA89D9AE-CC8A-48A8-A878-FDC6CC31927D}"/>
    <cellStyle name="Comma 13 2 4 2" xfId="3163" xr:uid="{6ECAAC54-F333-4811-94D5-2A54A1A51E39}"/>
    <cellStyle name="Comma 13 2 4 3" xfId="4302" xr:uid="{7B548B0F-8CF5-4CB2-ACFD-C4102B2AF9F1}"/>
    <cellStyle name="Comma 13 2 4 4" xfId="5423" xr:uid="{905589E6-F6CA-4179-9EA9-667B41845E36}"/>
    <cellStyle name="Comma 13 2 4 5" xfId="6537" xr:uid="{A4BF9DE2-83DE-41E6-96AB-A00A23E0A043}"/>
    <cellStyle name="Comma 13 2 4 6" xfId="7613" xr:uid="{63A53C3F-5FB5-4D71-A3EB-F28A77603F02}"/>
    <cellStyle name="Comma 13 2 5" xfId="2453" xr:uid="{F5437D51-7B24-453D-8440-660541CE1A6D}"/>
    <cellStyle name="Comma 13 2 5 2" xfId="3607" xr:uid="{6B1E039E-A75F-43C8-A44E-BD1B457B8DA7}"/>
    <cellStyle name="Comma 13 2 5 3" xfId="4741" xr:uid="{866766AD-F937-4068-8F67-DD28373293D4}"/>
    <cellStyle name="Comma 13 2 5 4" xfId="5861" xr:uid="{D74072B7-CC30-44A0-B4A8-BC48DDC0A4EA}"/>
    <cellStyle name="Comma 13 2 5 5" xfId="6975" xr:uid="{6EC57524-9135-4A1D-98FC-00504D79C60D}"/>
    <cellStyle name="Comma 13 2 5 6" xfId="8007" xr:uid="{5920820D-65B2-46FD-9E0A-E1AE8906F497}"/>
    <cellStyle name="Comma 13 2 6" xfId="2582" xr:uid="{FB93CBF9-7CE4-487E-97E3-1B657FBE39F1}"/>
    <cellStyle name="Comma 13 2 6 2" xfId="3736" xr:uid="{8961D69B-D0D3-41E5-A896-60790F3C290C}"/>
    <cellStyle name="Comma 13 2 6 3" xfId="4870" xr:uid="{BA541EA2-40EC-4116-A190-98A586D7EE6E}"/>
    <cellStyle name="Comma 13 2 6 4" xfId="5990" xr:uid="{92A3EBC6-72FF-4577-B177-F5898367198C}"/>
    <cellStyle name="Comma 13 2 6 5" xfId="7104" xr:uid="{1B95675F-C3F0-42A0-8E8E-2CD9AC72CE73}"/>
    <cellStyle name="Comma 13 2 6 6" xfId="8126" xr:uid="{B94D6CD9-21A8-4F15-A2E8-7D8F6F6AAC12}"/>
    <cellStyle name="Comma 13 2 7" xfId="2749" xr:uid="{ABFF2507-251C-4A98-9032-B2995A2CDD6A}"/>
    <cellStyle name="Comma 13 2 8" xfId="3888" xr:uid="{15E54006-53C5-4F93-A33C-F99DCC5B7E54}"/>
    <cellStyle name="Comma 13 2 9" xfId="5009" xr:uid="{03956363-52EF-4965-BE98-676FF5E22E95}"/>
    <cellStyle name="Comma 130" xfId="3821" xr:uid="{A2BE48A3-3C2F-4B7A-A5CC-862CA6A878A2}"/>
    <cellStyle name="Comma 131" xfId="2691" xr:uid="{066236E4-F23A-44B5-BFDE-3FED6F2545C0}"/>
    <cellStyle name="Comma 132" xfId="3822" xr:uid="{D9FC8B1E-AC39-4B15-9A2A-8A6AA8DD108D}"/>
    <cellStyle name="Comma 133" xfId="2696" xr:uid="{EB163360-6F80-4746-8FB5-BAA7296B5F59}"/>
    <cellStyle name="Comma 134" xfId="3825" xr:uid="{BDF14108-1E41-4689-9A6F-46AFA153B42A}"/>
    <cellStyle name="Comma 135" xfId="3839" xr:uid="{31F33BF3-CA32-484D-A73F-24BF7353A084}"/>
    <cellStyle name="Comma 136" xfId="3830" xr:uid="{9421531A-2500-4C91-BAEA-9ABD09F21239}"/>
    <cellStyle name="Comma 137" xfId="3838" xr:uid="{29DA818E-27B7-4FC9-9896-9CD2294BDC9C}"/>
    <cellStyle name="Comma 138" xfId="4951" xr:uid="{16F35BB3-D6B1-4007-ACCD-CBA73DCF18AE}"/>
    <cellStyle name="Comma 139" xfId="3835" xr:uid="{D3E4334F-6B02-474C-A936-CD00E812DE88}"/>
    <cellStyle name="Comma 14" xfId="255" xr:uid="{00000000-0005-0000-0000-0000AD000000}"/>
    <cellStyle name="Comma 14 2" xfId="1567" xr:uid="{3157B3EE-35A0-4F0E-B26B-42D159683FFE}"/>
    <cellStyle name="Comma 14 2 10" xfId="6124" xr:uid="{D256005C-A47C-408C-BBD0-10599AA649DD}"/>
    <cellStyle name="Comma 14 2 11" xfId="7230" xr:uid="{F495207E-25B0-4811-B997-08A1A814BD0F}"/>
    <cellStyle name="Comma 14 2 12" xfId="8252" xr:uid="{32B8C377-6347-45E2-9030-F129241F03A3}"/>
    <cellStyle name="Comma 14 2 2" xfId="1722" xr:uid="{DF060267-1BFA-4080-B8FC-A6CE3AEBF60D}"/>
    <cellStyle name="Comma 14 2 2 2" xfId="2136" xr:uid="{A907AC53-8E21-4706-97DF-6F5FAE4CC266}"/>
    <cellStyle name="Comma 14 2 2 2 2" xfId="3319" xr:uid="{F76AEB02-C741-4B7E-B268-28A80369EA44}"/>
    <cellStyle name="Comma 14 2 2 2 3" xfId="4458" xr:uid="{32A25E77-2135-4AC8-85DB-1224BA4F9AE8}"/>
    <cellStyle name="Comma 14 2 2 2 4" xfId="5579" xr:uid="{047F20E9-8F9D-4579-A721-8070B520F3B4}"/>
    <cellStyle name="Comma 14 2 2 2 5" xfId="6693" xr:uid="{412A2C37-080D-49BA-AA07-6C8FF8771BD9}"/>
    <cellStyle name="Comma 14 2 2 2 6" xfId="7759" xr:uid="{752FDB0A-2FAB-4903-B77F-09BB65B59EBF}"/>
    <cellStyle name="Comma 14 2 2 3" xfId="2905" xr:uid="{E43B701A-67CB-4E97-B4A0-37095DE1420A}"/>
    <cellStyle name="Comma 14 2 2 4" xfId="4044" xr:uid="{CAB71C5C-359E-4F7C-945D-7D30A7118E1B}"/>
    <cellStyle name="Comma 14 2 2 5" xfId="5165" xr:uid="{1CAAB6A3-892E-45AB-A68B-048DB423A973}"/>
    <cellStyle name="Comma 14 2 2 6" xfId="6279" xr:uid="{2A5B14BE-A8CA-416F-B9AF-3DB79C6B0123}"/>
    <cellStyle name="Comma 14 2 2 7" xfId="7375" xr:uid="{E440831B-5BE9-4E02-9019-7CD52477C28E}"/>
    <cellStyle name="Comma 14 2 3" xfId="1854" xr:uid="{F0E9314B-6D4D-4FAE-95BB-BFE5700F761D}"/>
    <cellStyle name="Comma 14 2 3 2" xfId="2268" xr:uid="{377450F3-B1AC-4CAD-9E2D-D10AF3EAFD3A}"/>
    <cellStyle name="Comma 14 2 3 2 2" xfId="3451" xr:uid="{D267C4F0-A23B-4776-9D0F-AB44D69AE50C}"/>
    <cellStyle name="Comma 14 2 3 2 3" xfId="4590" xr:uid="{A0742B21-68AE-410D-9B61-664A00B95483}"/>
    <cellStyle name="Comma 14 2 3 2 4" xfId="5711" xr:uid="{58DFF809-70C8-463B-B1FE-4129DF7E41AE}"/>
    <cellStyle name="Comma 14 2 3 2 5" xfId="6825" xr:uid="{4F2C6BA1-3E52-40B0-882F-614614179E2D}"/>
    <cellStyle name="Comma 14 2 3 2 6" xfId="7881" xr:uid="{A3027155-2E02-4238-861A-F22C8C6B8469}"/>
    <cellStyle name="Comma 14 2 3 3" xfId="3037" xr:uid="{E0ABFCD4-EA80-4E54-9925-0CE7DEC289CD}"/>
    <cellStyle name="Comma 14 2 3 4" xfId="4176" xr:uid="{973BACEF-B19E-48C6-9E6E-E38641D62897}"/>
    <cellStyle name="Comma 14 2 3 5" xfId="5297" xr:uid="{5F3B1F62-65F5-4253-BFD0-8BD359E1CCFA}"/>
    <cellStyle name="Comma 14 2 3 6" xfId="6411" xr:uid="{E5680994-B658-471C-93BD-01E91777C5C8}"/>
    <cellStyle name="Comma 14 2 3 7" xfId="7497" xr:uid="{44EBBA73-363C-431A-A504-CC31EF0D0207}"/>
    <cellStyle name="Comma 14 2 4" xfId="1981" xr:uid="{15B2DCF7-1102-4D16-8FB7-6A35BB647E83}"/>
    <cellStyle name="Comma 14 2 4 2" xfId="3164" xr:uid="{192A1610-EA4B-42B9-8434-AA75D31DDCCF}"/>
    <cellStyle name="Comma 14 2 4 3" xfId="4303" xr:uid="{80F7C945-B03C-4852-9190-31D9D3C1FE6D}"/>
    <cellStyle name="Comma 14 2 4 4" xfId="5424" xr:uid="{0929DD5B-D78E-499A-9915-247CE56FFCC3}"/>
    <cellStyle name="Comma 14 2 4 5" xfId="6538" xr:uid="{76D8B06C-5FDB-46A7-B417-92FB020ADEE2}"/>
    <cellStyle name="Comma 14 2 4 6" xfId="7614" xr:uid="{085FCF3E-9776-436D-AF4C-870B41C54687}"/>
    <cellStyle name="Comma 14 2 5" xfId="2454" xr:uid="{07D20333-1F04-4EB9-8486-C4901C2374B4}"/>
    <cellStyle name="Comma 14 2 5 2" xfId="3608" xr:uid="{84600F51-EC8E-4842-B543-8260A0724B56}"/>
    <cellStyle name="Comma 14 2 5 3" xfId="4742" xr:uid="{4E90ACD7-E607-437E-99FC-025318D80305}"/>
    <cellStyle name="Comma 14 2 5 4" xfId="5862" xr:uid="{FBB7C567-C255-436A-8375-F8CF4897D406}"/>
    <cellStyle name="Comma 14 2 5 5" xfId="6976" xr:uid="{A1C55BC7-8D2E-4024-A29F-966E21C947DF}"/>
    <cellStyle name="Comma 14 2 5 6" xfId="8008" xr:uid="{E2A025D2-292C-4C60-9CE8-7E5D834406D0}"/>
    <cellStyle name="Comma 14 2 6" xfId="2583" xr:uid="{2FB3F135-C8FF-4A98-BBC7-FD7592442D81}"/>
    <cellStyle name="Comma 14 2 6 2" xfId="3737" xr:uid="{8F1F7988-5BF9-4B2F-90A6-B6C933EE1C64}"/>
    <cellStyle name="Comma 14 2 6 3" xfId="4871" xr:uid="{73788A30-96EF-430B-9B3E-E90465E19BCB}"/>
    <cellStyle name="Comma 14 2 6 4" xfId="5991" xr:uid="{E1E57E00-086E-41EF-9C5A-2AE713FE6472}"/>
    <cellStyle name="Comma 14 2 6 5" xfId="7105" xr:uid="{9672B29F-A860-475C-8725-984BC68F2500}"/>
    <cellStyle name="Comma 14 2 6 6" xfId="8127" xr:uid="{19B6C595-38E1-4687-8CDB-74F918F61C05}"/>
    <cellStyle name="Comma 14 2 7" xfId="2750" xr:uid="{7B165E3F-FC8A-4C6A-AA58-0DFF2AAC1EBD}"/>
    <cellStyle name="Comma 14 2 8" xfId="3889" xr:uid="{BF739C87-A25E-4ECB-83DA-3E9006C946AE}"/>
    <cellStyle name="Comma 14 2 9" xfId="5010" xr:uid="{A4D1DEC6-8127-42E1-AD78-810ED7104879}"/>
    <cellStyle name="Comma 140" xfId="3831" xr:uid="{CCE30141-3CC4-42B3-A4A2-1E721D44A0CD}"/>
    <cellStyle name="Comma 141" xfId="4953" xr:uid="{45BE8462-A642-4E68-9DB7-1C239AD59B8E}"/>
    <cellStyle name="Comma 142" xfId="4954" xr:uid="{4C42614C-224A-4BC6-A092-22D55BA5F715}"/>
    <cellStyle name="Comma 143" xfId="4952" xr:uid="{4A3D6B9F-4623-46FD-9246-534465C1DBF4}"/>
    <cellStyle name="Comma 144" xfId="3834" xr:uid="{1FEA2772-7C3D-47E7-9DF6-3CC6CE32933D}"/>
    <cellStyle name="Comma 145" xfId="3837" xr:uid="{2193DE56-D742-43C1-A70C-3C3F1242EB5D}"/>
    <cellStyle name="Comma 146" xfId="3836" xr:uid="{5EC3DF85-1118-44D8-AD21-4A216118F9C8}"/>
    <cellStyle name="Comma 147" xfId="3833" xr:uid="{682061E2-0327-46E0-B56C-1640871AFBC6}"/>
    <cellStyle name="Comma 148" xfId="3832" xr:uid="{791E5ABD-A720-409D-B66D-4E8CE245449B}"/>
    <cellStyle name="Comma 149" xfId="4955" xr:uid="{972F6996-7DA7-4D25-BEE6-DBB7526CB84A}"/>
    <cellStyle name="Comma 15" xfId="256" xr:uid="{00000000-0005-0000-0000-0000AE000000}"/>
    <cellStyle name="Comma 15 2" xfId="1568" xr:uid="{D7562318-A9A6-4450-A178-E2A1ACDD57E5}"/>
    <cellStyle name="Comma 15 2 10" xfId="6125" xr:uid="{16B53D3D-07D9-4659-B1B8-3357232F79E3}"/>
    <cellStyle name="Comma 15 2 11" xfId="7231" xr:uid="{5A72AF34-5DEA-4088-A954-280BF84E3651}"/>
    <cellStyle name="Comma 15 2 12" xfId="8253" xr:uid="{0DE2D2A2-DB7A-4487-91CD-B5EC4E924C93}"/>
    <cellStyle name="Comma 15 2 2" xfId="1723" xr:uid="{A45161AB-1050-4D20-A3EE-20383DDAA35D}"/>
    <cellStyle name="Comma 15 2 2 2" xfId="2137" xr:uid="{9B660400-A3FA-45B8-8AE9-41ADAA0BB6BC}"/>
    <cellStyle name="Comma 15 2 2 2 2" xfId="3320" xr:uid="{47B23580-6813-46C0-A663-B00473903C2C}"/>
    <cellStyle name="Comma 15 2 2 2 3" xfId="4459" xr:uid="{C4BFCEEC-F142-468F-99A1-989D1D9B315E}"/>
    <cellStyle name="Comma 15 2 2 2 4" xfId="5580" xr:uid="{9EECF3F0-2596-4F33-A5C5-CDEADF1CE4D3}"/>
    <cellStyle name="Comma 15 2 2 2 5" xfId="6694" xr:uid="{CAB88F4A-87AB-4325-9087-BA0FC9D02A2C}"/>
    <cellStyle name="Comma 15 2 2 2 6" xfId="7760" xr:uid="{F36918FB-785B-4E13-A679-0185C2BC22E5}"/>
    <cellStyle name="Comma 15 2 2 3" xfId="2906" xr:uid="{5FDE5CB2-590E-41C3-8681-E0E0C93CC1E2}"/>
    <cellStyle name="Comma 15 2 2 4" xfId="4045" xr:uid="{5B7C149A-DBDB-45E0-BE1B-D56A017C2027}"/>
    <cellStyle name="Comma 15 2 2 5" xfId="5166" xr:uid="{5B4FC878-DB12-41BC-8071-9CAEB9247C42}"/>
    <cellStyle name="Comma 15 2 2 6" xfId="6280" xr:uid="{79FE01EC-875E-4A7F-96ED-76A0FD7A91C1}"/>
    <cellStyle name="Comma 15 2 2 7" xfId="7376" xr:uid="{ED6FD3A9-F113-43C2-8548-B41C7F78EA60}"/>
    <cellStyle name="Comma 15 2 3" xfId="1855" xr:uid="{770AA705-D6A2-4957-8F12-DA2CD12A7CE6}"/>
    <cellStyle name="Comma 15 2 3 2" xfId="2269" xr:uid="{727F42D2-C5BE-4B3F-8011-5E8D04503552}"/>
    <cellStyle name="Comma 15 2 3 2 2" xfId="3452" xr:uid="{7B95DD6B-0764-4AC1-9497-536D1D4CEAE3}"/>
    <cellStyle name="Comma 15 2 3 2 3" xfId="4591" xr:uid="{C884C137-9B97-4DA2-A375-DFE2C31CA4B0}"/>
    <cellStyle name="Comma 15 2 3 2 4" xfId="5712" xr:uid="{4AB79361-886F-42F5-8DA7-3444DF559C16}"/>
    <cellStyle name="Comma 15 2 3 2 5" xfId="6826" xr:uid="{E5869044-60EC-4716-ABB9-58BA0EF456AE}"/>
    <cellStyle name="Comma 15 2 3 2 6" xfId="7882" xr:uid="{026F7BAF-5531-42FA-B610-D34CF9A174FE}"/>
    <cellStyle name="Comma 15 2 3 3" xfId="3038" xr:uid="{644703ED-0146-4902-BACF-D073FF67D030}"/>
    <cellStyle name="Comma 15 2 3 4" xfId="4177" xr:uid="{A9132F57-29FF-4FCB-9BAD-22A1F19BF07E}"/>
    <cellStyle name="Comma 15 2 3 5" xfId="5298" xr:uid="{D13365D2-36C6-4A27-94A2-E0A0E8A6834F}"/>
    <cellStyle name="Comma 15 2 3 6" xfId="6412" xr:uid="{B5ABE825-C573-490B-A7CE-36371FB23102}"/>
    <cellStyle name="Comma 15 2 3 7" xfId="7498" xr:uid="{62127798-AECD-4837-B702-AAA1A4D4932D}"/>
    <cellStyle name="Comma 15 2 4" xfId="1982" xr:uid="{1457ED72-D6C8-4703-B826-8F897939CE69}"/>
    <cellStyle name="Comma 15 2 4 2" xfId="3165" xr:uid="{F27EA988-2871-4A07-81C8-CD6EDA0B9B1C}"/>
    <cellStyle name="Comma 15 2 4 3" xfId="4304" xr:uid="{ADBBD445-A8F9-4845-9DB5-2D4DD7CDD0EB}"/>
    <cellStyle name="Comma 15 2 4 4" xfId="5425" xr:uid="{D0F33DC0-D6AC-4AB5-9FFF-9F0D16A58788}"/>
    <cellStyle name="Comma 15 2 4 5" xfId="6539" xr:uid="{EC49E23E-BC5C-4D28-9472-6BFB322C0970}"/>
    <cellStyle name="Comma 15 2 4 6" xfId="7615" xr:uid="{FAE9FEDA-9597-4B73-AE02-4D0463671102}"/>
    <cellStyle name="Comma 15 2 5" xfId="2455" xr:uid="{33D7CABC-EB1E-4803-9097-E613A273732A}"/>
    <cellStyle name="Comma 15 2 5 2" xfId="3609" xr:uid="{D128DFCE-BBB7-4311-A1C3-F582E3B634A1}"/>
    <cellStyle name="Comma 15 2 5 3" xfId="4743" xr:uid="{C004E7C5-04C5-45A7-92DB-C9DF3D8807DE}"/>
    <cellStyle name="Comma 15 2 5 4" xfId="5863" xr:uid="{B9FF1137-C46C-4D76-B8AA-D29E75C7C059}"/>
    <cellStyle name="Comma 15 2 5 5" xfId="6977" xr:uid="{238218F6-703A-4D49-8451-29B7C94C0131}"/>
    <cellStyle name="Comma 15 2 5 6" xfId="8009" xr:uid="{24414B8F-6940-48DA-89BB-D1AA2302427E}"/>
    <cellStyle name="Comma 15 2 6" xfId="2584" xr:uid="{23B01ECB-5B72-4280-B959-8791AF4EF070}"/>
    <cellStyle name="Comma 15 2 6 2" xfId="3738" xr:uid="{0A2B274B-EA76-4660-9ACA-8CD533162CED}"/>
    <cellStyle name="Comma 15 2 6 3" xfId="4872" xr:uid="{990DB0EB-522A-4CA8-A1E4-C1C96DAACF76}"/>
    <cellStyle name="Comma 15 2 6 4" xfId="5992" xr:uid="{92B1BBD4-202F-424B-850F-1C56C015962B}"/>
    <cellStyle name="Comma 15 2 6 5" xfId="7106" xr:uid="{F75486C8-4B07-44CD-A353-24B18B7063F8}"/>
    <cellStyle name="Comma 15 2 6 6" xfId="8128" xr:uid="{BCF8FA4C-3683-400A-9241-AFB17456CC85}"/>
    <cellStyle name="Comma 15 2 7" xfId="2751" xr:uid="{52CE4F32-4D25-436C-BD56-A5F12F2ED77C}"/>
    <cellStyle name="Comma 15 2 8" xfId="3890" xr:uid="{B840E000-685F-4F51-9791-63467A42A723}"/>
    <cellStyle name="Comma 15 2 9" xfId="5011" xr:uid="{4FCC664C-2E38-40C6-9795-D5409AE0B5C2}"/>
    <cellStyle name="Comma 150" xfId="3841" xr:uid="{E3725D6A-AAA7-4FD8-9542-10221FE8B991}"/>
    <cellStyle name="Comma 151" xfId="4676" xr:uid="{C61C389B-DA66-4F55-889D-16E60AD5BAA1}"/>
    <cellStyle name="Comma 152" xfId="4956" xr:uid="{86D20F89-1080-4DA6-9287-E8A41895053B}"/>
    <cellStyle name="Comma 153" xfId="4961" xr:uid="{1F139CBC-CF1E-4FCE-A88A-B5D88D110FE1}"/>
    <cellStyle name="Comma 154" xfId="6071" xr:uid="{09BF8F1F-3FC3-49BC-AA6A-05E893E02BD6}"/>
    <cellStyle name="Comma 155" xfId="7185" xr:uid="{BEC6CD1E-F087-4531-9A3D-B555FE055340}"/>
    <cellStyle name="Comma 156" xfId="8205" xr:uid="{BA765D75-383B-4B46-8D99-CE8306D9A8E7}"/>
    <cellStyle name="Comma 157" xfId="8208" xr:uid="{C43ED176-DF6F-407D-84D6-0FA531858648}"/>
    <cellStyle name="Comma 158" xfId="8206" xr:uid="{7E1CCF85-565C-4719-B0DD-FD971DE86D80}"/>
    <cellStyle name="Comma 159" xfId="8329" xr:uid="{AB7B3542-4C95-4801-884F-7BFD961FDD92}"/>
    <cellStyle name="Comma 16" xfId="257" xr:uid="{00000000-0005-0000-0000-0000AF000000}"/>
    <cellStyle name="Comma 16 2" xfId="1569" xr:uid="{E6B2CA49-EB01-440C-92A2-7F49CAB15A48}"/>
    <cellStyle name="Comma 16 2 10" xfId="6126" xr:uid="{A3598E86-6099-4750-BCAC-3DB3F4E2F170}"/>
    <cellStyle name="Comma 16 2 11" xfId="7232" xr:uid="{A8560B53-43DA-47B3-A6BA-E475CDA0CBFC}"/>
    <cellStyle name="Comma 16 2 12" xfId="8254" xr:uid="{1CCB0A59-0287-4C51-915E-86A97CC72FCB}"/>
    <cellStyle name="Comma 16 2 2" xfId="1724" xr:uid="{165FB133-9967-4B52-BCA2-2A36634049D8}"/>
    <cellStyle name="Comma 16 2 2 2" xfId="2138" xr:uid="{48C60670-D13C-4896-B82A-8008A518BF3E}"/>
    <cellStyle name="Comma 16 2 2 2 2" xfId="3321" xr:uid="{629230D5-EBD7-4A4B-BB65-9EB3E0AC7133}"/>
    <cellStyle name="Comma 16 2 2 2 3" xfId="4460" xr:uid="{76FCC12A-3D07-4B79-8FA8-44FD0162BD7C}"/>
    <cellStyle name="Comma 16 2 2 2 4" xfId="5581" xr:uid="{A34B55ED-AEDE-465C-AF3D-D912BB95826B}"/>
    <cellStyle name="Comma 16 2 2 2 5" xfId="6695" xr:uid="{8F92E762-EB5B-4FDC-92D4-F0AB42705B36}"/>
    <cellStyle name="Comma 16 2 2 2 6" xfId="7761" xr:uid="{08F67164-3E97-48F9-9846-187DDD3467B0}"/>
    <cellStyle name="Comma 16 2 2 3" xfId="2907" xr:uid="{D33B9627-F33D-4EC9-A220-B2ECDD32AAAB}"/>
    <cellStyle name="Comma 16 2 2 4" xfId="4046" xr:uid="{BB170093-88EA-4984-95B5-B5E045DEBA41}"/>
    <cellStyle name="Comma 16 2 2 5" xfId="5167" xr:uid="{18396F4D-D312-405C-9D30-0916E38C987E}"/>
    <cellStyle name="Comma 16 2 2 6" xfId="6281" xr:uid="{55AC824F-6171-4A37-9CC9-F734324AD052}"/>
    <cellStyle name="Comma 16 2 2 7" xfId="7377" xr:uid="{E2CBA458-8D4D-4C88-AE98-61A78C559E1F}"/>
    <cellStyle name="Comma 16 2 3" xfId="1856" xr:uid="{975B56E8-3317-46E6-B830-4265EF852BD4}"/>
    <cellStyle name="Comma 16 2 3 2" xfId="2270" xr:uid="{38425BC9-DCE3-4E8A-A514-705DAF9CCC65}"/>
    <cellStyle name="Comma 16 2 3 2 2" xfId="3453" xr:uid="{DC67DD6C-2049-4707-97D7-DBA702A0640A}"/>
    <cellStyle name="Comma 16 2 3 2 3" xfId="4592" xr:uid="{4E0B9D56-1F17-4C86-A32D-9EBC62C9D998}"/>
    <cellStyle name="Comma 16 2 3 2 4" xfId="5713" xr:uid="{901C22DC-F2C3-4093-A31F-B503C979F2BB}"/>
    <cellStyle name="Comma 16 2 3 2 5" xfId="6827" xr:uid="{FAFBD734-A9D9-4D2E-88A7-1ADE726B2694}"/>
    <cellStyle name="Comma 16 2 3 2 6" xfId="7883" xr:uid="{907D6C07-5A4F-4852-B6FB-607C95ADA665}"/>
    <cellStyle name="Comma 16 2 3 3" xfId="3039" xr:uid="{6FFB21F1-7E80-45BB-B4A6-31087E6649A6}"/>
    <cellStyle name="Comma 16 2 3 4" xfId="4178" xr:uid="{E0AB96CC-EE28-4AFF-B34C-F7C1FE5E9D78}"/>
    <cellStyle name="Comma 16 2 3 5" xfId="5299" xr:uid="{7FE02B43-F400-4CC6-B448-344F7A52549A}"/>
    <cellStyle name="Comma 16 2 3 6" xfId="6413" xr:uid="{E4531037-6F46-47F8-B36D-FAFB5C19C53A}"/>
    <cellStyle name="Comma 16 2 3 7" xfId="7499" xr:uid="{967CB2AA-5166-44FE-9AB9-4F89B15AF73F}"/>
    <cellStyle name="Comma 16 2 4" xfId="1983" xr:uid="{48772485-A0DA-4E3D-A1FF-984FD1D53E7E}"/>
    <cellStyle name="Comma 16 2 4 2" xfId="3166" xr:uid="{E51439CA-EAE2-484F-B4FF-2533E0DDFF05}"/>
    <cellStyle name="Comma 16 2 4 3" xfId="4305" xr:uid="{33A5334F-DA9D-4A38-8DEF-47626FA82F11}"/>
    <cellStyle name="Comma 16 2 4 4" xfId="5426" xr:uid="{E79D9C55-FE34-43A5-83D9-810E2501BC4A}"/>
    <cellStyle name="Comma 16 2 4 5" xfId="6540" xr:uid="{7AA52FB5-BA2D-40D8-88D8-BF5D6E11F62A}"/>
    <cellStyle name="Comma 16 2 4 6" xfId="7616" xr:uid="{836170CF-C558-452C-8196-D8058C1A10AC}"/>
    <cellStyle name="Comma 16 2 5" xfId="2456" xr:uid="{7E507E05-4D76-45D2-A139-5812B818DCB5}"/>
    <cellStyle name="Comma 16 2 5 2" xfId="3610" xr:uid="{8785ACA1-C084-4245-9993-1529947B2DE5}"/>
    <cellStyle name="Comma 16 2 5 3" xfId="4744" xr:uid="{6A88896A-37A6-40F1-A7D8-68F835EE278F}"/>
    <cellStyle name="Comma 16 2 5 4" xfId="5864" xr:uid="{6D46861F-3406-4140-BAC8-9DC9C30D9EEA}"/>
    <cellStyle name="Comma 16 2 5 5" xfId="6978" xr:uid="{69738320-DC74-4ECD-A590-75F59F2727D3}"/>
    <cellStyle name="Comma 16 2 5 6" xfId="8010" xr:uid="{B88AE11F-F585-4F6A-A797-85E1D57592E6}"/>
    <cellStyle name="Comma 16 2 6" xfId="2585" xr:uid="{7BEAD593-8B4D-4E43-8922-39526AE8F77C}"/>
    <cellStyle name="Comma 16 2 6 2" xfId="3739" xr:uid="{74FFAE9B-7B28-4353-82A8-E74AFDA23078}"/>
    <cellStyle name="Comma 16 2 6 3" xfId="4873" xr:uid="{AADD6433-7171-45CC-8D10-48139B546561}"/>
    <cellStyle name="Comma 16 2 6 4" xfId="5993" xr:uid="{C4511010-BCF0-4DDD-98B1-EDB5773D8FD6}"/>
    <cellStyle name="Comma 16 2 6 5" xfId="7107" xr:uid="{9B98BA14-5DEF-47EC-8372-2424FB78BF1D}"/>
    <cellStyle name="Comma 16 2 6 6" xfId="8129" xr:uid="{41992E7C-FCAD-41D0-A8E3-4929237EDB82}"/>
    <cellStyle name="Comma 16 2 7" xfId="2752" xr:uid="{B3718F49-6EA4-4495-BE84-A283B3E35DD1}"/>
    <cellStyle name="Comma 16 2 8" xfId="3891" xr:uid="{9508EA3B-A49F-462A-973D-270D3B9F9EEF}"/>
    <cellStyle name="Comma 16 2 9" xfId="5012" xr:uid="{6E07F6CF-AEF1-4E89-A707-C25FBAD5A97F}"/>
    <cellStyle name="Comma 17" xfId="258" xr:uid="{00000000-0005-0000-0000-0000B0000000}"/>
    <cellStyle name="Comma 17 2" xfId="1570" xr:uid="{8B168D0D-1D0A-4681-9619-B669DE63853B}"/>
    <cellStyle name="Comma 17 2 10" xfId="6127" xr:uid="{B31BD593-C9FA-449F-9B80-C86F2D2EA351}"/>
    <cellStyle name="Comma 17 2 11" xfId="7233" xr:uid="{6D90650F-1DD6-41E1-AB1A-4CA0FF8B7E29}"/>
    <cellStyle name="Comma 17 2 12" xfId="8255" xr:uid="{9A5CFAD2-C09E-40A9-A785-80062FF9933F}"/>
    <cellStyle name="Comma 17 2 2" xfId="1725" xr:uid="{C6A71D58-51E8-45E6-BBDA-C94822BE5E8E}"/>
    <cellStyle name="Comma 17 2 2 2" xfId="2139" xr:uid="{DD83CECB-D332-4304-AEA4-56F86A92D7D6}"/>
    <cellStyle name="Comma 17 2 2 2 2" xfId="3322" xr:uid="{91E4C363-71C3-4676-BB8F-87A1DD40AF2E}"/>
    <cellStyle name="Comma 17 2 2 2 3" xfId="4461" xr:uid="{F3C1BC7D-D8AD-4F0B-AA56-E356DE850BCA}"/>
    <cellStyle name="Comma 17 2 2 2 4" xfId="5582" xr:uid="{0B1E624C-172A-49C5-99C0-ACD4F24CE754}"/>
    <cellStyle name="Comma 17 2 2 2 5" xfId="6696" xr:uid="{C8A44DFB-0A8B-4415-932B-1E078ABEC987}"/>
    <cellStyle name="Comma 17 2 2 2 6" xfId="7762" xr:uid="{E7094F17-3440-4575-BC66-27FD45B59FDD}"/>
    <cellStyle name="Comma 17 2 2 3" xfId="2908" xr:uid="{45A110FD-3983-4C6C-BE5B-2D1ECB14F36D}"/>
    <cellStyle name="Comma 17 2 2 4" xfId="4047" xr:uid="{8687616B-561E-4153-8E72-DD99218BBD03}"/>
    <cellStyle name="Comma 17 2 2 5" xfId="5168" xr:uid="{3627E072-0B3C-40AB-92B1-ED37DC25E289}"/>
    <cellStyle name="Comma 17 2 2 6" xfId="6282" xr:uid="{BD640E83-9941-4DE4-AD08-BA11B5E01184}"/>
    <cellStyle name="Comma 17 2 2 7" xfId="7378" xr:uid="{24E51F98-8E4E-497A-8E33-FA33796C47C5}"/>
    <cellStyle name="Comma 17 2 3" xfId="1857" xr:uid="{272AB413-74D5-4ADD-A9BF-ECD3584197F7}"/>
    <cellStyle name="Comma 17 2 3 2" xfId="2271" xr:uid="{FDB68D97-8948-4287-BC68-3F3BBB631D7B}"/>
    <cellStyle name="Comma 17 2 3 2 2" xfId="3454" xr:uid="{17703BE7-4CB8-401E-9EBE-0BE389D72B2F}"/>
    <cellStyle name="Comma 17 2 3 2 3" xfId="4593" xr:uid="{61765CAC-96EA-4E48-8684-9C001F8A31FB}"/>
    <cellStyle name="Comma 17 2 3 2 4" xfId="5714" xr:uid="{9089F4D6-D942-445E-B964-D3FBBAF4F201}"/>
    <cellStyle name="Comma 17 2 3 2 5" xfId="6828" xr:uid="{BD022B87-EB33-4E32-9E25-72C0615EAAA0}"/>
    <cellStyle name="Comma 17 2 3 2 6" xfId="7884" xr:uid="{B34B3D7B-CEB5-4CE5-ADA6-C51370345853}"/>
    <cellStyle name="Comma 17 2 3 3" xfId="3040" xr:uid="{69F10E72-20F2-4BDE-B00E-F39D6AA03BF1}"/>
    <cellStyle name="Comma 17 2 3 4" xfId="4179" xr:uid="{7D078807-3B2E-4162-9BFD-E3EB8B0D1ADE}"/>
    <cellStyle name="Comma 17 2 3 5" xfId="5300" xr:uid="{1D84C7CF-61BA-4560-BDF6-F8E9E404C5DE}"/>
    <cellStyle name="Comma 17 2 3 6" xfId="6414" xr:uid="{493EA94C-8566-4907-B570-324E2DAE611A}"/>
    <cellStyle name="Comma 17 2 3 7" xfId="7500" xr:uid="{C7111B0E-D736-43EB-9317-09E4AC4CC2F0}"/>
    <cellStyle name="Comma 17 2 4" xfId="1984" xr:uid="{1863DD63-6F6E-41FC-B2F1-1C2E79C97F7F}"/>
    <cellStyle name="Comma 17 2 4 2" xfId="3167" xr:uid="{C0931C0C-F3A8-42B8-93BA-6E9A21CF8B2C}"/>
    <cellStyle name="Comma 17 2 4 3" xfId="4306" xr:uid="{1669AD06-E475-4A4E-AF70-49E54E647871}"/>
    <cellStyle name="Comma 17 2 4 4" xfId="5427" xr:uid="{93BD7B48-3538-41DD-B86F-4BA9918290E6}"/>
    <cellStyle name="Comma 17 2 4 5" xfId="6541" xr:uid="{F44C974F-E1F2-42BD-9EB9-930E27F49BD0}"/>
    <cellStyle name="Comma 17 2 4 6" xfId="7617" xr:uid="{936DB00A-98AE-45C3-B47B-AD6F7D602301}"/>
    <cellStyle name="Comma 17 2 5" xfId="2457" xr:uid="{9AC40186-B71F-45B1-BE06-7270C14A846B}"/>
    <cellStyle name="Comma 17 2 5 2" xfId="3611" xr:uid="{A933161C-B1C8-4853-A1E4-24167C9827CF}"/>
    <cellStyle name="Comma 17 2 5 3" xfId="4745" xr:uid="{FB2E776E-A53B-4BDF-8D42-BACF93109BD2}"/>
    <cellStyle name="Comma 17 2 5 4" xfId="5865" xr:uid="{DBD79FF7-9D29-4EC0-A30C-3FEDC3A0B84F}"/>
    <cellStyle name="Comma 17 2 5 5" xfId="6979" xr:uid="{46AF00D2-A9A4-47B7-8CE0-F9386E07B744}"/>
    <cellStyle name="Comma 17 2 5 6" xfId="8011" xr:uid="{E17F8D62-E6F2-4C6B-A8DA-CD4415924FF4}"/>
    <cellStyle name="Comma 17 2 6" xfId="2586" xr:uid="{085FA49C-69CB-4D0C-BAFF-454DE66110DD}"/>
    <cellStyle name="Comma 17 2 6 2" xfId="3740" xr:uid="{1BD9BCB1-CB27-4A5B-A9E2-FC96FC5F44F2}"/>
    <cellStyle name="Comma 17 2 6 3" xfId="4874" xr:uid="{776B4A14-6481-4883-B70A-360F79CB4B2D}"/>
    <cellStyle name="Comma 17 2 6 4" xfId="5994" xr:uid="{8F05BD32-E297-41BF-B036-E15EDFFC0D64}"/>
    <cellStyle name="Comma 17 2 6 5" xfId="7108" xr:uid="{CA092A03-59BC-4BF4-BAC1-FD73AA6D0636}"/>
    <cellStyle name="Comma 17 2 6 6" xfId="8130" xr:uid="{5834498C-6DC9-49E0-8FA8-3ECB617FB456}"/>
    <cellStyle name="Comma 17 2 7" xfId="2753" xr:uid="{D5524374-29D3-4259-9507-3722A4D50952}"/>
    <cellStyle name="Comma 17 2 8" xfId="3892" xr:uid="{CB0B5604-6398-4E2D-9011-3DD296502A59}"/>
    <cellStyle name="Comma 17 2 9" xfId="5013" xr:uid="{29C95DE3-5908-429C-A829-8FC7ACB866E9}"/>
    <cellStyle name="Comma 18" xfId="259" xr:uid="{00000000-0005-0000-0000-0000B1000000}"/>
    <cellStyle name="Comma 18 2" xfId="1571" xr:uid="{42922D4F-CC2A-4D56-958F-4EB80A7FEEC1}"/>
    <cellStyle name="Comma 18 2 10" xfId="6128" xr:uid="{14E9F533-645A-49D6-A1AC-B4B232BE9606}"/>
    <cellStyle name="Comma 18 2 11" xfId="7234" xr:uid="{21B8EAC5-5AE4-4040-9806-34A4FA17A178}"/>
    <cellStyle name="Comma 18 2 12" xfId="8256" xr:uid="{E830759E-3CE5-4527-B263-2E08C1F32011}"/>
    <cellStyle name="Comma 18 2 2" xfId="1726" xr:uid="{AC963BA7-FEAF-4513-B1F5-4CE9A2D6C727}"/>
    <cellStyle name="Comma 18 2 2 2" xfId="2140" xr:uid="{14A8375A-C6FB-4437-8F5C-074DAB4F4B6D}"/>
    <cellStyle name="Comma 18 2 2 2 2" xfId="3323" xr:uid="{CE63F04E-7394-4341-8AA2-5E81DDF31782}"/>
    <cellStyle name="Comma 18 2 2 2 3" xfId="4462" xr:uid="{53DDA460-10F7-47E7-91BE-553290CC9B15}"/>
    <cellStyle name="Comma 18 2 2 2 4" xfId="5583" xr:uid="{AB9E249F-02A3-428D-B0F8-C472DCD10DC0}"/>
    <cellStyle name="Comma 18 2 2 2 5" xfId="6697" xr:uid="{4447544F-118D-4A98-83A4-D60C5FF76075}"/>
    <cellStyle name="Comma 18 2 2 2 6" xfId="7763" xr:uid="{FAA1EDF4-1475-4124-81AE-A653200DC0B6}"/>
    <cellStyle name="Comma 18 2 2 3" xfId="2909" xr:uid="{2AB11C27-B175-4447-9F39-BACBF31E30D9}"/>
    <cellStyle name="Comma 18 2 2 4" xfId="4048" xr:uid="{3025BE2A-1963-4326-9B08-3A305CC71420}"/>
    <cellStyle name="Comma 18 2 2 5" xfId="5169" xr:uid="{84D09A19-D34F-4AB5-8773-6B9631D197BA}"/>
    <cellStyle name="Comma 18 2 2 6" xfId="6283" xr:uid="{EA88C1E5-BF85-4160-9B57-FDF93F82FC07}"/>
    <cellStyle name="Comma 18 2 2 7" xfId="7379" xr:uid="{6043FD54-B0B9-47E1-BC0D-E04A617BDD0D}"/>
    <cellStyle name="Comma 18 2 3" xfId="1858" xr:uid="{656BAF58-895B-44FA-8604-99A0A54FC2F1}"/>
    <cellStyle name="Comma 18 2 3 2" xfId="2272" xr:uid="{41527491-BC91-406A-8996-D8BC622D9F7E}"/>
    <cellStyle name="Comma 18 2 3 2 2" xfId="3455" xr:uid="{E61696B3-0D59-4613-BEAD-CEF15ED01D44}"/>
    <cellStyle name="Comma 18 2 3 2 3" xfId="4594" xr:uid="{634E380E-7053-4878-B8A7-D9351AB24094}"/>
    <cellStyle name="Comma 18 2 3 2 4" xfId="5715" xr:uid="{70B58C60-4558-43FB-9603-885ED3A597D9}"/>
    <cellStyle name="Comma 18 2 3 2 5" xfId="6829" xr:uid="{D19D3DE0-4B93-4077-A565-410E62A54C5E}"/>
    <cellStyle name="Comma 18 2 3 2 6" xfId="7885" xr:uid="{74E367E1-D68C-40AA-8CA2-754B1F16B12F}"/>
    <cellStyle name="Comma 18 2 3 3" xfId="3041" xr:uid="{DA21417F-2C40-4C72-806C-A8DDB0FE051A}"/>
    <cellStyle name="Comma 18 2 3 4" xfId="4180" xr:uid="{7ED3AE62-3694-4DE6-98B1-EF84D5EEF36F}"/>
    <cellStyle name="Comma 18 2 3 5" xfId="5301" xr:uid="{68FE876E-AE86-4821-A4EA-DE872835499E}"/>
    <cellStyle name="Comma 18 2 3 6" xfId="6415" xr:uid="{69FF6862-25F2-45C0-BCBC-382495DB724D}"/>
    <cellStyle name="Comma 18 2 3 7" xfId="7501" xr:uid="{960D4DB2-6FD7-4FDA-A3A6-133789068F11}"/>
    <cellStyle name="Comma 18 2 4" xfId="1985" xr:uid="{34E11D61-8DA9-4C1B-B3FF-8466B3F7374F}"/>
    <cellStyle name="Comma 18 2 4 2" xfId="3168" xr:uid="{3182AD0D-03D0-4F44-B22E-C7E3BB0F0E26}"/>
    <cellStyle name="Comma 18 2 4 3" xfId="4307" xr:uid="{10E1F9D2-37F8-484C-9D15-6BF5BE948E9D}"/>
    <cellStyle name="Comma 18 2 4 4" xfId="5428" xr:uid="{C32B479A-712D-4DE4-A3B4-8F122DD2CBC4}"/>
    <cellStyle name="Comma 18 2 4 5" xfId="6542" xr:uid="{9FE0DEAD-2772-44CE-BB6C-D742A9E9AD6B}"/>
    <cellStyle name="Comma 18 2 4 6" xfId="7618" xr:uid="{EFB848B0-8A87-4270-A702-82AD751BF98E}"/>
    <cellStyle name="Comma 18 2 5" xfId="2458" xr:uid="{0DF1E293-3EA1-44F4-9AF6-88EE03FD6B4F}"/>
    <cellStyle name="Comma 18 2 5 2" xfId="3612" xr:uid="{52B94501-FE3A-4F92-91D1-1CC8F260D3A1}"/>
    <cellStyle name="Comma 18 2 5 3" xfId="4746" xr:uid="{36318F9C-6E15-4369-918E-DCF721A13F70}"/>
    <cellStyle name="Comma 18 2 5 4" xfId="5866" xr:uid="{F6309E5C-7586-4C9B-BE12-A3B86CF0388B}"/>
    <cellStyle name="Comma 18 2 5 5" xfId="6980" xr:uid="{32F1674B-A4B0-4553-9C25-70A853DD68A7}"/>
    <cellStyle name="Comma 18 2 5 6" xfId="8012" xr:uid="{CE770B1D-1614-48B0-BC94-EDDF0C95684D}"/>
    <cellStyle name="Comma 18 2 6" xfId="2587" xr:uid="{9793D1F4-1F8A-4352-8E4E-85838353477A}"/>
    <cellStyle name="Comma 18 2 6 2" xfId="3741" xr:uid="{F2AD3196-4258-4BAB-AD5E-5A93AADF7DFE}"/>
    <cellStyle name="Comma 18 2 6 3" xfId="4875" xr:uid="{80C05A8F-97A9-4DFF-86A8-D80B07CFEF66}"/>
    <cellStyle name="Comma 18 2 6 4" xfId="5995" xr:uid="{3955E175-D234-49E7-9C50-D3F2E8CD90B4}"/>
    <cellStyle name="Comma 18 2 6 5" xfId="7109" xr:uid="{BF86446F-4152-4D95-9753-FA048B612F7B}"/>
    <cellStyle name="Comma 18 2 6 6" xfId="8131" xr:uid="{8963B72D-2B65-4416-ABF9-D0C6BF445F12}"/>
    <cellStyle name="Comma 18 2 7" xfId="2754" xr:uid="{9FF6062D-B262-400B-B74C-CA1728FDD158}"/>
    <cellStyle name="Comma 18 2 8" xfId="3893" xr:uid="{33F9A2CA-EF36-4350-9CE1-5DA5F128D989}"/>
    <cellStyle name="Comma 18 2 9" xfId="5014" xr:uid="{52920CAD-68DF-4FFF-9865-1295C2BB4224}"/>
    <cellStyle name="Comma 19" xfId="260" xr:uid="{00000000-0005-0000-0000-0000B2000000}"/>
    <cellStyle name="Comma 19 2" xfId="1572" xr:uid="{D42B1714-21FC-4AC3-9C82-FE3AC4451B11}"/>
    <cellStyle name="Comma 19 2 10" xfId="6129" xr:uid="{4BA8418D-5446-48A1-B72A-1D98B3296116}"/>
    <cellStyle name="Comma 19 2 11" xfId="7235" xr:uid="{79CFAF92-F2B8-431B-AF7B-D6366219D51F}"/>
    <cellStyle name="Comma 19 2 12" xfId="8257" xr:uid="{DE2CDE39-0802-4390-93C2-ACA2D8F79B35}"/>
    <cellStyle name="Comma 19 2 2" xfId="1727" xr:uid="{AEABF3C7-10D7-4830-8076-8DA1FEB3FEC7}"/>
    <cellStyle name="Comma 19 2 2 2" xfId="2141" xr:uid="{5CB1EA9A-6293-404A-98FF-2A50CC4D7D52}"/>
    <cellStyle name="Comma 19 2 2 2 2" xfId="3324" xr:uid="{0AA8F6DC-9256-47B2-83DB-B69186589FD1}"/>
    <cellStyle name="Comma 19 2 2 2 3" xfId="4463" xr:uid="{3366A524-7800-4D8B-AD36-CE14B54005FB}"/>
    <cellStyle name="Comma 19 2 2 2 4" xfId="5584" xr:uid="{A5A6FEFC-57A3-43D4-BDD3-02407934C782}"/>
    <cellStyle name="Comma 19 2 2 2 5" xfId="6698" xr:uid="{2C710720-7A8A-46FF-9979-0F9832B1F0AA}"/>
    <cellStyle name="Comma 19 2 2 2 6" xfId="7764" xr:uid="{4390C669-F76A-421E-B85C-4DB59FEAD0D6}"/>
    <cellStyle name="Comma 19 2 2 3" xfId="2910" xr:uid="{94A6AF40-1382-46BC-AB8E-E6A9A8DEF9A9}"/>
    <cellStyle name="Comma 19 2 2 4" xfId="4049" xr:uid="{77CF39CF-CC34-41D9-A51E-90A7176B6A84}"/>
    <cellStyle name="Comma 19 2 2 5" xfId="5170" xr:uid="{39D2DED2-F49F-4794-8654-8DCB0F5A5365}"/>
    <cellStyle name="Comma 19 2 2 6" xfId="6284" xr:uid="{3DF3E030-B146-4CFC-8175-352BD391548E}"/>
    <cellStyle name="Comma 19 2 2 7" xfId="7380" xr:uid="{2AE712A0-2B5D-44C4-A80A-3F700BF5F392}"/>
    <cellStyle name="Comma 19 2 3" xfId="1859" xr:uid="{0C115405-1130-4C73-8970-883298C03785}"/>
    <cellStyle name="Comma 19 2 3 2" xfId="2273" xr:uid="{E2747866-6BA1-4C3B-A5AA-6CCC8E540D91}"/>
    <cellStyle name="Comma 19 2 3 2 2" xfId="3456" xr:uid="{89CACD52-025A-433E-A15D-AC733816C616}"/>
    <cellStyle name="Comma 19 2 3 2 3" xfId="4595" xr:uid="{F374BF58-674E-4FE4-85F6-C46D3F79B62A}"/>
    <cellStyle name="Comma 19 2 3 2 4" xfId="5716" xr:uid="{3F952CB7-3D3F-411D-B53C-0E82F2B76CA3}"/>
    <cellStyle name="Comma 19 2 3 2 5" xfId="6830" xr:uid="{0D234CE5-D579-43C7-808E-67B404121CCB}"/>
    <cellStyle name="Comma 19 2 3 2 6" xfId="7886" xr:uid="{334F78EB-2F9D-4972-8402-39A319609E4D}"/>
    <cellStyle name="Comma 19 2 3 3" xfId="3042" xr:uid="{D39090EE-E4C4-4028-8E44-7FA415802031}"/>
    <cellStyle name="Comma 19 2 3 4" xfId="4181" xr:uid="{6221C62D-6BC2-41E1-A5D0-0655F94ECD33}"/>
    <cellStyle name="Comma 19 2 3 5" xfId="5302" xr:uid="{7DC75F02-8820-4FBE-85B2-947543941BF7}"/>
    <cellStyle name="Comma 19 2 3 6" xfId="6416" xr:uid="{C31BB87D-0A39-4375-A20E-270D198A43C4}"/>
    <cellStyle name="Comma 19 2 3 7" xfId="7502" xr:uid="{82C368BD-E575-48F2-9F8C-CB0B9E4F064A}"/>
    <cellStyle name="Comma 19 2 4" xfId="1986" xr:uid="{D955D7FA-94E7-4B55-98FB-B0698EDB75D1}"/>
    <cellStyle name="Comma 19 2 4 2" xfId="3169" xr:uid="{5C6489C1-A577-4E75-9F9F-7847C7DAA0D5}"/>
    <cellStyle name="Comma 19 2 4 3" xfId="4308" xr:uid="{63A0B2F4-9C82-42F4-98AB-029A3027480E}"/>
    <cellStyle name="Comma 19 2 4 4" xfId="5429" xr:uid="{929618FA-BA57-45A9-91C1-7BE08A6EF877}"/>
    <cellStyle name="Comma 19 2 4 5" xfId="6543" xr:uid="{EBBFD4F5-76E6-4CA7-BBC8-BC94966E12A4}"/>
    <cellStyle name="Comma 19 2 4 6" xfId="7619" xr:uid="{52998B20-583B-4261-B543-D35CD8EB5350}"/>
    <cellStyle name="Comma 19 2 5" xfId="2459" xr:uid="{2E8F3607-5EB4-4A90-B3F6-5501D30F8803}"/>
    <cellStyle name="Comma 19 2 5 2" xfId="3613" xr:uid="{239F96DC-239F-4679-8F48-E45D4CF88423}"/>
    <cellStyle name="Comma 19 2 5 3" xfId="4747" xr:uid="{BD3963E1-3D9B-4E40-B21A-B397A2C1796E}"/>
    <cellStyle name="Comma 19 2 5 4" xfId="5867" xr:uid="{CF615092-FBC3-4DD8-803F-2860A092F647}"/>
    <cellStyle name="Comma 19 2 5 5" xfId="6981" xr:uid="{8349289E-A02F-4154-8921-295DA22348D9}"/>
    <cellStyle name="Comma 19 2 5 6" xfId="8013" xr:uid="{7C02474C-3233-4550-99F8-2C0A1B84B664}"/>
    <cellStyle name="Comma 19 2 6" xfId="2588" xr:uid="{A80DE19D-796C-482C-9F95-3D9089387AE4}"/>
    <cellStyle name="Comma 19 2 6 2" xfId="3742" xr:uid="{1D76FF41-9EB1-4A01-B7DA-1F7BEDD501F9}"/>
    <cellStyle name="Comma 19 2 6 3" xfId="4876" xr:uid="{50AB0784-1A2A-4B20-A34F-3E01E1230360}"/>
    <cellStyle name="Comma 19 2 6 4" xfId="5996" xr:uid="{327D8707-A5B9-461E-B0DD-51E7EB615F66}"/>
    <cellStyle name="Comma 19 2 6 5" xfId="7110" xr:uid="{CD7E2C0B-85A7-4324-8BE0-B320CF6846FD}"/>
    <cellStyle name="Comma 19 2 6 6" xfId="8132" xr:uid="{FCDC6FF7-3C5C-4389-8F11-EC2EDDD6B163}"/>
    <cellStyle name="Comma 19 2 7" xfId="2755" xr:uid="{125A802E-D1EC-4243-A785-B03BB6070094}"/>
    <cellStyle name="Comma 19 2 8" xfId="3894" xr:uid="{595CDA62-C8C8-4B81-B739-3FAEF5B6AFBD}"/>
    <cellStyle name="Comma 19 2 9" xfId="5015" xr:uid="{5C42DA3D-741A-48F8-8880-5F57F102646F}"/>
    <cellStyle name="Comma 2" xfId="13" xr:uid="{00000000-0005-0000-0000-0000B3000000}"/>
    <cellStyle name="Comma 2 2" xfId="261" xr:uid="{00000000-0005-0000-0000-0000B4000000}"/>
    <cellStyle name="Comma 2 2 2" xfId="262" xr:uid="{00000000-0005-0000-0000-0000B5000000}"/>
    <cellStyle name="Comma 2 2 3" xfId="1356" xr:uid="{00000000-0005-0000-0000-0000B6000000}"/>
    <cellStyle name="Comma 2 2 3 2" xfId="1611" xr:uid="{0DF67BB4-0B1F-47C8-9423-42B0FC451CCD}"/>
    <cellStyle name="Comma 2 2 3 2 10" xfId="6168" xr:uid="{38ACD368-8BD9-4CB6-94F5-A28B4D41F00D}"/>
    <cellStyle name="Comma 2 2 3 2 11" xfId="7274" xr:uid="{93E1E5A0-AC58-4503-89EE-3F5BC9BF59C5}"/>
    <cellStyle name="Comma 2 2 3 2 12" xfId="8296" xr:uid="{9958C0E3-8B3D-46DB-A640-E3AC8C66E1FD}"/>
    <cellStyle name="Comma 2 2 3 2 2" xfId="1766" xr:uid="{6B7196C3-F077-4910-8322-30319559E32D}"/>
    <cellStyle name="Comma 2 2 3 2 2 2" xfId="2180" xr:uid="{01B467B4-918E-4193-9E57-6C8EF98DC9AC}"/>
    <cellStyle name="Comma 2 2 3 2 2 2 2" xfId="3363" xr:uid="{F8DBDADE-9B54-46C9-B25F-37AE1BEB2196}"/>
    <cellStyle name="Comma 2 2 3 2 2 2 3" xfId="4502" xr:uid="{C7BC26FA-819D-4C72-A877-801E895DEB98}"/>
    <cellStyle name="Comma 2 2 3 2 2 2 4" xfId="5623" xr:uid="{11F87F75-72EA-4908-AF00-E969A52C16D1}"/>
    <cellStyle name="Comma 2 2 3 2 2 2 5" xfId="6737" xr:uid="{09E09AB7-465E-4AD2-8CA6-EF219D59D1C4}"/>
    <cellStyle name="Comma 2 2 3 2 2 2 6" xfId="7803" xr:uid="{69CC5B0C-5587-4E13-9AD2-4123650DE212}"/>
    <cellStyle name="Comma 2 2 3 2 2 3" xfId="2949" xr:uid="{1B2B8E1C-4CDE-44D2-B48B-AE60DD6FAB01}"/>
    <cellStyle name="Comma 2 2 3 2 2 4" xfId="4088" xr:uid="{B2B8B21A-5905-462E-8E8D-F9CC71043BD0}"/>
    <cellStyle name="Comma 2 2 3 2 2 5" xfId="5209" xr:uid="{DB9C7083-D7BF-4EF9-860C-08B4CB30EAB5}"/>
    <cellStyle name="Comma 2 2 3 2 2 6" xfId="6323" xr:uid="{B424211E-A0CD-4382-9896-E20941A5208D}"/>
    <cellStyle name="Comma 2 2 3 2 2 7" xfId="7419" xr:uid="{E2714E96-B5D9-4D55-BC3A-B7EB9F985D48}"/>
    <cellStyle name="Comma 2 2 3 2 3" xfId="1898" xr:uid="{950E2D38-760E-4BF6-83DC-B559E86203BB}"/>
    <cellStyle name="Comma 2 2 3 2 3 2" xfId="2312" xr:uid="{9C119018-D8C5-4F3B-8C14-636744CAB2A9}"/>
    <cellStyle name="Comma 2 2 3 2 3 2 2" xfId="3495" xr:uid="{430108A9-53AB-4EFC-B210-4FDCA010C172}"/>
    <cellStyle name="Comma 2 2 3 2 3 2 3" xfId="4634" xr:uid="{DA08CC67-AEED-47DB-983F-F31A5C39D0A4}"/>
    <cellStyle name="Comma 2 2 3 2 3 2 4" xfId="5755" xr:uid="{CF86C9C8-E0F6-42B7-AEDA-D0763A041744}"/>
    <cellStyle name="Comma 2 2 3 2 3 2 5" xfId="6869" xr:uid="{28713D45-0AA4-4C36-9B35-2D566F222039}"/>
    <cellStyle name="Comma 2 2 3 2 3 2 6" xfId="7925" xr:uid="{4569E03C-D61B-4332-9665-E6FC9C7A3178}"/>
    <cellStyle name="Comma 2 2 3 2 3 3" xfId="3081" xr:uid="{3B600DCC-CC6A-4AD3-9A23-959609AB994A}"/>
    <cellStyle name="Comma 2 2 3 2 3 4" xfId="4220" xr:uid="{EEF06723-50FA-4640-9E6B-909AE01C0457}"/>
    <cellStyle name="Comma 2 2 3 2 3 5" xfId="5341" xr:uid="{5A428F2B-B7E3-41F2-BB8C-C921E9DB684E}"/>
    <cellStyle name="Comma 2 2 3 2 3 6" xfId="6455" xr:uid="{EFF73984-F5AF-4BC6-AA77-93CE565A31FE}"/>
    <cellStyle name="Comma 2 2 3 2 3 7" xfId="7541" xr:uid="{C6E3D76C-D61C-434B-BB3D-D1F69A398187}"/>
    <cellStyle name="Comma 2 2 3 2 4" xfId="2025" xr:uid="{39D81855-DCF1-4B25-B816-966788605B3E}"/>
    <cellStyle name="Comma 2 2 3 2 4 2" xfId="3208" xr:uid="{CD375F06-2DEC-4C85-9902-28C4F8625AF6}"/>
    <cellStyle name="Comma 2 2 3 2 4 3" xfId="4347" xr:uid="{AD2986FF-AF0F-44EB-83D9-E91CBFFF7D26}"/>
    <cellStyle name="Comma 2 2 3 2 4 4" xfId="5468" xr:uid="{FAACABEB-CB98-4944-9A98-E08F8D7973E9}"/>
    <cellStyle name="Comma 2 2 3 2 4 5" xfId="6582" xr:uid="{A9057088-41A2-4FF1-96DD-343483C7BBA2}"/>
    <cellStyle name="Comma 2 2 3 2 4 6" xfId="7658" xr:uid="{AC0B3A76-21A2-4A22-8A25-F41EF95BFA47}"/>
    <cellStyle name="Comma 2 2 3 2 5" xfId="2498" xr:uid="{64197D29-7EB0-4B32-A282-F2CC4C7142E1}"/>
    <cellStyle name="Comma 2 2 3 2 5 2" xfId="3652" xr:uid="{50E24ACE-EA48-401E-B06F-77DC5BFC4FA0}"/>
    <cellStyle name="Comma 2 2 3 2 5 3" xfId="4786" xr:uid="{91CFF14D-41C2-4AA8-AA7F-A377E721F0CF}"/>
    <cellStyle name="Comma 2 2 3 2 5 4" xfId="5906" xr:uid="{4485CDC2-4439-4F58-9C9C-C263D68438DB}"/>
    <cellStyle name="Comma 2 2 3 2 5 5" xfId="7020" xr:uid="{12B3F736-BA99-472C-88CB-EA6E0DAD3FCD}"/>
    <cellStyle name="Comma 2 2 3 2 5 6" xfId="8052" xr:uid="{CB600250-5A1F-4DD3-831A-8E1E5B49A6EB}"/>
    <cellStyle name="Comma 2 2 3 2 6" xfId="2627" xr:uid="{C3F5B015-41E2-44F0-852D-A1BACF103BE2}"/>
    <cellStyle name="Comma 2 2 3 2 6 2" xfId="3781" xr:uid="{3EF3755A-BF91-4C8B-9C8F-6E885B719FF1}"/>
    <cellStyle name="Comma 2 2 3 2 6 3" xfId="4915" xr:uid="{838C1024-989D-427E-8740-FD844B158996}"/>
    <cellStyle name="Comma 2 2 3 2 6 4" xfId="6035" xr:uid="{2F01069C-A132-43A4-B229-95C667796916}"/>
    <cellStyle name="Comma 2 2 3 2 6 5" xfId="7149" xr:uid="{844D9341-C19A-4DBC-91AB-783D089E7D30}"/>
    <cellStyle name="Comma 2 2 3 2 6 6" xfId="8171" xr:uid="{5FBEF2AF-8F17-4D23-A143-E5A310D7F9D7}"/>
    <cellStyle name="Comma 2 2 3 2 7" xfId="2794" xr:uid="{91B95CC9-B639-4D6B-A3C2-16252BB222B0}"/>
    <cellStyle name="Comma 2 2 3 2 8" xfId="3933" xr:uid="{B1D79F4E-EEAF-49C1-A7C4-F8C82BF5C711}"/>
    <cellStyle name="Comma 2 2 3 2 9" xfId="5054" xr:uid="{A0F61112-1DB7-4711-8883-63AE4EE779BD}"/>
    <cellStyle name="Comma 2 2 4" xfId="1419" xr:uid="{00000000-0005-0000-0000-0000B7000000}"/>
    <cellStyle name="Comma 2 2 5" xfId="1573" xr:uid="{EF18B9FE-0223-42EC-B89E-17F90EFB4C19}"/>
    <cellStyle name="Comma 2 2 5 10" xfId="6130" xr:uid="{4CE420E8-9955-42D5-9657-067A2959176A}"/>
    <cellStyle name="Comma 2 2 5 11" xfId="7236" xr:uid="{3A6729B2-3318-4E72-881A-3BB4D462F731}"/>
    <cellStyle name="Comma 2 2 5 12" xfId="8258" xr:uid="{9A709313-C0FC-4971-AF97-3A2EF556BB81}"/>
    <cellStyle name="Comma 2 2 5 2" xfId="1728" xr:uid="{9E2845CB-ED30-421C-A80A-383902CEB1C0}"/>
    <cellStyle name="Comma 2 2 5 2 2" xfId="2142" xr:uid="{365C20C1-6F69-4CDA-B407-51AA4D234F11}"/>
    <cellStyle name="Comma 2 2 5 2 2 2" xfId="3325" xr:uid="{3FB2A1AE-9040-4A0A-8C2F-49BE0302A88A}"/>
    <cellStyle name="Comma 2 2 5 2 2 3" xfId="4464" xr:uid="{C9848BC8-9D17-4408-A270-65CA8A2FF538}"/>
    <cellStyle name="Comma 2 2 5 2 2 4" xfId="5585" xr:uid="{26B2FA38-C024-4CD7-9C56-70C1B3E88E44}"/>
    <cellStyle name="Comma 2 2 5 2 2 5" xfId="6699" xr:uid="{E4C28DB9-D1B9-4AC4-B97A-2603BEB3B22F}"/>
    <cellStyle name="Comma 2 2 5 2 2 6" xfId="7765" xr:uid="{692938AF-898D-41AA-83E3-EF2C74694834}"/>
    <cellStyle name="Comma 2 2 5 2 3" xfId="2911" xr:uid="{853D8F97-CF47-42C3-9FC2-B4C341773E8B}"/>
    <cellStyle name="Comma 2 2 5 2 4" xfId="4050" xr:uid="{C649FBDE-8F2C-4C4C-8DC1-0494880226BE}"/>
    <cellStyle name="Comma 2 2 5 2 5" xfId="5171" xr:uid="{7E7A71C9-6600-431B-8892-DD288060EF83}"/>
    <cellStyle name="Comma 2 2 5 2 6" xfId="6285" xr:uid="{7579E24E-6945-48DB-9560-3ED21A7391E3}"/>
    <cellStyle name="Comma 2 2 5 2 7" xfId="7381" xr:uid="{CF3802AB-B48B-4166-9CB9-F0665A1FCE5F}"/>
    <cellStyle name="Comma 2 2 5 3" xfId="1860" xr:uid="{0568E1FC-801F-4164-A7E8-BC01E7C8AEBA}"/>
    <cellStyle name="Comma 2 2 5 3 2" xfId="2274" xr:uid="{2A378044-BD51-4422-919F-67B4AC292D3C}"/>
    <cellStyle name="Comma 2 2 5 3 2 2" xfId="3457" xr:uid="{5722F9DA-B5FB-4D9D-A35B-ECF0C448682E}"/>
    <cellStyle name="Comma 2 2 5 3 2 3" xfId="4596" xr:uid="{84CF1798-9B03-436B-AB12-DF2CFA86185D}"/>
    <cellStyle name="Comma 2 2 5 3 2 4" xfId="5717" xr:uid="{1FFE7CAC-C94A-4E58-A4CA-E3F7FDB2C0B5}"/>
    <cellStyle name="Comma 2 2 5 3 2 5" xfId="6831" xr:uid="{6B266098-E3D9-4312-8D7E-207A47C940D6}"/>
    <cellStyle name="Comma 2 2 5 3 2 6" xfId="7887" xr:uid="{6AF2EC28-EACE-4E0A-BD02-679864279B9F}"/>
    <cellStyle name="Comma 2 2 5 3 3" xfId="3043" xr:uid="{AED52652-7BC4-418F-8E54-CF9676DA2E05}"/>
    <cellStyle name="Comma 2 2 5 3 4" xfId="4182" xr:uid="{61D32161-1B05-4C6C-A821-2DFA62743C58}"/>
    <cellStyle name="Comma 2 2 5 3 5" xfId="5303" xr:uid="{35210067-2C40-497C-8E5A-E9D7B2BE2689}"/>
    <cellStyle name="Comma 2 2 5 3 6" xfId="6417" xr:uid="{DB1C3975-8D30-41F9-B4EC-BBBBF9B4E243}"/>
    <cellStyle name="Comma 2 2 5 3 7" xfId="7503" xr:uid="{464462E6-84A8-4A5F-9268-8A0899EF9942}"/>
    <cellStyle name="Comma 2 2 5 4" xfId="1987" xr:uid="{8D4315C2-5A67-4058-A54D-8114E3ECCB12}"/>
    <cellStyle name="Comma 2 2 5 4 2" xfId="3170" xr:uid="{9EACCD56-EE99-4A7E-A4E8-D16A04C39CDF}"/>
    <cellStyle name="Comma 2 2 5 4 3" xfId="4309" xr:uid="{91C6D0C4-04E4-43A2-A55C-57FD3A6BC268}"/>
    <cellStyle name="Comma 2 2 5 4 4" xfId="5430" xr:uid="{834004FB-B61F-4442-B7CF-89E52EA94253}"/>
    <cellStyle name="Comma 2 2 5 4 5" xfId="6544" xr:uid="{9D6A75E9-FE09-402A-BCE4-C196C79E2C14}"/>
    <cellStyle name="Comma 2 2 5 4 6" xfId="7620" xr:uid="{F270336B-BB2D-4822-B324-C037C977ADBE}"/>
    <cellStyle name="Comma 2 2 5 5" xfId="2460" xr:uid="{91D3A70F-38CD-4CE0-8C08-8897A9F86C58}"/>
    <cellStyle name="Comma 2 2 5 5 2" xfId="3614" xr:uid="{8FE2C0C5-588E-4E0A-9B30-EB65479A89B5}"/>
    <cellStyle name="Comma 2 2 5 5 3" xfId="4748" xr:uid="{2F0F2399-7E43-4485-9DB5-14149508D39D}"/>
    <cellStyle name="Comma 2 2 5 5 4" xfId="5868" xr:uid="{C9E19391-6ED5-4104-8A31-41ED7B06424D}"/>
    <cellStyle name="Comma 2 2 5 5 5" xfId="6982" xr:uid="{BD0C8665-6B35-43C3-8652-6F606D5007FF}"/>
    <cellStyle name="Comma 2 2 5 5 6" xfId="8014" xr:uid="{F0B11386-906D-41B7-B08F-D463AE77224D}"/>
    <cellStyle name="Comma 2 2 5 6" xfId="2589" xr:uid="{14452ADF-67DD-45BB-8D21-B1A0BE8E39CD}"/>
    <cellStyle name="Comma 2 2 5 6 2" xfId="3743" xr:uid="{EC452E51-D225-4DDD-8FD8-A385534CD31D}"/>
    <cellStyle name="Comma 2 2 5 6 3" xfId="4877" xr:uid="{84DC6E30-5D07-43CD-9E11-979FFCFBB42F}"/>
    <cellStyle name="Comma 2 2 5 6 4" xfId="5997" xr:uid="{4EDC4D6B-7151-4E2F-A071-7F2B58C5BE6D}"/>
    <cellStyle name="Comma 2 2 5 6 5" xfId="7111" xr:uid="{8C5299DD-08DE-4121-9873-C95B674B93FE}"/>
    <cellStyle name="Comma 2 2 5 6 6" xfId="8133" xr:uid="{83A1A3E4-FB87-4F4D-BCCD-9C8E344D2D1C}"/>
    <cellStyle name="Comma 2 2 5 7" xfId="2756" xr:uid="{2A4561CB-1718-4F30-9F36-A2F01D63C102}"/>
    <cellStyle name="Comma 2 2 5 8" xfId="3895" xr:uid="{FEF36D1D-4E01-4EF5-B2C9-774D463CE4A8}"/>
    <cellStyle name="Comma 2 2 5 9" xfId="5016" xr:uid="{1665E758-C9AA-4264-8901-55A65AEE6BD7}"/>
    <cellStyle name="Comma 2 2 6" xfId="2357" xr:uid="{C4DC8954-17DB-40D3-8F22-AB8B7DF5A9DF}"/>
    <cellStyle name="Comma 2 2 6 2" xfId="3529" xr:uid="{9A89986D-C227-4D8B-BB83-99CEE9A05739}"/>
    <cellStyle name="Comma 2 2 6 3" xfId="4666" xr:uid="{4D0E9594-6768-4098-9533-37171EC07EAE}"/>
    <cellStyle name="Comma 2 2 6 4" xfId="5787" xr:uid="{EF2A6E67-F955-4B9B-B6A6-10417A7065C5}"/>
    <cellStyle name="Comma 2 2 6 5" xfId="6901" xr:uid="{66317BCE-BE31-40F8-9E9F-D385C2300552}"/>
    <cellStyle name="Comma 2 2 6 6" xfId="7955" xr:uid="{62587B40-CFB1-4633-BF72-73745E73537D}"/>
    <cellStyle name="Comma 2 3" xfId="263" xr:uid="{00000000-0005-0000-0000-0000B8000000}"/>
    <cellStyle name="Comma 2 3 2" xfId="1420" xr:uid="{00000000-0005-0000-0000-0000B9000000}"/>
    <cellStyle name="Comma 2 3 2 10" xfId="4963" xr:uid="{1A162990-F4C5-4268-AA7A-EF5BF03999F6}"/>
    <cellStyle name="Comma 2 3 2 11" xfId="6077" xr:uid="{ECD20221-89CE-491A-B61E-6142CA7FB1B3}"/>
    <cellStyle name="Comma 2 3 2 12" xfId="7187" xr:uid="{1E0CB084-22F4-447D-BF98-F91AAACBB45E}"/>
    <cellStyle name="Comma 2 3 2 13" xfId="8209" xr:uid="{57C38760-2B8D-4844-8D98-66FE4C87AB17}"/>
    <cellStyle name="Comma 2 3 2 2" xfId="1618" xr:uid="{48A2A761-4E1F-4E1F-8070-41B0295E522E}"/>
    <cellStyle name="Comma 2 3 2 2 10" xfId="6175" xr:uid="{40699044-6939-477C-BB02-D756C7A31CE4}"/>
    <cellStyle name="Comma 2 3 2 2 11" xfId="7280" xr:uid="{23D228A6-5B7C-4AB6-A0C0-C88DE0661472}"/>
    <cellStyle name="Comma 2 3 2 2 12" xfId="8302" xr:uid="{797098BB-E023-4F7D-A707-D896B92D50FF}"/>
    <cellStyle name="Comma 2 3 2 2 2" xfId="1773" xr:uid="{E1964598-5F21-4FCA-8305-120E33C2AADE}"/>
    <cellStyle name="Comma 2 3 2 2 2 2" xfId="2187" xr:uid="{403223AD-4BE2-42E2-ABA4-A8F1DE7DE5CB}"/>
    <cellStyle name="Comma 2 3 2 2 2 2 2" xfId="3370" xr:uid="{19FEE29F-A56E-4DE6-9085-A32B18ADF2D1}"/>
    <cellStyle name="Comma 2 3 2 2 2 2 3" xfId="4509" xr:uid="{E6BB934A-79DB-46E1-8BAD-AE5FC1F41294}"/>
    <cellStyle name="Comma 2 3 2 2 2 2 4" xfId="5630" xr:uid="{4811A140-A4C2-4D03-9948-14D7BCEB8C45}"/>
    <cellStyle name="Comma 2 3 2 2 2 2 5" xfId="6744" xr:uid="{D3671C87-01BC-49C7-90CC-9F39750983AB}"/>
    <cellStyle name="Comma 2 3 2 2 2 2 6" xfId="7809" xr:uid="{7448827F-61B2-4623-8039-101E7A9643CE}"/>
    <cellStyle name="Comma 2 3 2 2 2 3" xfId="2956" xr:uid="{55E2838D-835D-407F-AC15-492682D18DF0}"/>
    <cellStyle name="Comma 2 3 2 2 2 4" xfId="4095" xr:uid="{2CF19B48-B5C4-4F27-858D-2B3D5C726CEF}"/>
    <cellStyle name="Comma 2 3 2 2 2 5" xfId="5216" xr:uid="{F34774D1-A083-4A75-889C-09B55C16D202}"/>
    <cellStyle name="Comma 2 3 2 2 2 6" xfId="6330" xr:uid="{EA98B45E-3784-4323-B778-0A6C9F5EEC90}"/>
    <cellStyle name="Comma 2 3 2 2 2 7" xfId="7425" xr:uid="{2D08BC13-9855-4B13-802E-426B6165E064}"/>
    <cellStyle name="Comma 2 3 2 2 3" xfId="1905" xr:uid="{CD38BF08-08E4-4DA1-8519-FC79F6EDC147}"/>
    <cellStyle name="Comma 2 3 2 2 3 2" xfId="2319" xr:uid="{2F136C5B-CF18-4DB4-BFA6-53A5B5064E4A}"/>
    <cellStyle name="Comma 2 3 2 2 3 2 2" xfId="3502" xr:uid="{62E7711C-6666-4C1B-96A9-45311A702FB3}"/>
    <cellStyle name="Comma 2 3 2 2 3 2 3" xfId="4641" xr:uid="{5256077A-D199-4909-9CC2-55EA310235C7}"/>
    <cellStyle name="Comma 2 3 2 2 3 2 4" xfId="5762" xr:uid="{E858DD60-5D48-4F6B-81D8-1FA43ECC472F}"/>
    <cellStyle name="Comma 2 3 2 2 3 2 5" xfId="6876" xr:uid="{2A165DB4-C5D6-4CE7-96F9-306D5EF45B40}"/>
    <cellStyle name="Comma 2 3 2 2 3 2 6" xfId="7931" xr:uid="{CE5ECB8B-54AA-4A53-8315-56E7E36E70F8}"/>
    <cellStyle name="Comma 2 3 2 2 3 3" xfId="3088" xr:uid="{4C6D3A3D-05E8-469A-8249-F92476F64785}"/>
    <cellStyle name="Comma 2 3 2 2 3 4" xfId="4227" xr:uid="{1DCAB927-CC96-41E7-AA72-577879745D7F}"/>
    <cellStyle name="Comma 2 3 2 2 3 5" xfId="5348" xr:uid="{99918ABC-7ED5-4898-B0E5-1A1329ACE275}"/>
    <cellStyle name="Comma 2 3 2 2 3 6" xfId="6462" xr:uid="{AAE2763D-FBC7-4FFF-AEDC-F53978771A22}"/>
    <cellStyle name="Comma 2 3 2 2 3 7" xfId="7547" xr:uid="{6E02BB29-21B6-44E0-ADCE-8E516CE63136}"/>
    <cellStyle name="Comma 2 3 2 2 4" xfId="2032" xr:uid="{E5A37D2D-392D-4683-8105-A55F3539AADB}"/>
    <cellStyle name="Comma 2 3 2 2 4 2" xfId="3215" xr:uid="{959BF035-FEF3-43F0-8D79-BB3E34BCD9E3}"/>
    <cellStyle name="Comma 2 3 2 2 4 3" xfId="4354" xr:uid="{6F01F923-623D-4F4D-8604-98DDF837A14F}"/>
    <cellStyle name="Comma 2 3 2 2 4 4" xfId="5475" xr:uid="{235D7E80-8C1F-49D3-856C-120454D4C179}"/>
    <cellStyle name="Comma 2 3 2 2 4 5" xfId="6589" xr:uid="{CCD1EA73-6B11-4DC4-82FB-AC7A21E75046}"/>
    <cellStyle name="Comma 2 3 2 2 4 6" xfId="7664" xr:uid="{1615847E-78E4-4D6A-9730-D16D5A59C639}"/>
    <cellStyle name="Comma 2 3 2 2 5" xfId="2505" xr:uid="{230EBAED-EE00-492A-A6C4-68D1C6E3C4AE}"/>
    <cellStyle name="Comma 2 3 2 2 5 2" xfId="3659" xr:uid="{2ED997EB-0004-4DA1-AF3F-C7D81916822A}"/>
    <cellStyle name="Comma 2 3 2 2 5 3" xfId="4793" xr:uid="{692207CE-62D5-4B75-AB5B-57A8E559460B}"/>
    <cellStyle name="Comma 2 3 2 2 5 4" xfId="5913" xr:uid="{1798F708-9107-47D7-9E3C-8272E34709A2}"/>
    <cellStyle name="Comma 2 3 2 2 5 5" xfId="7027" xr:uid="{5BA02C45-317C-48FF-961C-66DB63E76A48}"/>
    <cellStyle name="Comma 2 3 2 2 5 6" xfId="8058" xr:uid="{41AA3D54-74F1-4AC1-A688-115B54C153A4}"/>
    <cellStyle name="Comma 2 3 2 2 6" xfId="2634" xr:uid="{9AD806C6-FD59-45B0-AD20-B9099D57E989}"/>
    <cellStyle name="Comma 2 3 2 2 6 2" xfId="3788" xr:uid="{67D27E83-21E1-417C-9E65-F18BD44AE070}"/>
    <cellStyle name="Comma 2 3 2 2 6 3" xfId="4922" xr:uid="{8A21109D-7A0C-4431-A7DD-F822DC7B4CC2}"/>
    <cellStyle name="Comma 2 3 2 2 6 4" xfId="6042" xr:uid="{4EA26E43-CBBE-4151-96B8-DE6952A61390}"/>
    <cellStyle name="Comma 2 3 2 2 6 5" xfId="7156" xr:uid="{DDC1E3E9-F8B7-4ACB-8D3B-84C83EBA0841}"/>
    <cellStyle name="Comma 2 3 2 2 6 6" xfId="8177" xr:uid="{29301984-8884-4512-A5A0-E5599FAEA811}"/>
    <cellStyle name="Comma 2 3 2 2 7" xfId="2801" xr:uid="{BCEFE9DD-D7B7-42CB-ADE9-878E62F88D6B}"/>
    <cellStyle name="Comma 2 3 2 2 8" xfId="3940" xr:uid="{DEFF1C29-B5F5-4EB8-946C-008CEB4B920C}"/>
    <cellStyle name="Comma 2 3 2 2 9" xfId="5061" xr:uid="{B62F5EC2-1A55-423E-8843-375FC965B2F5}"/>
    <cellStyle name="Comma 2 3 2 3" xfId="1675" xr:uid="{375F1930-FDE5-4EA6-829F-511900B37C51}"/>
    <cellStyle name="Comma 2 3 2 3 2" xfId="2089" xr:uid="{47A55188-2B56-4953-AECD-8B629B0B8E4E}"/>
    <cellStyle name="Comma 2 3 2 3 2 2" xfId="3272" xr:uid="{9BF21802-E19B-40D0-9A61-9AE42F6FDB01}"/>
    <cellStyle name="Comma 2 3 2 3 2 3" xfId="4411" xr:uid="{91E37547-9DB2-474F-8208-99499EE4B351}"/>
    <cellStyle name="Comma 2 3 2 3 2 4" xfId="5532" xr:uid="{B5940E7E-FC92-4449-9502-DA6FEB0E62C0}"/>
    <cellStyle name="Comma 2 3 2 3 2 5" xfId="6646" xr:uid="{6EFE2D85-1C0F-4263-8B57-2336BD0F462E}"/>
    <cellStyle name="Comma 2 3 2 3 2 6" xfId="7716" xr:uid="{6A52E266-42C9-4E5C-9942-0BA32AD746CC}"/>
    <cellStyle name="Comma 2 3 2 3 3" xfId="2858" xr:uid="{A9043AAC-C911-42C7-A9DE-C65527A7BDD6}"/>
    <cellStyle name="Comma 2 3 2 3 4" xfId="3997" xr:uid="{F8503C9C-A94E-4F8E-8B75-5D4015E986E8}"/>
    <cellStyle name="Comma 2 3 2 3 5" xfId="5118" xr:uid="{1A91DBC3-1BDF-430E-BB00-D1474843C3F1}"/>
    <cellStyle name="Comma 2 3 2 3 6" xfId="6232" xr:uid="{A61023EC-8493-488B-9813-98AC0295B06B}"/>
    <cellStyle name="Comma 2 3 2 3 7" xfId="7332" xr:uid="{2A4AB5A8-C9B8-469C-BAB9-20E861982B30}"/>
    <cellStyle name="Comma 2 3 2 4" xfId="1807" xr:uid="{0462BC89-DF71-4EC5-9E72-AEC185C77CD3}"/>
    <cellStyle name="Comma 2 3 2 4 2" xfId="2221" xr:uid="{3B1CDDEF-0A4B-4395-B6E2-9B66270B93CF}"/>
    <cellStyle name="Comma 2 3 2 4 2 2" xfId="3404" xr:uid="{DC65EBB1-476C-4566-923B-9AAA5B334AB6}"/>
    <cellStyle name="Comma 2 3 2 4 2 3" xfId="4543" xr:uid="{47E9CB76-6BDF-4C05-BBB1-24FAC2387661}"/>
    <cellStyle name="Comma 2 3 2 4 2 4" xfId="5664" xr:uid="{F024BAE4-1323-4192-8542-E55B691C5114}"/>
    <cellStyle name="Comma 2 3 2 4 2 5" xfId="6778" xr:uid="{F3C6C6DA-2CAA-47C2-873E-6435FBC777F5}"/>
    <cellStyle name="Comma 2 3 2 4 2 6" xfId="7838" xr:uid="{56F7BA58-7439-4CF3-BB3D-775B04F8B362}"/>
    <cellStyle name="Comma 2 3 2 4 3" xfId="2990" xr:uid="{676EB511-9C0B-4B9B-B2F3-5BA42224E703}"/>
    <cellStyle name="Comma 2 3 2 4 4" xfId="4129" xr:uid="{2C8A3B01-CE9D-43E1-847F-01694BFA406D}"/>
    <cellStyle name="Comma 2 3 2 4 5" xfId="5250" xr:uid="{836742C9-DB82-4CF3-85C0-A4784322FCFA}"/>
    <cellStyle name="Comma 2 3 2 4 6" xfId="6364" xr:uid="{6108C33B-5B35-4396-BEFE-1ADE23C861E4}"/>
    <cellStyle name="Comma 2 3 2 4 7" xfId="7454" xr:uid="{BD08E12D-BB92-47E0-A9FE-00C995A7FFEA}"/>
    <cellStyle name="Comma 2 3 2 5" xfId="1934" xr:uid="{3493346C-F7B7-4171-BB0A-CFEAA339656F}"/>
    <cellStyle name="Comma 2 3 2 5 2" xfId="3117" xr:uid="{21126F17-AD75-4E13-A3A7-210125426AA8}"/>
    <cellStyle name="Comma 2 3 2 5 3" xfId="4256" xr:uid="{CAF539A0-E6B9-4528-AEE5-1E6853354B2A}"/>
    <cellStyle name="Comma 2 3 2 5 4" xfId="5377" xr:uid="{AF395D13-359E-4CED-A3A5-1E0978985FE5}"/>
    <cellStyle name="Comma 2 3 2 5 5" xfId="6491" xr:uid="{C2C9AD80-CCF6-4A20-A6BB-2B52717990A3}"/>
    <cellStyle name="Comma 2 3 2 5 6" xfId="7571" xr:uid="{4E0B97C2-5891-4F81-A2C5-07BF00B8281B}"/>
    <cellStyle name="Comma 2 3 2 6" xfId="2407" xr:uid="{B65CEECA-D380-49A5-9A1B-4080C8ABA584}"/>
    <cellStyle name="Comma 2 3 2 6 2" xfId="3561" xr:uid="{C906982F-5E9D-4D28-8853-3DD18A209077}"/>
    <cellStyle name="Comma 2 3 2 6 3" xfId="4695" xr:uid="{456DC1E5-9AD1-40EF-8FC0-1EA5C70B4AA3}"/>
    <cellStyle name="Comma 2 3 2 6 4" xfId="5815" xr:uid="{D880B175-71F2-4A9F-A1DF-C323157668BD}"/>
    <cellStyle name="Comma 2 3 2 6 5" xfId="6929" xr:uid="{4815CD4D-0B9B-4F4C-AB93-F01D2F78292E}"/>
    <cellStyle name="Comma 2 3 2 6 6" xfId="7965" xr:uid="{F880A832-6223-41F0-A169-43EC9A4B3CFB}"/>
    <cellStyle name="Comma 2 3 2 7" xfId="2536" xr:uid="{C29C5651-3404-4276-9606-705373F5D4DE}"/>
    <cellStyle name="Comma 2 3 2 7 2" xfId="3690" xr:uid="{A22741FA-0688-4876-BB70-5290275FE43E}"/>
    <cellStyle name="Comma 2 3 2 7 3" xfId="4824" xr:uid="{BD2FE1EB-CD55-4760-B02A-3698AB9E9734}"/>
    <cellStyle name="Comma 2 3 2 7 4" xfId="5944" xr:uid="{474C9EBE-D8A3-4869-B6E0-4AEE88EF4E95}"/>
    <cellStyle name="Comma 2 3 2 7 5" xfId="7058" xr:uid="{EB77EA21-6E84-4240-B289-74A2B08BC25B}"/>
    <cellStyle name="Comma 2 3 2 7 6" xfId="8084" xr:uid="{67732212-7C13-4E32-B3A2-E008211D44FB}"/>
    <cellStyle name="Comma 2 3 2 8" xfId="2703" xr:uid="{B888B9C1-D945-455F-B645-17763A8EDB3B}"/>
    <cellStyle name="Comma 2 3 2 9" xfId="3842" xr:uid="{7EDBD797-A783-48B6-AABC-EDB18E265222}"/>
    <cellStyle name="Comma 2 4" xfId="264" xr:uid="{00000000-0005-0000-0000-0000BA000000}"/>
    <cellStyle name="Comma 2 4 2" xfId="1422" xr:uid="{00000000-0005-0000-0000-0000BB000000}"/>
    <cellStyle name="Comma 2 4 2 10" xfId="4964" xr:uid="{EE86ED15-2FB4-436C-BBBB-F3CADFD18173}"/>
    <cellStyle name="Comma 2 4 2 11" xfId="6078" xr:uid="{B1CD1115-14BF-4FAF-AA58-123986C07B20}"/>
    <cellStyle name="Comma 2 4 2 12" xfId="7188" xr:uid="{30AF2643-CB3D-4CC5-9ECE-D053315BE7F9}"/>
    <cellStyle name="Comma 2 4 2 13" xfId="8210" xr:uid="{5A5CAA9B-EA85-4F5F-83DC-77BFF6907DAE}"/>
    <cellStyle name="Comma 2 4 2 2" xfId="1620" xr:uid="{7823AECA-EEFF-4FAD-B8D7-DB3AE3B8A010}"/>
    <cellStyle name="Comma 2 4 2 2 10" xfId="6177" xr:uid="{D98A1FC0-3809-4319-860B-2E3F2131B6B6}"/>
    <cellStyle name="Comma 2 4 2 2 11" xfId="7282" xr:uid="{ADB446FA-A47C-4000-A02E-193D4F7AF176}"/>
    <cellStyle name="Comma 2 4 2 2 12" xfId="8304" xr:uid="{2420719A-5D95-412F-B157-37405FDC3784}"/>
    <cellStyle name="Comma 2 4 2 2 2" xfId="1775" xr:uid="{28AF8820-DABB-46AA-9510-47D6C2DBFDCC}"/>
    <cellStyle name="Comma 2 4 2 2 2 2" xfId="2189" xr:uid="{7B756E42-E0B7-4614-8704-33439F9C9E25}"/>
    <cellStyle name="Comma 2 4 2 2 2 2 2" xfId="3372" xr:uid="{307D6135-E0FD-4A73-94B8-BBA9833BDF8D}"/>
    <cellStyle name="Comma 2 4 2 2 2 2 3" xfId="4511" xr:uid="{A191BDB4-4F85-4D7E-98A5-C7B2F9E46FA4}"/>
    <cellStyle name="Comma 2 4 2 2 2 2 4" xfId="5632" xr:uid="{36154C23-ECC5-4C17-9892-27664A4C3A8F}"/>
    <cellStyle name="Comma 2 4 2 2 2 2 5" xfId="6746" xr:uid="{70A4D46B-DC59-4540-8346-491377A25B1D}"/>
    <cellStyle name="Comma 2 4 2 2 2 2 6" xfId="7811" xr:uid="{CEB7AFD1-41A7-41FF-AEA0-55F32BD688D4}"/>
    <cellStyle name="Comma 2 4 2 2 2 3" xfId="2958" xr:uid="{E208648A-AD36-430B-AF68-D387DD66DDE5}"/>
    <cellStyle name="Comma 2 4 2 2 2 4" xfId="4097" xr:uid="{281EC5A5-BB98-4D4B-B9A4-2152A8EF1259}"/>
    <cellStyle name="Comma 2 4 2 2 2 5" xfId="5218" xr:uid="{9EA15D4E-6054-43F1-8AD4-3882500047FD}"/>
    <cellStyle name="Comma 2 4 2 2 2 6" xfId="6332" xr:uid="{1B90C94D-9A18-4888-BBC3-9F678A130F10}"/>
    <cellStyle name="Comma 2 4 2 2 2 7" xfId="7427" xr:uid="{1368C2E0-E532-4D9F-95C9-6AC791E1FF8D}"/>
    <cellStyle name="Comma 2 4 2 2 3" xfId="1907" xr:uid="{F870A5F5-9779-4733-A8D1-02E95B72CD9C}"/>
    <cellStyle name="Comma 2 4 2 2 3 2" xfId="2321" xr:uid="{B259A65C-4E58-4E2C-97AC-6B564B588F87}"/>
    <cellStyle name="Comma 2 4 2 2 3 2 2" xfId="3504" xr:uid="{3796BCA3-CD04-44C6-948D-0298F6B16ADA}"/>
    <cellStyle name="Comma 2 4 2 2 3 2 3" xfId="4643" xr:uid="{AEC7AE46-8EF9-4C44-A1D2-9E9678D03CA9}"/>
    <cellStyle name="Comma 2 4 2 2 3 2 4" xfId="5764" xr:uid="{C7D6E743-2A82-47F3-A4B3-39911E4DF7D2}"/>
    <cellStyle name="Comma 2 4 2 2 3 2 5" xfId="6878" xr:uid="{573FB599-E765-4CEF-898D-E95BC6B4E6BE}"/>
    <cellStyle name="Comma 2 4 2 2 3 2 6" xfId="7933" xr:uid="{65F8D4B8-A61C-47EF-A2B2-B8935AB03B6F}"/>
    <cellStyle name="Comma 2 4 2 2 3 3" xfId="3090" xr:uid="{9193206E-EF4D-4E73-8766-5E23B8135D07}"/>
    <cellStyle name="Comma 2 4 2 2 3 4" xfId="4229" xr:uid="{A83DA019-C5BB-40FA-85BE-EBB535B76055}"/>
    <cellStyle name="Comma 2 4 2 2 3 5" xfId="5350" xr:uid="{A029D0DF-00FA-4B37-A0B4-73ABA9056601}"/>
    <cellStyle name="Comma 2 4 2 2 3 6" xfId="6464" xr:uid="{9BF5661A-AFD6-426E-9E3A-9F0B8FCE407B}"/>
    <cellStyle name="Comma 2 4 2 2 3 7" xfId="7549" xr:uid="{C0ECC9F8-945B-43BA-9F50-A8C7CC6734DF}"/>
    <cellStyle name="Comma 2 4 2 2 4" xfId="2034" xr:uid="{D4EB697B-450E-4500-B4D4-A8754979C1D8}"/>
    <cellStyle name="Comma 2 4 2 2 4 2" xfId="3217" xr:uid="{D91A0B57-4C50-4DD4-B530-92ECD075AF75}"/>
    <cellStyle name="Comma 2 4 2 2 4 3" xfId="4356" xr:uid="{9016C675-FCCF-4302-B47C-69065096681E}"/>
    <cellStyle name="Comma 2 4 2 2 4 4" xfId="5477" xr:uid="{55B77411-9917-4A4E-8F9C-EF1A47A7B40A}"/>
    <cellStyle name="Comma 2 4 2 2 4 5" xfId="6591" xr:uid="{213CDFDE-4251-4B33-8778-4D181EF1102A}"/>
    <cellStyle name="Comma 2 4 2 2 4 6" xfId="7666" xr:uid="{C7679F5A-0F82-43F4-AB56-8E8400F035CC}"/>
    <cellStyle name="Comma 2 4 2 2 5" xfId="2507" xr:uid="{9B82DEC8-CC4C-4B8B-8A8C-499925897057}"/>
    <cellStyle name="Comma 2 4 2 2 5 2" xfId="3661" xr:uid="{D8C6413E-312A-448B-8077-D1FE6CC1D2DA}"/>
    <cellStyle name="Comma 2 4 2 2 5 3" xfId="4795" xr:uid="{AFA50B12-4E5F-4322-A7F2-AB32B09955CB}"/>
    <cellStyle name="Comma 2 4 2 2 5 4" xfId="5915" xr:uid="{3372EAD2-5785-409D-A838-251C91106EC5}"/>
    <cellStyle name="Comma 2 4 2 2 5 5" xfId="7029" xr:uid="{33AD0EBF-C84C-448C-91E4-66E0D2FD8093}"/>
    <cellStyle name="Comma 2 4 2 2 5 6" xfId="8060" xr:uid="{FFB51E2A-CC02-4330-80C1-F8B854FAACA3}"/>
    <cellStyle name="Comma 2 4 2 2 6" xfId="2636" xr:uid="{E8C23803-88F8-4D89-9BA9-BFFF00FC31A1}"/>
    <cellStyle name="Comma 2 4 2 2 6 2" xfId="3790" xr:uid="{2C503147-61E6-42D6-B1C9-61A4C2AF59BA}"/>
    <cellStyle name="Comma 2 4 2 2 6 3" xfId="4924" xr:uid="{86B430C7-8EB5-481E-8EC4-AB52E3E78AD9}"/>
    <cellStyle name="Comma 2 4 2 2 6 4" xfId="6044" xr:uid="{72A6BD4D-2ECF-4D73-9BCE-50E03F18D84C}"/>
    <cellStyle name="Comma 2 4 2 2 6 5" xfId="7158" xr:uid="{28AF39AA-DE68-4698-9D96-6A4A75019A7B}"/>
    <cellStyle name="Comma 2 4 2 2 6 6" xfId="8179" xr:uid="{81F33D39-948E-411F-9532-B129D047E44E}"/>
    <cellStyle name="Comma 2 4 2 2 7" xfId="2803" xr:uid="{5639108A-44DC-4AFB-8D3E-A0D9614A2324}"/>
    <cellStyle name="Comma 2 4 2 2 8" xfId="3942" xr:uid="{DB9D0570-FB5A-4933-8C64-F640AAEC8929}"/>
    <cellStyle name="Comma 2 4 2 2 9" xfId="5063" xr:uid="{9007706D-15A9-4EA4-ADC1-93FACF044F02}"/>
    <cellStyle name="Comma 2 4 2 3" xfId="1676" xr:uid="{EAAEDD50-03EC-4EB7-ACFC-C75474AA92E2}"/>
    <cellStyle name="Comma 2 4 2 3 2" xfId="2090" xr:uid="{447F1EB6-6CDD-4A89-B201-B2D3406718D2}"/>
    <cellStyle name="Comma 2 4 2 3 2 2" xfId="3273" xr:uid="{2B9E85D9-B32E-4CE3-A4F3-D81C371BE430}"/>
    <cellStyle name="Comma 2 4 2 3 2 3" xfId="4412" xr:uid="{CA2D9803-8525-4999-A9C5-495069B11D44}"/>
    <cellStyle name="Comma 2 4 2 3 2 4" xfId="5533" xr:uid="{726E9AA1-5D3D-4FD2-A4C5-1BCF44E18B44}"/>
    <cellStyle name="Comma 2 4 2 3 2 5" xfId="6647" xr:uid="{03C38BC5-1747-4412-BBC9-8C9503E63FDB}"/>
    <cellStyle name="Comma 2 4 2 3 2 6" xfId="7717" xr:uid="{F77650AD-CF1D-4DB9-9450-8BB9A6C67157}"/>
    <cellStyle name="Comma 2 4 2 3 3" xfId="2859" xr:uid="{D1FCFAB6-E671-450B-9A6A-6D42ABD9C380}"/>
    <cellStyle name="Comma 2 4 2 3 4" xfId="3998" xr:uid="{EF0EA91B-437E-4551-9DB4-A6A16FD77118}"/>
    <cellStyle name="Comma 2 4 2 3 5" xfId="5119" xr:uid="{373DD844-542D-4319-9640-7F670F9BBD4D}"/>
    <cellStyle name="Comma 2 4 2 3 6" xfId="6233" xr:uid="{48FB3265-38A2-4139-9C19-FE5F63AFB48C}"/>
    <cellStyle name="Comma 2 4 2 3 7" xfId="7333" xr:uid="{CEFEED41-8C79-4B4B-B286-CE8AF275C334}"/>
    <cellStyle name="Comma 2 4 2 4" xfId="1808" xr:uid="{BB1FA50F-72FB-40E3-BA35-9CE4E51BCACE}"/>
    <cellStyle name="Comma 2 4 2 4 2" xfId="2222" xr:uid="{94DDB221-062A-4A10-9635-B7083777A440}"/>
    <cellStyle name="Comma 2 4 2 4 2 2" xfId="3405" xr:uid="{8AE93497-68E8-45EA-A571-2073C666D7B5}"/>
    <cellStyle name="Comma 2 4 2 4 2 3" xfId="4544" xr:uid="{96068AC1-DCC6-4B17-A321-4A4608DC4695}"/>
    <cellStyle name="Comma 2 4 2 4 2 4" xfId="5665" xr:uid="{5178A7B0-AA08-4F7D-877D-F5941BF25A5F}"/>
    <cellStyle name="Comma 2 4 2 4 2 5" xfId="6779" xr:uid="{2497AE70-41CF-44DF-AD27-3AD604A686B1}"/>
    <cellStyle name="Comma 2 4 2 4 2 6" xfId="7839" xr:uid="{2DCE1F4A-08B7-4B6D-909A-0CA3A6C7DDF3}"/>
    <cellStyle name="Comma 2 4 2 4 3" xfId="2991" xr:uid="{A69879CD-BC78-4DB7-BB5A-8ECD0D57BD7E}"/>
    <cellStyle name="Comma 2 4 2 4 4" xfId="4130" xr:uid="{19816C58-5E96-4D45-9CD6-D23E8563D4AD}"/>
    <cellStyle name="Comma 2 4 2 4 5" xfId="5251" xr:uid="{6E5BBDE0-2BC7-462A-80D0-F4DCD66F7F7C}"/>
    <cellStyle name="Comma 2 4 2 4 6" xfId="6365" xr:uid="{2CEEBEBF-DD04-4334-BAB6-66B156B2ABCE}"/>
    <cellStyle name="Comma 2 4 2 4 7" xfId="7455" xr:uid="{CA9C9E74-3EF8-4EA0-A04C-2B5B380C91E5}"/>
    <cellStyle name="Comma 2 4 2 5" xfId="1935" xr:uid="{EDC3E060-EB68-4CFD-B62E-51D3491D9C89}"/>
    <cellStyle name="Comma 2 4 2 5 2" xfId="3118" xr:uid="{7CA40F34-0704-43A4-8F0C-D775D7DF3F8E}"/>
    <cellStyle name="Comma 2 4 2 5 3" xfId="4257" xr:uid="{1A393B50-2642-4419-9438-D0E2E90E9208}"/>
    <cellStyle name="Comma 2 4 2 5 4" xfId="5378" xr:uid="{05913864-09ED-4B9D-AF9B-D92E2F81F930}"/>
    <cellStyle name="Comma 2 4 2 5 5" xfId="6492" xr:uid="{AB9DBA6B-9001-4D6A-80B8-C85C2064C609}"/>
    <cellStyle name="Comma 2 4 2 5 6" xfId="7572" xr:uid="{6EC2FC98-96C3-44D2-983E-6419CE4F10DD}"/>
    <cellStyle name="Comma 2 4 2 6" xfId="2408" xr:uid="{CC9BBD35-290D-4A1E-9924-BA407459DF91}"/>
    <cellStyle name="Comma 2 4 2 6 2" xfId="3562" xr:uid="{7E568352-9935-43D6-AA8A-C186185E49DA}"/>
    <cellStyle name="Comma 2 4 2 6 3" xfId="4696" xr:uid="{024F3E77-37D0-4039-91DE-3257011BDD4F}"/>
    <cellStyle name="Comma 2 4 2 6 4" xfId="5816" xr:uid="{F8DFDB16-9C77-425D-9F48-6BCDFC4C325B}"/>
    <cellStyle name="Comma 2 4 2 6 5" xfId="6930" xr:uid="{129A1918-3E07-4A82-A412-BA94288734A6}"/>
    <cellStyle name="Comma 2 4 2 6 6" xfId="7966" xr:uid="{68ADB1B2-9C1F-415A-9CD7-121B3F9FB5EE}"/>
    <cellStyle name="Comma 2 4 2 7" xfId="2537" xr:uid="{46642FEB-77B1-4002-A61B-3ACE7753ADC9}"/>
    <cellStyle name="Comma 2 4 2 7 2" xfId="3691" xr:uid="{6BA88CF6-1EC8-4BDE-9556-60CE4ACBAA6C}"/>
    <cellStyle name="Comma 2 4 2 7 3" xfId="4825" xr:uid="{E60ACBE9-D2EE-47A4-8395-C4610E6785CB}"/>
    <cellStyle name="Comma 2 4 2 7 4" xfId="5945" xr:uid="{06BBC778-2A78-41FE-97F6-6BB088049F86}"/>
    <cellStyle name="Comma 2 4 2 7 5" xfId="7059" xr:uid="{ED8D352D-0975-483F-906F-3EF9000F75C4}"/>
    <cellStyle name="Comma 2 4 2 7 6" xfId="8085" xr:uid="{5A622A6F-411A-4480-89AF-3C537BC3B0E7}"/>
    <cellStyle name="Comma 2 4 2 8" xfId="2704" xr:uid="{BB9AF5FA-4C05-45B4-B456-3AECFB5D3E6B}"/>
    <cellStyle name="Comma 2 4 2 9" xfId="3843" xr:uid="{01604252-D27E-4154-8690-0E36EBD1EEB9}"/>
    <cellStyle name="Comma 2 4 3" xfId="1421" xr:uid="{00000000-0005-0000-0000-0000BC000000}"/>
    <cellStyle name="Comma 2 4 3 2" xfId="1619" xr:uid="{0CCA0222-A410-4A5A-972D-CC5E9DAD35CE}"/>
    <cellStyle name="Comma 2 4 3 2 10" xfId="6176" xr:uid="{7C099AEF-ECDF-4DE0-A5EC-3C607D39D8CC}"/>
    <cellStyle name="Comma 2 4 3 2 11" xfId="7281" xr:uid="{C7C284BA-D76C-4431-8640-50B02C05EF04}"/>
    <cellStyle name="Comma 2 4 3 2 12" xfId="8303" xr:uid="{98F13260-E866-45F2-9457-8D849F2DF6DE}"/>
    <cellStyle name="Comma 2 4 3 2 2" xfId="1774" xr:uid="{A70D2ABF-CD31-4C3B-AC1A-307A2D352A8F}"/>
    <cellStyle name="Comma 2 4 3 2 2 2" xfId="2188" xr:uid="{B03972D0-361E-4114-9592-C9A3E7D0C7B9}"/>
    <cellStyle name="Comma 2 4 3 2 2 2 2" xfId="3371" xr:uid="{FF09401B-B48B-4C50-95DC-C32482D9B5C7}"/>
    <cellStyle name="Comma 2 4 3 2 2 2 3" xfId="4510" xr:uid="{33BDBF8E-7854-482D-A6AB-0C5819DE907E}"/>
    <cellStyle name="Comma 2 4 3 2 2 2 4" xfId="5631" xr:uid="{465415DF-ED79-43D4-BE63-D4AF917A92C8}"/>
    <cellStyle name="Comma 2 4 3 2 2 2 5" xfId="6745" xr:uid="{D416375B-AFC6-42AB-99CB-4F04E19ED2B0}"/>
    <cellStyle name="Comma 2 4 3 2 2 2 6" xfId="7810" xr:uid="{D94DF6D5-DE38-4EDC-B5E3-477868B6D3F2}"/>
    <cellStyle name="Comma 2 4 3 2 2 3" xfId="2957" xr:uid="{1577ED56-0AF8-4A70-9679-5C369FB628F5}"/>
    <cellStyle name="Comma 2 4 3 2 2 4" xfId="4096" xr:uid="{D2FB3B8E-139D-4514-83A5-D0E68401AE1F}"/>
    <cellStyle name="Comma 2 4 3 2 2 5" xfId="5217" xr:uid="{893FD849-E49E-49C7-9A2D-A1274B91A167}"/>
    <cellStyle name="Comma 2 4 3 2 2 6" xfId="6331" xr:uid="{40DAE4E6-56B2-4F91-96C1-491EB5E81FCA}"/>
    <cellStyle name="Comma 2 4 3 2 2 7" xfId="7426" xr:uid="{0E13A3CE-123E-4D4A-B36B-DCA53CE0379B}"/>
    <cellStyle name="Comma 2 4 3 2 3" xfId="1906" xr:uid="{B3F7B4F7-8675-4E3D-90E9-D661878D098D}"/>
    <cellStyle name="Comma 2 4 3 2 3 2" xfId="2320" xr:uid="{FF840965-C210-462D-9AC7-00ADF0DBED4C}"/>
    <cellStyle name="Comma 2 4 3 2 3 2 2" xfId="3503" xr:uid="{51E8F4E5-2B19-43CF-8849-3F13061B1EEC}"/>
    <cellStyle name="Comma 2 4 3 2 3 2 3" xfId="4642" xr:uid="{6EED0998-B734-4C02-8F9A-32F6CAD5CB2C}"/>
    <cellStyle name="Comma 2 4 3 2 3 2 4" xfId="5763" xr:uid="{3D686FB9-FC1A-4CA3-9AAB-41DA161D7C8C}"/>
    <cellStyle name="Comma 2 4 3 2 3 2 5" xfId="6877" xr:uid="{33864ABC-01EA-4EF4-B774-A73C1540EDC4}"/>
    <cellStyle name="Comma 2 4 3 2 3 2 6" xfId="7932" xr:uid="{035E9C57-2BCD-4E09-B01A-7B78D6529E31}"/>
    <cellStyle name="Comma 2 4 3 2 3 3" xfId="3089" xr:uid="{59EE6C5E-930C-4C06-8988-FF35A4D752B4}"/>
    <cellStyle name="Comma 2 4 3 2 3 4" xfId="4228" xr:uid="{8C32EA08-E980-4CBC-9E63-4ABF01BEC025}"/>
    <cellStyle name="Comma 2 4 3 2 3 5" xfId="5349" xr:uid="{B73064F4-F6BB-43D6-AA3F-DB53D1751974}"/>
    <cellStyle name="Comma 2 4 3 2 3 6" xfId="6463" xr:uid="{32C2737C-D723-46BA-971F-CEF500C0A32B}"/>
    <cellStyle name="Comma 2 4 3 2 3 7" xfId="7548" xr:uid="{C118549B-E3FE-49A4-BAB8-75A0EE8D3971}"/>
    <cellStyle name="Comma 2 4 3 2 4" xfId="2033" xr:uid="{43012716-05E7-4690-8062-1CC68D9463BC}"/>
    <cellStyle name="Comma 2 4 3 2 4 2" xfId="3216" xr:uid="{584D6AE0-6163-463B-8FCA-9FD9F2D58542}"/>
    <cellStyle name="Comma 2 4 3 2 4 3" xfId="4355" xr:uid="{44C8DF08-DECE-4515-915E-E0AB8707BED9}"/>
    <cellStyle name="Comma 2 4 3 2 4 4" xfId="5476" xr:uid="{485BBDF8-6C00-4B2F-BA2C-F94BEC30A6B7}"/>
    <cellStyle name="Comma 2 4 3 2 4 5" xfId="6590" xr:uid="{57FF621F-8DC8-4BD6-8F15-33DFB5D30AAB}"/>
    <cellStyle name="Comma 2 4 3 2 4 6" xfId="7665" xr:uid="{3B278F40-8E58-4FAC-88D8-2CB908FCCEEB}"/>
    <cellStyle name="Comma 2 4 3 2 5" xfId="2506" xr:uid="{52039243-7546-4FB5-B3B6-063AA6F3571B}"/>
    <cellStyle name="Comma 2 4 3 2 5 2" xfId="3660" xr:uid="{FBAA6D3C-10D5-448C-8E9A-3A22340392B1}"/>
    <cellStyle name="Comma 2 4 3 2 5 3" xfId="4794" xr:uid="{F3F735F2-1877-4EBB-B31A-14B205EB0217}"/>
    <cellStyle name="Comma 2 4 3 2 5 4" xfId="5914" xr:uid="{5B67974B-1187-44DD-B07C-D92C73291831}"/>
    <cellStyle name="Comma 2 4 3 2 5 5" xfId="7028" xr:uid="{98A41904-0D74-4589-A5BD-4F95758AA799}"/>
    <cellStyle name="Comma 2 4 3 2 5 6" xfId="8059" xr:uid="{B68EBAAC-B903-4921-9D95-64C164C3FFE1}"/>
    <cellStyle name="Comma 2 4 3 2 6" xfId="2635" xr:uid="{7CE72EE0-C88C-49E7-B0D5-5D22E78A1EEA}"/>
    <cellStyle name="Comma 2 4 3 2 6 2" xfId="3789" xr:uid="{4186E058-E8BC-4940-B132-A67F4A12A293}"/>
    <cellStyle name="Comma 2 4 3 2 6 3" xfId="4923" xr:uid="{4839CD31-2807-486A-A28F-11458F97315D}"/>
    <cellStyle name="Comma 2 4 3 2 6 4" xfId="6043" xr:uid="{AD22CB15-42C0-49A6-A4D6-F78FF09603AA}"/>
    <cellStyle name="Comma 2 4 3 2 6 5" xfId="7157" xr:uid="{01414CB6-3350-4360-A314-BB87FD9731EC}"/>
    <cellStyle name="Comma 2 4 3 2 6 6" xfId="8178" xr:uid="{3716C79D-CEA1-49F4-AA91-DA5D620511AB}"/>
    <cellStyle name="Comma 2 4 3 2 7" xfId="2802" xr:uid="{1D4930A6-B0B1-4088-8D34-63F2D80DA9B7}"/>
    <cellStyle name="Comma 2 4 3 2 8" xfId="3941" xr:uid="{5ED797EE-36FB-495E-8F23-8CACCB6C8C06}"/>
    <cellStyle name="Comma 2 4 3 2 9" xfId="5062" xr:uid="{128E901C-ADA7-4A77-A8B4-DCA3B9B5B503}"/>
    <cellStyle name="Comma 2 4 4" xfId="1574" xr:uid="{B08B268C-BA84-4725-9A26-63A1E1DE0129}"/>
    <cellStyle name="Comma 2 4 4 10" xfId="6131" xr:uid="{1E11ED16-CB5E-450A-A774-608C29A5EFB9}"/>
    <cellStyle name="Comma 2 4 4 11" xfId="7237" xr:uid="{9E4BC1E2-55E0-4EBD-A312-40933190F7E3}"/>
    <cellStyle name="Comma 2 4 4 12" xfId="8259" xr:uid="{C5735637-EF43-4D59-8052-4F490A8662E8}"/>
    <cellStyle name="Comma 2 4 4 2" xfId="1729" xr:uid="{DD89C8A2-DC89-454B-919F-7B5ACA75ADB1}"/>
    <cellStyle name="Comma 2 4 4 2 2" xfId="2143" xr:uid="{65A6AB2B-F874-4B04-9CE1-25E06010E575}"/>
    <cellStyle name="Comma 2 4 4 2 2 2" xfId="3326" xr:uid="{BBB789EA-F809-46A0-B49F-E0BB6905DF8A}"/>
    <cellStyle name="Comma 2 4 4 2 2 3" xfId="4465" xr:uid="{14AED130-D345-4A4A-B6C4-A0A7EAB1F2A8}"/>
    <cellStyle name="Comma 2 4 4 2 2 4" xfId="5586" xr:uid="{67ADBBC3-CB88-460C-A630-0C10112BDBFB}"/>
    <cellStyle name="Comma 2 4 4 2 2 5" xfId="6700" xr:uid="{8C85DB19-AC71-4029-B334-959F8289BE17}"/>
    <cellStyle name="Comma 2 4 4 2 2 6" xfId="7766" xr:uid="{0E8D3BDA-03D4-4B70-B881-07F8F1E5AC0E}"/>
    <cellStyle name="Comma 2 4 4 2 3" xfId="2912" xr:uid="{988F578D-C0B5-474F-8D25-5EB8C3995D8B}"/>
    <cellStyle name="Comma 2 4 4 2 4" xfId="4051" xr:uid="{54427946-BF6E-4401-B7A2-63C34012F2A2}"/>
    <cellStyle name="Comma 2 4 4 2 5" xfId="5172" xr:uid="{8FC2D3C5-CE38-4D2D-87DC-70C92AA1AEA6}"/>
    <cellStyle name="Comma 2 4 4 2 6" xfId="6286" xr:uid="{C6AD579B-D391-4815-A009-D78211C6A47B}"/>
    <cellStyle name="Comma 2 4 4 2 7" xfId="7382" xr:uid="{1CD95EE9-C19A-4DD3-A339-9B6366E80DD9}"/>
    <cellStyle name="Comma 2 4 4 3" xfId="1861" xr:uid="{500F178A-FD4D-4314-8AAC-10FDEB30739D}"/>
    <cellStyle name="Comma 2 4 4 3 2" xfId="2275" xr:uid="{B8ACF4F5-9AFE-470D-8C06-AA971BF0CEEF}"/>
    <cellStyle name="Comma 2 4 4 3 2 2" xfId="3458" xr:uid="{56711452-BA70-4C81-BB46-763E66CF4F43}"/>
    <cellStyle name="Comma 2 4 4 3 2 3" xfId="4597" xr:uid="{E4E23C0A-39FA-4ACF-A626-A5149C1A175C}"/>
    <cellStyle name="Comma 2 4 4 3 2 4" xfId="5718" xr:uid="{B10D2A0C-7070-4E50-81F3-14D0C791C8FD}"/>
    <cellStyle name="Comma 2 4 4 3 2 5" xfId="6832" xr:uid="{592C62E4-790E-4C5E-B3CA-E5298F9E321B}"/>
    <cellStyle name="Comma 2 4 4 3 2 6" xfId="7888" xr:uid="{0A6C4F45-8611-42D3-BA42-D39C1C9BA3E1}"/>
    <cellStyle name="Comma 2 4 4 3 3" xfId="3044" xr:uid="{4DFBF775-2A81-403A-BEE2-A2B344DDCDEF}"/>
    <cellStyle name="Comma 2 4 4 3 4" xfId="4183" xr:uid="{A29D4772-8E95-43EC-B9D0-9CE40DEC637B}"/>
    <cellStyle name="Comma 2 4 4 3 5" xfId="5304" xr:uid="{317E06F9-B12C-4DEC-BE11-9DF9AE0D2505}"/>
    <cellStyle name="Comma 2 4 4 3 6" xfId="6418" xr:uid="{FF2F6E38-1DF6-4D61-9A1D-9BF69F1A852F}"/>
    <cellStyle name="Comma 2 4 4 3 7" xfId="7504" xr:uid="{CC65AA56-69DC-4883-8816-42BB0F7648D3}"/>
    <cellStyle name="Comma 2 4 4 4" xfId="1988" xr:uid="{2B4A513F-88EC-4795-A2DA-B5268D39AA40}"/>
    <cellStyle name="Comma 2 4 4 4 2" xfId="3171" xr:uid="{4F4AE2E6-5111-41CA-A1B8-21AAFA41CD92}"/>
    <cellStyle name="Comma 2 4 4 4 3" xfId="4310" xr:uid="{44F3B9AC-3EDE-4DF0-9CCB-45B80D1B9ED3}"/>
    <cellStyle name="Comma 2 4 4 4 4" xfId="5431" xr:uid="{D4D2E000-AF67-4AD1-AD99-C2B073A63597}"/>
    <cellStyle name="Comma 2 4 4 4 5" xfId="6545" xr:uid="{ADCC17B6-9F19-4249-B51D-A297C5C53B76}"/>
    <cellStyle name="Comma 2 4 4 4 6" xfId="7621" xr:uid="{0B04D62B-55C9-4E8D-8B59-0DE57EE9704A}"/>
    <cellStyle name="Comma 2 4 4 5" xfId="2461" xr:uid="{6C2A8B98-0AE8-4297-A341-A281FE7CB563}"/>
    <cellStyle name="Comma 2 4 4 5 2" xfId="3615" xr:uid="{4A774D30-3C89-44F8-ADD4-C8E0DD7474D5}"/>
    <cellStyle name="Comma 2 4 4 5 3" xfId="4749" xr:uid="{CF640E4A-E5F4-4D9A-964A-DDD754FE405D}"/>
    <cellStyle name="Comma 2 4 4 5 4" xfId="5869" xr:uid="{E08E1B48-A85F-4E4F-A56D-737A7D3C7AED}"/>
    <cellStyle name="Comma 2 4 4 5 5" xfId="6983" xr:uid="{79E0A077-87C5-497F-99BF-307335DD2FDB}"/>
    <cellStyle name="Comma 2 4 4 5 6" xfId="8015" xr:uid="{7CB4C731-92BB-41B7-9CB1-17DEECD57EE8}"/>
    <cellStyle name="Comma 2 4 4 6" xfId="2590" xr:uid="{5951A746-974C-43C9-845F-C2D86C77318B}"/>
    <cellStyle name="Comma 2 4 4 6 2" xfId="3744" xr:uid="{18659D86-5276-484D-9ABF-189976A5DBD8}"/>
    <cellStyle name="Comma 2 4 4 6 3" xfId="4878" xr:uid="{39EDF2CB-8AD0-4242-88A5-1F1063C6CBC6}"/>
    <cellStyle name="Comma 2 4 4 6 4" xfId="5998" xr:uid="{9320C80D-304C-446C-BEE5-B183BFC22352}"/>
    <cellStyle name="Comma 2 4 4 6 5" xfId="7112" xr:uid="{D1E0CF73-96AB-478D-848F-9C71E8A94DFB}"/>
    <cellStyle name="Comma 2 4 4 6 6" xfId="8134" xr:uid="{A0B44894-A1EF-4B25-B010-4CC3CC5DB75C}"/>
    <cellStyle name="Comma 2 4 4 7" xfId="2757" xr:uid="{39878016-A143-43F6-84BC-F33D9B439C26}"/>
    <cellStyle name="Comma 2 4 4 8" xfId="3896" xr:uid="{CC330D35-5544-411F-93B0-6CA7280A8D8A}"/>
    <cellStyle name="Comma 2 4 4 9" xfId="5017" xr:uid="{EE620DDA-1B80-4D89-AF8D-D4B4C9165BA5}"/>
    <cellStyle name="Comma 2 5" xfId="265" xr:uid="{00000000-0005-0000-0000-0000BD000000}"/>
    <cellStyle name="Comma 2 5 2" xfId="1423" xr:uid="{00000000-0005-0000-0000-0000BE000000}"/>
    <cellStyle name="Comma 2 5 2 10" xfId="4965" xr:uid="{C265EA9A-98A4-4738-9E98-5E5FCA95A314}"/>
    <cellStyle name="Comma 2 5 2 11" xfId="6079" xr:uid="{7EE988B9-4121-4985-A656-BF6E4F57C9BA}"/>
    <cellStyle name="Comma 2 5 2 12" xfId="7189" xr:uid="{DDDB565B-5A69-47E0-94A0-C903DC8E8BA8}"/>
    <cellStyle name="Comma 2 5 2 13" xfId="8211" xr:uid="{A3C5E771-A5F8-4CE0-A411-25D7871D16A7}"/>
    <cellStyle name="Comma 2 5 2 2" xfId="1621" xr:uid="{1A97D947-1381-4C1D-9D6C-BEDFF954C528}"/>
    <cellStyle name="Comma 2 5 2 2 10" xfId="6178" xr:uid="{59036719-85B2-4157-89FC-A971EA583D58}"/>
    <cellStyle name="Comma 2 5 2 2 11" xfId="7283" xr:uid="{7CE68095-EEE6-4E82-9CA3-1148D06B9EEC}"/>
    <cellStyle name="Comma 2 5 2 2 12" xfId="8305" xr:uid="{2DB12C1B-C13D-4F6E-AB5B-65D0ED9AAB6D}"/>
    <cellStyle name="Comma 2 5 2 2 2" xfId="1776" xr:uid="{2E2724D9-277E-4BF6-8BF2-37E17A6FA16F}"/>
    <cellStyle name="Comma 2 5 2 2 2 2" xfId="2190" xr:uid="{0E50F6DF-7717-4D46-BF37-902B1A2B1572}"/>
    <cellStyle name="Comma 2 5 2 2 2 2 2" xfId="3373" xr:uid="{1A443529-7517-441C-A06C-875D6D425078}"/>
    <cellStyle name="Comma 2 5 2 2 2 2 3" xfId="4512" xr:uid="{FCFE2026-9BF6-4115-A5B9-193CD52E07CD}"/>
    <cellStyle name="Comma 2 5 2 2 2 2 4" xfId="5633" xr:uid="{647957C1-52F7-4B87-A680-84F4D0381572}"/>
    <cellStyle name="Comma 2 5 2 2 2 2 5" xfId="6747" xr:uid="{62C3190B-E188-4025-A74B-615BF26438E2}"/>
    <cellStyle name="Comma 2 5 2 2 2 2 6" xfId="7812" xr:uid="{F30DFB54-B1B7-477F-A523-D1195066A226}"/>
    <cellStyle name="Comma 2 5 2 2 2 3" xfId="2959" xr:uid="{D941BAF6-9B48-49E1-9BC0-4F9CE4700613}"/>
    <cellStyle name="Comma 2 5 2 2 2 4" xfId="4098" xr:uid="{B801D078-A728-4FF6-BF0C-1B30E0683B33}"/>
    <cellStyle name="Comma 2 5 2 2 2 5" xfId="5219" xr:uid="{123A96D8-03AD-4172-AAE7-7EDB401DFE80}"/>
    <cellStyle name="Comma 2 5 2 2 2 6" xfId="6333" xr:uid="{3DCBEB53-0DCA-4752-8AE8-05664AA3D002}"/>
    <cellStyle name="Comma 2 5 2 2 2 7" xfId="7428" xr:uid="{EA590FED-BB1F-4ABE-A591-090CA8B81488}"/>
    <cellStyle name="Comma 2 5 2 2 3" xfId="1908" xr:uid="{38297C78-6431-4744-B7B3-AD5B43BF3870}"/>
    <cellStyle name="Comma 2 5 2 2 3 2" xfId="2322" xr:uid="{28427DFD-2EE4-44E3-9FF6-00DAD1D126CA}"/>
    <cellStyle name="Comma 2 5 2 2 3 2 2" xfId="3505" xr:uid="{3BAF8E02-F217-4CEE-8DAA-4D45001EC8BC}"/>
    <cellStyle name="Comma 2 5 2 2 3 2 3" xfId="4644" xr:uid="{D024FC83-7AD5-4387-93F6-EBEF279EA62D}"/>
    <cellStyle name="Comma 2 5 2 2 3 2 4" xfId="5765" xr:uid="{F1DCC6EC-FBA2-4B42-98A5-0435D53C459A}"/>
    <cellStyle name="Comma 2 5 2 2 3 2 5" xfId="6879" xr:uid="{3A6F8B9D-2286-40DF-B9CA-A08EEB1DD55B}"/>
    <cellStyle name="Comma 2 5 2 2 3 2 6" xfId="7934" xr:uid="{3FC670F6-5F6F-403F-8F31-F2CD41D980BD}"/>
    <cellStyle name="Comma 2 5 2 2 3 3" xfId="3091" xr:uid="{7440855E-14F1-4015-82F6-DFE5A34F3CAA}"/>
    <cellStyle name="Comma 2 5 2 2 3 4" xfId="4230" xr:uid="{35E1EE5E-7DA1-4E3F-B50C-04C19FFC5D4D}"/>
    <cellStyle name="Comma 2 5 2 2 3 5" xfId="5351" xr:uid="{293D12EA-2DC7-4976-BCE2-6313913A3109}"/>
    <cellStyle name="Comma 2 5 2 2 3 6" xfId="6465" xr:uid="{4A39AB71-5A2E-449A-9C2B-666FE2614155}"/>
    <cellStyle name="Comma 2 5 2 2 3 7" xfId="7550" xr:uid="{C42D2AA8-848B-494D-B09B-85BA921F1C60}"/>
    <cellStyle name="Comma 2 5 2 2 4" xfId="2035" xr:uid="{1F1D0AAC-0971-4902-9E68-516D82C9DED2}"/>
    <cellStyle name="Comma 2 5 2 2 4 2" xfId="3218" xr:uid="{BE211582-BE37-473C-97D3-2BF70E616969}"/>
    <cellStyle name="Comma 2 5 2 2 4 3" xfId="4357" xr:uid="{522B4DB6-3194-48BE-8A25-84FC070BE730}"/>
    <cellStyle name="Comma 2 5 2 2 4 4" xfId="5478" xr:uid="{232CA0B9-B3B6-4B32-A0A7-FEB2769E6E1A}"/>
    <cellStyle name="Comma 2 5 2 2 4 5" xfId="6592" xr:uid="{8B1CE86D-0BAD-4FB9-B912-B34738A4509D}"/>
    <cellStyle name="Comma 2 5 2 2 4 6" xfId="7667" xr:uid="{B1B63B93-6DED-4AC3-8AA1-62B0CBEA33CD}"/>
    <cellStyle name="Comma 2 5 2 2 5" xfId="2508" xr:uid="{9113E89C-B54C-48A7-AC8A-FD887936DA12}"/>
    <cellStyle name="Comma 2 5 2 2 5 2" xfId="3662" xr:uid="{77FCB2BE-A6E6-4F43-97C6-C85CCC8977B8}"/>
    <cellStyle name="Comma 2 5 2 2 5 3" xfId="4796" xr:uid="{B6BDEA7B-E216-4C95-90CB-BBE7EB7748AC}"/>
    <cellStyle name="Comma 2 5 2 2 5 4" xfId="5916" xr:uid="{02B8C9B3-997F-4B33-9FFE-DB11D84BD6A7}"/>
    <cellStyle name="Comma 2 5 2 2 5 5" xfId="7030" xr:uid="{BBBB4F87-F083-4C0C-84A4-E04CA7C25186}"/>
    <cellStyle name="Comma 2 5 2 2 5 6" xfId="8061" xr:uid="{631986DF-25E0-4CCF-BDB1-9819968097E7}"/>
    <cellStyle name="Comma 2 5 2 2 6" xfId="2637" xr:uid="{F3F38CBF-B4B6-4105-B9DD-50062CE8F1DC}"/>
    <cellStyle name="Comma 2 5 2 2 6 2" xfId="3791" xr:uid="{1109E410-BFCA-44AD-BE56-D6BD64226F68}"/>
    <cellStyle name="Comma 2 5 2 2 6 3" xfId="4925" xr:uid="{8623C24D-4575-428F-AFCF-75B6D96CA92E}"/>
    <cellStyle name="Comma 2 5 2 2 6 4" xfId="6045" xr:uid="{D1671525-1ECC-4ED1-A825-7A5F74AB6ABF}"/>
    <cellStyle name="Comma 2 5 2 2 6 5" xfId="7159" xr:uid="{3F0E18EF-89A2-4BA8-AA32-5C9A283BBED4}"/>
    <cellStyle name="Comma 2 5 2 2 6 6" xfId="8180" xr:uid="{6AB838EE-64FD-4035-993A-5DF83FE0B3F3}"/>
    <cellStyle name="Comma 2 5 2 2 7" xfId="2804" xr:uid="{AB772AAC-0AC9-4E79-9C89-C79CFB249CFC}"/>
    <cellStyle name="Comma 2 5 2 2 8" xfId="3943" xr:uid="{1B98C304-9F33-4600-8AE6-8183A355B579}"/>
    <cellStyle name="Comma 2 5 2 2 9" xfId="5064" xr:uid="{EE6BF3D2-E507-472C-9030-176B8F343602}"/>
    <cellStyle name="Comma 2 5 2 3" xfId="1677" xr:uid="{E5219CF8-A2A6-41A4-A4E9-9099A2770BB6}"/>
    <cellStyle name="Comma 2 5 2 3 2" xfId="2091" xr:uid="{71300B48-F63A-4553-A9D2-EE841B8FABEE}"/>
    <cellStyle name="Comma 2 5 2 3 2 2" xfId="3274" xr:uid="{E219EBE1-BADA-4ED9-83D2-EA594B98C8E1}"/>
    <cellStyle name="Comma 2 5 2 3 2 3" xfId="4413" xr:uid="{F64147B4-D62F-491B-8533-0B44909FEB43}"/>
    <cellStyle name="Comma 2 5 2 3 2 4" xfId="5534" xr:uid="{D1CDE38B-F5A2-4B22-A0ED-5C03F219DB9F}"/>
    <cellStyle name="Comma 2 5 2 3 2 5" xfId="6648" xr:uid="{2C8C95BC-633B-4D9B-B26C-77A3DA67C580}"/>
    <cellStyle name="Comma 2 5 2 3 2 6" xfId="7718" xr:uid="{AA4A4A78-E718-4AAA-B771-DA945F9AEBDD}"/>
    <cellStyle name="Comma 2 5 2 3 3" xfId="2860" xr:uid="{AA4B8B69-0251-4C71-8ED4-C6041A2A1974}"/>
    <cellStyle name="Comma 2 5 2 3 4" xfId="3999" xr:uid="{369434B0-9F0E-4D57-9829-CF39D75054C0}"/>
    <cellStyle name="Comma 2 5 2 3 5" xfId="5120" xr:uid="{79352DBB-97DC-453A-B80B-051634BDE811}"/>
    <cellStyle name="Comma 2 5 2 3 6" xfId="6234" xr:uid="{790ABC09-AED0-4C35-996A-D0EDBF73382E}"/>
    <cellStyle name="Comma 2 5 2 3 7" xfId="7334" xr:uid="{61A1C543-7CAE-47DF-A1E0-40DD43455DE1}"/>
    <cellStyle name="Comma 2 5 2 4" xfId="1809" xr:uid="{D0B1B1B3-E21A-498F-A48A-5B739565FEE6}"/>
    <cellStyle name="Comma 2 5 2 4 2" xfId="2223" xr:uid="{990DE3B3-E274-4408-8FD7-97ADF03C5B29}"/>
    <cellStyle name="Comma 2 5 2 4 2 2" xfId="3406" xr:uid="{019D58D2-DEFB-4546-885F-46DAC8437B6C}"/>
    <cellStyle name="Comma 2 5 2 4 2 3" xfId="4545" xr:uid="{20F23711-3902-452F-BF70-661B243BF21B}"/>
    <cellStyle name="Comma 2 5 2 4 2 4" xfId="5666" xr:uid="{A67BD743-570F-45DB-B77F-CD5DC89C218C}"/>
    <cellStyle name="Comma 2 5 2 4 2 5" xfId="6780" xr:uid="{01B85A17-4658-4505-85B9-9F5BE47DA7E2}"/>
    <cellStyle name="Comma 2 5 2 4 2 6" xfId="7840" xr:uid="{0D6A1971-E905-424B-AFCA-D8B3FE33B680}"/>
    <cellStyle name="Comma 2 5 2 4 3" xfId="2992" xr:uid="{4884373C-27EC-420A-A567-FDE6A7C4A8B0}"/>
    <cellStyle name="Comma 2 5 2 4 4" xfId="4131" xr:uid="{ABB8F555-0DA2-4AAC-BD6F-DF8609BFC16F}"/>
    <cellStyle name="Comma 2 5 2 4 5" xfId="5252" xr:uid="{C8F6E7EB-D69A-4487-9B83-1BE4FB846C7E}"/>
    <cellStyle name="Comma 2 5 2 4 6" xfId="6366" xr:uid="{BE0286D1-19E3-40D4-B152-B543D73E694A}"/>
    <cellStyle name="Comma 2 5 2 4 7" xfId="7456" xr:uid="{3C356B02-4B54-4033-9CF3-C9DD7894E07F}"/>
    <cellStyle name="Comma 2 5 2 5" xfId="1936" xr:uid="{E9284518-99B9-4697-B77A-FC00172C66FE}"/>
    <cellStyle name="Comma 2 5 2 5 2" xfId="3119" xr:uid="{96F36E9D-0A8E-44F1-8B5A-4D19753FA4AF}"/>
    <cellStyle name="Comma 2 5 2 5 3" xfId="4258" xr:uid="{76327C17-B94C-4420-ADFA-096FC5594E08}"/>
    <cellStyle name="Comma 2 5 2 5 4" xfId="5379" xr:uid="{2BBA572C-3CC0-44E0-92A9-C62F15D0F5C3}"/>
    <cellStyle name="Comma 2 5 2 5 5" xfId="6493" xr:uid="{83623E30-1E8A-41E8-8763-54F512741D97}"/>
    <cellStyle name="Comma 2 5 2 5 6" xfId="7573" xr:uid="{940EA2ED-0A64-4B9A-A13C-B38C64F54A75}"/>
    <cellStyle name="Comma 2 5 2 6" xfId="2409" xr:uid="{13306B26-BCCF-496B-A018-249E4B5CCB42}"/>
    <cellStyle name="Comma 2 5 2 6 2" xfId="3563" xr:uid="{CD3905A0-0E0B-4574-B2E5-FA933154C187}"/>
    <cellStyle name="Comma 2 5 2 6 3" xfId="4697" xr:uid="{3D1A378A-81FD-44B4-91B0-EBC57A222A94}"/>
    <cellStyle name="Comma 2 5 2 6 4" xfId="5817" xr:uid="{668DA482-31EB-49AE-BA8E-E081DF24EA0C}"/>
    <cellStyle name="Comma 2 5 2 6 5" xfId="6931" xr:uid="{B0976B75-E353-46E2-A771-7DF3BB23F634}"/>
    <cellStyle name="Comma 2 5 2 6 6" xfId="7967" xr:uid="{C5A32C54-7EB0-4883-8A13-EDBB015EEAE1}"/>
    <cellStyle name="Comma 2 5 2 7" xfId="2538" xr:uid="{FFBC4D03-145E-48BE-AA5D-65FAC3E1C079}"/>
    <cellStyle name="Comma 2 5 2 7 2" xfId="3692" xr:uid="{56050E6A-92E4-407B-B628-12B388005C03}"/>
    <cellStyle name="Comma 2 5 2 7 3" xfId="4826" xr:uid="{C4C7CB5F-674A-4768-B344-011172597B7A}"/>
    <cellStyle name="Comma 2 5 2 7 4" xfId="5946" xr:uid="{E12404CF-2E83-4F99-A34A-D0F77DA347FA}"/>
    <cellStyle name="Comma 2 5 2 7 5" xfId="7060" xr:uid="{7A0430E1-0BA7-4432-8877-54610F2989C4}"/>
    <cellStyle name="Comma 2 5 2 7 6" xfId="8086" xr:uid="{1DF63722-726A-436A-9C47-4BEAED393E4D}"/>
    <cellStyle name="Comma 2 5 2 8" xfId="2705" xr:uid="{62D3E88B-4805-46B4-A476-01794B97C777}"/>
    <cellStyle name="Comma 2 5 2 9" xfId="3844" xr:uid="{009A4087-0E7C-4276-B055-4CB91DBA7FA7}"/>
    <cellStyle name="Comma 2 5 3" xfId="1575" xr:uid="{D8647EB7-0CE4-438D-9E55-3EAB4B455016}"/>
    <cellStyle name="Comma 2 5 3 10" xfId="6132" xr:uid="{8C98593D-C768-4C0E-B8EC-7F1006AA1290}"/>
    <cellStyle name="Comma 2 5 3 11" xfId="7238" xr:uid="{30ABB974-C854-42C3-A388-AF9A4526EDE5}"/>
    <cellStyle name="Comma 2 5 3 12" xfId="8260" xr:uid="{FF691011-3A9C-4820-998A-B7A6F9D7B6FA}"/>
    <cellStyle name="Comma 2 5 3 2" xfId="1730" xr:uid="{DF03C99C-19DB-4D09-8C9C-32A90DDCB4EB}"/>
    <cellStyle name="Comma 2 5 3 2 2" xfId="2144" xr:uid="{8AAC9C81-2642-48D9-B668-B3CA5C318FD6}"/>
    <cellStyle name="Comma 2 5 3 2 2 2" xfId="3327" xr:uid="{B275EAF5-4D2A-46ED-BDC7-8CAFAC7DE4D9}"/>
    <cellStyle name="Comma 2 5 3 2 2 3" xfId="4466" xr:uid="{782B334A-5BA9-4480-8960-4B88700B88BE}"/>
    <cellStyle name="Comma 2 5 3 2 2 4" xfId="5587" xr:uid="{A46F4222-D7E5-456C-8E23-3F0CCFEA4E35}"/>
    <cellStyle name="Comma 2 5 3 2 2 5" xfId="6701" xr:uid="{9D96DB93-AA80-4074-A434-30C2334BF8B5}"/>
    <cellStyle name="Comma 2 5 3 2 2 6" xfId="7767" xr:uid="{58D4A31B-C700-445C-8370-80963DA5BB95}"/>
    <cellStyle name="Comma 2 5 3 2 3" xfId="2913" xr:uid="{2DFDD7FB-8B99-4616-940F-8760BBFD5A70}"/>
    <cellStyle name="Comma 2 5 3 2 4" xfId="4052" xr:uid="{FF2FA64A-D6C4-4398-817A-BA450092F17D}"/>
    <cellStyle name="Comma 2 5 3 2 5" xfId="5173" xr:uid="{42BD36C5-A4E5-40AA-B0FC-B6F7336EFEB7}"/>
    <cellStyle name="Comma 2 5 3 2 6" xfId="6287" xr:uid="{72C3A371-941E-4DEF-BF26-72D057B951E9}"/>
    <cellStyle name="Comma 2 5 3 2 7" xfId="7383" xr:uid="{507B8582-0606-498B-AA9A-E9A3C10CDDF5}"/>
    <cellStyle name="Comma 2 5 3 3" xfId="1862" xr:uid="{4D925BA3-90A0-4141-847B-4F08F390A060}"/>
    <cellStyle name="Comma 2 5 3 3 2" xfId="2276" xr:uid="{470AFDDE-5949-4F88-9934-C733558C028E}"/>
    <cellStyle name="Comma 2 5 3 3 2 2" xfId="3459" xr:uid="{E6A027A0-B096-413F-9C4D-AA7880CCDAE6}"/>
    <cellStyle name="Comma 2 5 3 3 2 3" xfId="4598" xr:uid="{F125BDF4-728F-4558-A0C1-7A7F55D4F6DE}"/>
    <cellStyle name="Comma 2 5 3 3 2 4" xfId="5719" xr:uid="{98E8086B-72A0-4EE6-BCC1-50F17868EE53}"/>
    <cellStyle name="Comma 2 5 3 3 2 5" xfId="6833" xr:uid="{C61EDC4B-8857-439C-B45D-D9B5D64B57C4}"/>
    <cellStyle name="Comma 2 5 3 3 2 6" xfId="7889" xr:uid="{C121E400-92F6-4F90-B6BB-F1E41A580C81}"/>
    <cellStyle name="Comma 2 5 3 3 3" xfId="3045" xr:uid="{276CAFB0-C057-477A-88CC-71BD597364D2}"/>
    <cellStyle name="Comma 2 5 3 3 4" xfId="4184" xr:uid="{98EE555E-580A-4E16-958A-0782CF59C846}"/>
    <cellStyle name="Comma 2 5 3 3 5" xfId="5305" xr:uid="{51C61754-A44A-44F2-891D-BE9DD59D6425}"/>
    <cellStyle name="Comma 2 5 3 3 6" xfId="6419" xr:uid="{2E8CB07F-128D-4E12-B11B-4035EB7EE61B}"/>
    <cellStyle name="Comma 2 5 3 3 7" xfId="7505" xr:uid="{8C2E19B2-CDFB-4050-BF76-2A2B300E9D41}"/>
    <cellStyle name="Comma 2 5 3 4" xfId="1989" xr:uid="{5AF7A18F-7D73-49FE-9289-EA970BE8EEA3}"/>
    <cellStyle name="Comma 2 5 3 4 2" xfId="3172" xr:uid="{6617BE22-753E-4485-94EE-85E8629F8E12}"/>
    <cellStyle name="Comma 2 5 3 4 3" xfId="4311" xr:uid="{D62BDACA-F629-4A7C-A9BC-3E5B3377DB36}"/>
    <cellStyle name="Comma 2 5 3 4 4" xfId="5432" xr:uid="{9DFC690B-AD5B-4AA2-8915-DD94921B3EF4}"/>
    <cellStyle name="Comma 2 5 3 4 5" xfId="6546" xr:uid="{D5F24059-81EB-431A-AE67-D45EF5A6CC53}"/>
    <cellStyle name="Comma 2 5 3 4 6" xfId="7622" xr:uid="{99095DEF-40A7-4909-B2A1-EA1B3E8AB230}"/>
    <cellStyle name="Comma 2 5 3 5" xfId="2462" xr:uid="{59AE723A-E352-4A0A-B129-582F85AE33B9}"/>
    <cellStyle name="Comma 2 5 3 5 2" xfId="3616" xr:uid="{A3D045A7-E4A1-4256-AB82-6515EF390C3C}"/>
    <cellStyle name="Comma 2 5 3 5 3" xfId="4750" xr:uid="{FEE23F80-9D5C-4C96-8BE4-418276EB73CC}"/>
    <cellStyle name="Comma 2 5 3 5 4" xfId="5870" xr:uid="{1AD67F91-B4C2-4DA5-9B60-768CBB43452F}"/>
    <cellStyle name="Comma 2 5 3 5 5" xfId="6984" xr:uid="{BACFB82A-5EEA-4733-B0A7-E530D07F10D5}"/>
    <cellStyle name="Comma 2 5 3 5 6" xfId="8016" xr:uid="{FDDA2179-5FF4-4293-B068-DF6EDB8939FB}"/>
    <cellStyle name="Comma 2 5 3 6" xfId="2591" xr:uid="{D3C9FFE6-1E88-4D7E-A8A8-CCA4B0763DB8}"/>
    <cellStyle name="Comma 2 5 3 6 2" xfId="3745" xr:uid="{50C8542D-ED0D-4F7A-912E-CA8BBCBDEB8D}"/>
    <cellStyle name="Comma 2 5 3 6 3" xfId="4879" xr:uid="{5EE6B648-E487-480A-9A8A-BC8EF2AC2DB0}"/>
    <cellStyle name="Comma 2 5 3 6 4" xfId="5999" xr:uid="{A5E8DB37-14C4-4C6C-BD0C-989B5606812F}"/>
    <cellStyle name="Comma 2 5 3 6 5" xfId="7113" xr:uid="{5EE706E6-E6C7-4034-A41D-5B81F2BBB5FB}"/>
    <cellStyle name="Comma 2 5 3 6 6" xfId="8135" xr:uid="{B532C450-B715-48D3-94A1-902CE011AC17}"/>
    <cellStyle name="Comma 2 5 3 7" xfId="2758" xr:uid="{6E729E4C-2F5F-4E7B-98FD-5B79167A97CB}"/>
    <cellStyle name="Comma 2 5 3 8" xfId="3897" xr:uid="{1294EA55-4381-4FDE-B69F-D117697B2354}"/>
    <cellStyle name="Comma 2 5 3 9" xfId="5018" xr:uid="{7FBF7168-09F7-4522-8C27-2D8AE7BB299C}"/>
    <cellStyle name="Comma 2 6" xfId="266" xr:uid="{00000000-0005-0000-0000-0000BF000000}"/>
    <cellStyle name="Comma 2 6 2" xfId="1534" xr:uid="{00000000-0005-0000-0000-0000C0000000}"/>
    <cellStyle name="Comma 2 6 2 2" xfId="1638" xr:uid="{C8F9EB38-F04D-47F8-A1F6-B03F15C50E96}"/>
    <cellStyle name="Comma 2 6 2 2 10" xfId="6195" xr:uid="{75C779A0-6A7B-4758-8313-12D5564A2923}"/>
    <cellStyle name="Comma 2 6 2 2 11" xfId="7299" xr:uid="{1DB3E2DF-2E40-40E3-8741-02A9D31BD0E0}"/>
    <cellStyle name="Comma 2 6 2 2 12" xfId="8321" xr:uid="{6EE93991-3C0B-49D6-9D64-7345F902B9BD}"/>
    <cellStyle name="Comma 2 6 2 2 2" xfId="1793" xr:uid="{1E257635-7FA7-4762-A740-65836DC1FA24}"/>
    <cellStyle name="Comma 2 6 2 2 2 2" xfId="2207" xr:uid="{0E911CC2-D6EB-4D4C-B870-DDF2A15B7694}"/>
    <cellStyle name="Comma 2 6 2 2 2 2 2" xfId="3390" xr:uid="{693736AE-74C2-4370-B684-7C1C7969BE7E}"/>
    <cellStyle name="Comma 2 6 2 2 2 2 3" xfId="4529" xr:uid="{502C4353-9DEF-4634-A856-A5883FED5EC7}"/>
    <cellStyle name="Comma 2 6 2 2 2 2 4" xfId="5650" xr:uid="{89E01EF5-B56C-4862-9AB9-CB19AC83E553}"/>
    <cellStyle name="Comma 2 6 2 2 2 2 5" xfId="6764" xr:uid="{091BFE5C-B602-4A19-802E-6A7B2A357C61}"/>
    <cellStyle name="Comma 2 6 2 2 2 2 6" xfId="7828" xr:uid="{7E4CADCD-B15A-4215-80FE-023DE8CBA0FC}"/>
    <cellStyle name="Comma 2 6 2 2 2 3" xfId="2976" xr:uid="{F8EDE74A-D5B3-4708-9359-88DCE40C3118}"/>
    <cellStyle name="Comma 2 6 2 2 2 4" xfId="4115" xr:uid="{0D72E474-0CCC-4C49-984D-2076F43E1AAB}"/>
    <cellStyle name="Comma 2 6 2 2 2 5" xfId="5236" xr:uid="{AAC5B3E9-1AC2-4522-ADF5-54A3D6F4E8F4}"/>
    <cellStyle name="Comma 2 6 2 2 2 6" xfId="6350" xr:uid="{9DA26D6F-94B5-4E43-90EC-D77E688A573C}"/>
    <cellStyle name="Comma 2 6 2 2 2 7" xfId="7444" xr:uid="{1FFA542E-7BFD-4BF9-A326-888603DE746D}"/>
    <cellStyle name="Comma 2 6 2 2 3" xfId="1925" xr:uid="{934E961E-F5AE-48C1-B83E-97188E0326B9}"/>
    <cellStyle name="Comma 2 6 2 2 3 2" xfId="2339" xr:uid="{929E5860-EFA3-4DF7-A324-D8B3725D816D}"/>
    <cellStyle name="Comma 2 6 2 2 3 2 2" xfId="3522" xr:uid="{89786742-7353-4550-86F1-0A4B67B4893B}"/>
    <cellStyle name="Comma 2 6 2 2 3 2 3" xfId="4661" xr:uid="{284A9442-7A99-4368-8419-5A84802FD1F3}"/>
    <cellStyle name="Comma 2 6 2 2 3 2 4" xfId="5782" xr:uid="{13C184B9-1947-4A93-AEDB-EEFDD62B2DAF}"/>
    <cellStyle name="Comma 2 6 2 2 3 2 5" xfId="6896" xr:uid="{EB4DF2CF-BB71-494A-928D-65629989047B}"/>
    <cellStyle name="Comma 2 6 2 2 3 2 6" xfId="7950" xr:uid="{F83A962F-4279-40A9-B881-4200412B1133}"/>
    <cellStyle name="Comma 2 6 2 2 3 3" xfId="3108" xr:uid="{2C60B218-20A1-4049-8AE4-656DDDDC4F5D}"/>
    <cellStyle name="Comma 2 6 2 2 3 4" xfId="4247" xr:uid="{AB81866B-60DC-4526-B60E-5170D49DCCB2}"/>
    <cellStyle name="Comma 2 6 2 2 3 5" xfId="5368" xr:uid="{DD59AE16-CA99-4EC4-821F-961836730EF7}"/>
    <cellStyle name="Comma 2 6 2 2 3 6" xfId="6482" xr:uid="{7125A76E-1252-451E-8C30-93884E7EA9CA}"/>
    <cellStyle name="Comma 2 6 2 2 3 7" xfId="7566" xr:uid="{183BE0AD-133D-49BB-B3B2-8AD20B15D502}"/>
    <cellStyle name="Comma 2 6 2 2 4" xfId="2052" xr:uid="{CD3DD945-014D-49E4-9DF9-6E5A4FA18815}"/>
    <cellStyle name="Comma 2 6 2 2 4 2" xfId="3235" xr:uid="{4616D276-480A-4350-BD11-B1B33A9152F7}"/>
    <cellStyle name="Comma 2 6 2 2 4 3" xfId="4374" xr:uid="{60DF1E63-E6AF-458C-A22C-3317F233BC43}"/>
    <cellStyle name="Comma 2 6 2 2 4 4" xfId="5495" xr:uid="{D6D75ECD-2757-4861-9FE0-E5484DAB1E4A}"/>
    <cellStyle name="Comma 2 6 2 2 4 5" xfId="6609" xr:uid="{39882E48-20F9-4D00-92F9-88400AE74744}"/>
    <cellStyle name="Comma 2 6 2 2 4 6" xfId="7683" xr:uid="{374FDFFC-31D6-407A-B5D9-43CD3AC9BB06}"/>
    <cellStyle name="Comma 2 6 2 2 5" xfId="2525" xr:uid="{77CDA10D-4EC1-4A1E-95D2-3B92079392D7}"/>
    <cellStyle name="Comma 2 6 2 2 5 2" xfId="3679" xr:uid="{5ABCD016-6634-402E-A8FA-224BA1183BA2}"/>
    <cellStyle name="Comma 2 6 2 2 5 3" xfId="4813" xr:uid="{27D7DADF-8E1B-4AF7-99E4-FEA8B608FCC2}"/>
    <cellStyle name="Comma 2 6 2 2 5 4" xfId="5933" xr:uid="{2B6A2161-2532-45AF-BDC2-C91581880C09}"/>
    <cellStyle name="Comma 2 6 2 2 5 5" xfId="7047" xr:uid="{81908641-2BA4-42FD-88AB-AD75E85A353E}"/>
    <cellStyle name="Comma 2 6 2 2 5 6" xfId="8077" xr:uid="{25836E68-D698-4220-8C25-1CA9890ECA50}"/>
    <cellStyle name="Comma 2 6 2 2 6" xfId="2654" xr:uid="{704D644F-9E7B-45D9-8FD6-F851D19AF0AE}"/>
    <cellStyle name="Comma 2 6 2 2 6 2" xfId="3808" xr:uid="{BC5B226F-E37C-4BEB-AFC0-252350E1A455}"/>
    <cellStyle name="Comma 2 6 2 2 6 3" xfId="4942" xr:uid="{70D071C1-2455-463D-9027-FFAE13BBE43A}"/>
    <cellStyle name="Comma 2 6 2 2 6 4" xfId="6062" xr:uid="{05791BFA-9471-46E1-949C-1F728837E582}"/>
    <cellStyle name="Comma 2 6 2 2 6 5" xfId="7176" xr:uid="{E35C4229-A411-4E10-9680-71B95398DB38}"/>
    <cellStyle name="Comma 2 6 2 2 6 6" xfId="8196" xr:uid="{C9BC271B-29B2-4201-ADDE-9012B1CA6B13}"/>
    <cellStyle name="Comma 2 6 2 2 7" xfId="2821" xr:uid="{3D693CCC-8C21-4C21-8B68-E0C781D5D701}"/>
    <cellStyle name="Comma 2 6 2 2 8" xfId="3960" xr:uid="{BC20F5CA-0148-4DA6-BB93-BB0E64317023}"/>
    <cellStyle name="Comma 2 6 2 2 9" xfId="5081" xr:uid="{8DDDCD62-7D72-41B9-8DE4-3B9AAF4A7376}"/>
    <cellStyle name="Comma 2 6 3" xfId="1576" xr:uid="{F1F4F634-FD9E-4046-8AF9-595B9BABAB6D}"/>
    <cellStyle name="Comma 2 6 3 10" xfId="6133" xr:uid="{6B3D30B2-C3FF-461B-9332-49AF5EA7CAF7}"/>
    <cellStyle name="Comma 2 6 3 11" xfId="7239" xr:uid="{C091559F-5308-44B0-A94C-3378D7CF731F}"/>
    <cellStyle name="Comma 2 6 3 12" xfId="8261" xr:uid="{4ABB1DEA-BDFE-4EFD-A010-ADC2DC8FB9DC}"/>
    <cellStyle name="Comma 2 6 3 2" xfId="1731" xr:uid="{21E35B37-1B32-4C95-878F-50EDA01AF2B9}"/>
    <cellStyle name="Comma 2 6 3 2 2" xfId="2145" xr:uid="{7454BCD6-822F-4C53-8EDA-C59885492138}"/>
    <cellStyle name="Comma 2 6 3 2 2 2" xfId="3328" xr:uid="{6C824B28-31B9-4D8B-9C89-A6408D540E51}"/>
    <cellStyle name="Comma 2 6 3 2 2 3" xfId="4467" xr:uid="{02583461-AD39-4D7B-A77C-7D03B0565936}"/>
    <cellStyle name="Comma 2 6 3 2 2 4" xfId="5588" xr:uid="{A4F0FC6B-2548-4DB0-BB33-57934C73BFBD}"/>
    <cellStyle name="Comma 2 6 3 2 2 5" xfId="6702" xr:uid="{1A519058-20E5-4BA2-A6E6-B5CD7F696233}"/>
    <cellStyle name="Comma 2 6 3 2 2 6" xfId="7768" xr:uid="{6880707B-3C25-4F3A-B27C-1686E0638CED}"/>
    <cellStyle name="Comma 2 6 3 2 3" xfId="2914" xr:uid="{316DCDE3-C3E1-4117-B2F8-B41161CE09BB}"/>
    <cellStyle name="Comma 2 6 3 2 4" xfId="4053" xr:uid="{6759EBF4-5AE0-423E-883F-6F60DAEFBFCF}"/>
    <cellStyle name="Comma 2 6 3 2 5" xfId="5174" xr:uid="{BE14A76B-821D-4952-AA39-BDC43642E236}"/>
    <cellStyle name="Comma 2 6 3 2 6" xfId="6288" xr:uid="{0339B1E2-FFE1-41D0-A34F-5CC88A1A7B71}"/>
    <cellStyle name="Comma 2 6 3 2 7" xfId="7384" xr:uid="{23411D54-9D9E-4928-A98D-61AF8519F30F}"/>
    <cellStyle name="Comma 2 6 3 3" xfId="1863" xr:uid="{B260CDCC-743A-4ACB-9CED-7E99F1A9642F}"/>
    <cellStyle name="Comma 2 6 3 3 2" xfId="2277" xr:uid="{9FF09EDE-52D5-4AD8-AEC0-1A201369BDB4}"/>
    <cellStyle name="Comma 2 6 3 3 2 2" xfId="3460" xr:uid="{5016EB3B-3941-4702-96EF-8D6836E0DF4F}"/>
    <cellStyle name="Comma 2 6 3 3 2 3" xfId="4599" xr:uid="{DCE44F0E-1749-41B5-A321-35157FDFE883}"/>
    <cellStyle name="Comma 2 6 3 3 2 4" xfId="5720" xr:uid="{6D6CFE8E-7CFD-4A60-B05C-0758766D38D5}"/>
    <cellStyle name="Comma 2 6 3 3 2 5" xfId="6834" xr:uid="{1B40739C-B8F7-4D25-92AB-C88B6526741F}"/>
    <cellStyle name="Comma 2 6 3 3 2 6" xfId="7890" xr:uid="{A0263C3E-F704-4A71-B494-23310B0EDBE1}"/>
    <cellStyle name="Comma 2 6 3 3 3" xfId="3046" xr:uid="{96966565-F356-4584-8B6C-A7DD2BB48076}"/>
    <cellStyle name="Comma 2 6 3 3 4" xfId="4185" xr:uid="{41384CFF-9759-4DFC-B63D-5C781CFCEA7C}"/>
    <cellStyle name="Comma 2 6 3 3 5" xfId="5306" xr:uid="{AA2DD335-7844-4DB5-8939-40799B7090CC}"/>
    <cellStyle name="Comma 2 6 3 3 6" xfId="6420" xr:uid="{5869D472-13F5-43E0-A27F-FDB1DB881762}"/>
    <cellStyle name="Comma 2 6 3 3 7" xfId="7506" xr:uid="{25B17A16-FC9D-43DC-98E6-5618DFF29844}"/>
    <cellStyle name="Comma 2 6 3 4" xfId="1990" xr:uid="{7DF81BD3-E42C-44F6-8074-9D6C9613CA24}"/>
    <cellStyle name="Comma 2 6 3 4 2" xfId="3173" xr:uid="{19DE2C71-5408-4C38-85B4-78783C24D63C}"/>
    <cellStyle name="Comma 2 6 3 4 3" xfId="4312" xr:uid="{FE330266-D7DC-450E-BF58-B07C4FA9F3DE}"/>
    <cellStyle name="Comma 2 6 3 4 4" xfId="5433" xr:uid="{1198F8B1-9812-4FBE-8B8F-B42D0A639137}"/>
    <cellStyle name="Comma 2 6 3 4 5" xfId="6547" xr:uid="{E19493AE-B65A-4D57-A45F-FF4FD6EFAFB5}"/>
    <cellStyle name="Comma 2 6 3 4 6" xfId="7623" xr:uid="{C1DBBC4C-B3A4-4278-9308-C059FA26B3A1}"/>
    <cellStyle name="Comma 2 6 3 5" xfId="2463" xr:uid="{2780621A-1438-412C-866F-E3848433B028}"/>
    <cellStyle name="Comma 2 6 3 5 2" xfId="3617" xr:uid="{C9B9E9A7-EC85-4F6B-B4BF-A8AB45407D65}"/>
    <cellStyle name="Comma 2 6 3 5 3" xfId="4751" xr:uid="{69D6485A-68DC-4410-BC2C-F355B9A333B3}"/>
    <cellStyle name="Comma 2 6 3 5 4" xfId="5871" xr:uid="{34BD81C2-C33D-43AD-80F8-7F332A5B18B0}"/>
    <cellStyle name="Comma 2 6 3 5 5" xfId="6985" xr:uid="{3CDB8751-E142-4FDE-AC69-091F5E915EA3}"/>
    <cellStyle name="Comma 2 6 3 5 6" xfId="8017" xr:uid="{7B8E3B44-0916-4280-8D5C-DC4722D91956}"/>
    <cellStyle name="Comma 2 6 3 6" xfId="2592" xr:uid="{5CA1632A-FE01-4A6B-AD30-6E7FE5C2A57A}"/>
    <cellStyle name="Comma 2 6 3 6 2" xfId="3746" xr:uid="{2D964328-4FA8-48B1-85B9-CD22EFBE4488}"/>
    <cellStyle name="Comma 2 6 3 6 3" xfId="4880" xr:uid="{32713903-F443-4008-BC83-7B7B1BB435E8}"/>
    <cellStyle name="Comma 2 6 3 6 4" xfId="6000" xr:uid="{94E06A73-453D-48BA-92BC-C944F1295DA2}"/>
    <cellStyle name="Comma 2 6 3 6 5" xfId="7114" xr:uid="{BA2C4653-2FEF-43B0-BAE4-02272BA6E388}"/>
    <cellStyle name="Comma 2 6 3 6 6" xfId="8136" xr:uid="{D7998D5E-A23B-4CF4-8D7A-E0E39D1AF7BD}"/>
    <cellStyle name="Comma 2 6 3 7" xfId="2759" xr:uid="{6CF2C4A6-C2BD-4016-A932-814E1A55F37C}"/>
    <cellStyle name="Comma 2 6 3 8" xfId="3898" xr:uid="{15AD85F3-0398-42CD-8DD0-062501497372}"/>
    <cellStyle name="Comma 2 6 3 9" xfId="5019" xr:uid="{31A02EA0-0C36-4FF0-A781-6218DE692198}"/>
    <cellStyle name="Comma 2 7" xfId="1418" xr:uid="{00000000-0005-0000-0000-0000C1000000}"/>
    <cellStyle name="Comma 2 7 2" xfId="1617" xr:uid="{918EE30D-5703-4B88-B7A6-03B2D75CDA7D}"/>
    <cellStyle name="Comma 2 7 2 10" xfId="6174" xr:uid="{1A264C50-2D03-4D64-9294-1AED9FB6F9E8}"/>
    <cellStyle name="Comma 2 7 2 11" xfId="7279" xr:uid="{C32B4903-0B68-4A1D-9F57-A51EE948E630}"/>
    <cellStyle name="Comma 2 7 2 12" xfId="8301" xr:uid="{22656991-744C-4C9B-9DC4-9995FC3E6366}"/>
    <cellStyle name="Comma 2 7 2 2" xfId="1772" xr:uid="{E6D8DBA5-6B83-4F9C-8248-30316C97235D}"/>
    <cellStyle name="Comma 2 7 2 2 2" xfId="2186" xr:uid="{C0E86A45-0D4F-47EA-B22F-D9DA78D47926}"/>
    <cellStyle name="Comma 2 7 2 2 2 2" xfId="3369" xr:uid="{780AC6BA-E5DC-4493-A1D6-95BC3786B374}"/>
    <cellStyle name="Comma 2 7 2 2 2 3" xfId="4508" xr:uid="{22422AB3-2E37-420C-B1F8-E94796A5CC86}"/>
    <cellStyle name="Comma 2 7 2 2 2 4" xfId="5629" xr:uid="{88D88031-783B-4B7F-B7E9-568155CD970D}"/>
    <cellStyle name="Comma 2 7 2 2 2 5" xfId="6743" xr:uid="{9DB0F727-6EB8-4930-9926-3251C7C56B38}"/>
    <cellStyle name="Comma 2 7 2 2 2 6" xfId="7808" xr:uid="{254473B3-62E0-4FFC-85F5-914230514E3F}"/>
    <cellStyle name="Comma 2 7 2 2 3" xfId="2955" xr:uid="{FEC264BD-FDD3-4BCC-ADD1-2BFCDE048767}"/>
    <cellStyle name="Comma 2 7 2 2 4" xfId="4094" xr:uid="{6E6CFC4A-8B46-40D8-A21D-D09ECA4F7994}"/>
    <cellStyle name="Comma 2 7 2 2 5" xfId="5215" xr:uid="{42BCF481-8E48-4764-A505-BD90E94EC004}"/>
    <cellStyle name="Comma 2 7 2 2 6" xfId="6329" xr:uid="{982C1F0B-B867-48B6-85AF-B31F68BEA6CE}"/>
    <cellStyle name="Comma 2 7 2 2 7" xfId="7424" xr:uid="{271A918C-9031-4E4D-85CF-BFD3AD2A2CF6}"/>
    <cellStyle name="Comma 2 7 2 3" xfId="1904" xr:uid="{8F96F997-BE69-4D86-A2F1-DA760E285EDF}"/>
    <cellStyle name="Comma 2 7 2 3 2" xfId="2318" xr:uid="{1B472039-3666-4D58-8381-06536BD97A5F}"/>
    <cellStyle name="Comma 2 7 2 3 2 2" xfId="3501" xr:uid="{10483026-4CEB-451D-B34F-76E66528292D}"/>
    <cellStyle name="Comma 2 7 2 3 2 3" xfId="4640" xr:uid="{8605E712-46A7-405C-A728-B6294E07540E}"/>
    <cellStyle name="Comma 2 7 2 3 2 4" xfId="5761" xr:uid="{828A36D4-073B-4661-8036-E5E680537A32}"/>
    <cellStyle name="Comma 2 7 2 3 2 5" xfId="6875" xr:uid="{3E3E832C-53AD-4512-A500-6A570AC1B0E0}"/>
    <cellStyle name="Comma 2 7 2 3 2 6" xfId="7930" xr:uid="{D235CD75-FCF5-47CB-8091-E52EE617E92B}"/>
    <cellStyle name="Comma 2 7 2 3 3" xfId="3087" xr:uid="{0CBF254C-1AE4-4E11-A2FE-2BED77025217}"/>
    <cellStyle name="Comma 2 7 2 3 4" xfId="4226" xr:uid="{3AACCC41-C7E3-4F61-8695-1E8A184D3A07}"/>
    <cellStyle name="Comma 2 7 2 3 5" xfId="5347" xr:uid="{D8240DA5-61CD-42B5-9586-22EE8CF218A1}"/>
    <cellStyle name="Comma 2 7 2 3 6" xfId="6461" xr:uid="{9A905C6E-F9A0-4580-95C4-958B3385847A}"/>
    <cellStyle name="Comma 2 7 2 3 7" xfId="7546" xr:uid="{529E02A0-C3AB-4D78-85F7-E67D6583357F}"/>
    <cellStyle name="Comma 2 7 2 4" xfId="2031" xr:uid="{81BD259D-E11D-46E5-9EA5-D992683F1C01}"/>
    <cellStyle name="Comma 2 7 2 4 2" xfId="3214" xr:uid="{46FCA26A-A6EC-4652-B37B-BA2D3021FA5A}"/>
    <cellStyle name="Comma 2 7 2 4 3" xfId="4353" xr:uid="{7C83CAC9-07C5-4220-8DCE-75E184BEA36E}"/>
    <cellStyle name="Comma 2 7 2 4 4" xfId="5474" xr:uid="{22B0A3E2-6FE3-419B-A7C9-214EFBDC0200}"/>
    <cellStyle name="Comma 2 7 2 4 5" xfId="6588" xr:uid="{FE220188-D617-4B6C-9821-4AD239AE820C}"/>
    <cellStyle name="Comma 2 7 2 4 6" xfId="7663" xr:uid="{46A0E846-D426-432E-A493-0C0F99160FF7}"/>
    <cellStyle name="Comma 2 7 2 5" xfId="2504" xr:uid="{1B652E9C-08E7-4A10-8902-704B516F5717}"/>
    <cellStyle name="Comma 2 7 2 5 2" xfId="3658" xr:uid="{58FCB640-B019-465D-8276-7DAC9B75BB50}"/>
    <cellStyle name="Comma 2 7 2 5 3" xfId="4792" xr:uid="{FC48420D-871A-475D-BBFD-01B4AC8EB8C5}"/>
    <cellStyle name="Comma 2 7 2 5 4" xfId="5912" xr:uid="{E36D0020-0396-4336-A636-2B1B319BFCA7}"/>
    <cellStyle name="Comma 2 7 2 5 5" xfId="7026" xr:uid="{5B6FD01C-8AF9-40B8-BF12-AC5619C34EF4}"/>
    <cellStyle name="Comma 2 7 2 5 6" xfId="8057" xr:uid="{1B299E06-5BBC-47F8-91DB-66B8404C4C71}"/>
    <cellStyle name="Comma 2 7 2 6" xfId="2633" xr:uid="{67E86D46-3B76-4875-B24A-219A45C54B2B}"/>
    <cellStyle name="Comma 2 7 2 6 2" xfId="3787" xr:uid="{F0145B44-CACB-4D6E-916C-6D92D0D211C4}"/>
    <cellStyle name="Comma 2 7 2 6 3" xfId="4921" xr:uid="{F402F109-8627-4774-B2FB-5588EE4EA56A}"/>
    <cellStyle name="Comma 2 7 2 6 4" xfId="6041" xr:uid="{9FBE157C-1429-4D79-8060-5EF2B667527C}"/>
    <cellStyle name="Comma 2 7 2 6 5" xfId="7155" xr:uid="{030CC267-3025-4DDD-ABA4-5CE07D966701}"/>
    <cellStyle name="Comma 2 7 2 6 6" xfId="8176" xr:uid="{6F6E35AB-7A0C-451A-9998-D11713054830}"/>
    <cellStyle name="Comma 2 7 2 7" xfId="2800" xr:uid="{13E56FB7-3F6E-442A-B244-EB30FB8CD98A}"/>
    <cellStyle name="Comma 2 7 2 8" xfId="3939" xr:uid="{C9AA3776-85B9-4339-B44A-C1903A1A4BE4}"/>
    <cellStyle name="Comma 2 7 2 9" xfId="5060" xr:uid="{8D8CD624-3B22-4DDF-8264-9F4D8880DDE7}"/>
    <cellStyle name="Comma 2 8" xfId="2356" xr:uid="{C56C9675-C817-482F-8E1E-B11A86679F53}"/>
    <cellStyle name="Comma 2 8 2" xfId="3528" xr:uid="{678D133D-5F71-4BBF-B34E-E2275AF94177}"/>
    <cellStyle name="Comma 2 8 3" xfId="4665" xr:uid="{424990C6-E156-4DA7-8342-ECC93F09A11F}"/>
    <cellStyle name="Comma 2 8 4" xfId="5786" xr:uid="{C45EA54E-C1D3-4D45-B66D-A18BE6AE1184}"/>
    <cellStyle name="Comma 2 8 5" xfId="6900" xr:uid="{FAE5B75F-339A-4CB1-983F-BC2FB9491010}"/>
    <cellStyle name="Comma 2 8 6" xfId="7954" xr:uid="{45429E5D-FD46-429E-9186-AB2390D068A6}"/>
    <cellStyle name="Comma 2 9" xfId="2395" xr:uid="{F54A5AC5-538D-4C97-B65B-2C69496B5144}"/>
    <cellStyle name="Comma 2 9 2" xfId="3555" xr:uid="{1F96D550-0713-4A40-90DA-76615EF91242}"/>
    <cellStyle name="Comma 2 9 3" xfId="4689" xr:uid="{0FB558D3-49ED-4BC4-A8D2-3AC298DB8433}"/>
    <cellStyle name="Comma 2 9 4" xfId="5809" xr:uid="{0DB65887-E80B-4B6C-A2CE-08D7C6DDED4C}"/>
    <cellStyle name="Comma 2 9 5" xfId="6923" xr:uid="{0FAFCB87-9EE5-4504-ADED-B207251ACC68}"/>
    <cellStyle name="Comma 2 9 6" xfId="7963" xr:uid="{4D2DA72A-CE88-4FCA-8565-B8CB32CF9918}"/>
    <cellStyle name="Comma 2_1" xfId="1424" xr:uid="{00000000-0005-0000-0000-0000C2000000}"/>
    <cellStyle name="Comma 20" xfId="267" xr:uid="{00000000-0005-0000-0000-0000C3000000}"/>
    <cellStyle name="Comma 20 2" xfId="1577" xr:uid="{744DBF64-CFB5-4AE0-AB4B-A2D4FB72E058}"/>
    <cellStyle name="Comma 20 2 10" xfId="6134" xr:uid="{C7638B00-6D32-4517-B6A6-0D218C70DCAC}"/>
    <cellStyle name="Comma 20 2 11" xfId="7240" xr:uid="{7D7B7E4A-2458-4FBC-A615-A10D10B69C1E}"/>
    <cellStyle name="Comma 20 2 12" xfId="8262" xr:uid="{3243D8BC-8D01-4C17-8D7B-88E51F9CE55C}"/>
    <cellStyle name="Comma 20 2 2" xfId="1732" xr:uid="{A9D624FE-4C4C-424A-9415-9EDE5751C769}"/>
    <cellStyle name="Comma 20 2 2 2" xfId="2146" xr:uid="{D1FE267C-491B-45F4-9687-5D4A5EEFDDAA}"/>
    <cellStyle name="Comma 20 2 2 2 2" xfId="3329" xr:uid="{B457E653-1C2F-45D5-AB6D-C045283E22A6}"/>
    <cellStyle name="Comma 20 2 2 2 3" xfId="4468" xr:uid="{BF37E5ED-6194-4A42-9459-02E88D497279}"/>
    <cellStyle name="Comma 20 2 2 2 4" xfId="5589" xr:uid="{48439CAF-D861-46B6-A7B6-C0F8DE2D2C4D}"/>
    <cellStyle name="Comma 20 2 2 2 5" xfId="6703" xr:uid="{58741D46-58CD-490D-95C2-B5F27BA1DC5E}"/>
    <cellStyle name="Comma 20 2 2 2 6" xfId="7769" xr:uid="{CCC45E5A-FE55-4897-B164-952B78B2473E}"/>
    <cellStyle name="Comma 20 2 2 3" xfId="2915" xr:uid="{B4D89B99-13EA-4141-B10E-6536CC093201}"/>
    <cellStyle name="Comma 20 2 2 4" xfId="4054" xr:uid="{38FD9A5E-D9B9-4E33-981D-1612923781F6}"/>
    <cellStyle name="Comma 20 2 2 5" xfId="5175" xr:uid="{DFF380C2-82BD-4458-9622-0214252CB12A}"/>
    <cellStyle name="Comma 20 2 2 6" xfId="6289" xr:uid="{D35F4ABC-76D2-476A-B9BD-65571ABBD8E3}"/>
    <cellStyle name="Comma 20 2 2 7" xfId="7385" xr:uid="{6A7A951A-6110-43D2-AD93-887C5EFB60E3}"/>
    <cellStyle name="Comma 20 2 3" xfId="1864" xr:uid="{EF2A77E7-9360-4C26-AB1C-65D206CA78CD}"/>
    <cellStyle name="Comma 20 2 3 2" xfId="2278" xr:uid="{0C562CF9-2D6B-4DD0-AC46-F40012E3546F}"/>
    <cellStyle name="Comma 20 2 3 2 2" xfId="3461" xr:uid="{20372C88-F312-4D57-839C-ED1497ABA54E}"/>
    <cellStyle name="Comma 20 2 3 2 3" xfId="4600" xr:uid="{69B636B0-3EBB-4255-9119-BBCC3AC7C90C}"/>
    <cellStyle name="Comma 20 2 3 2 4" xfId="5721" xr:uid="{18C4EA0C-AFF5-4B13-8946-6B513373112D}"/>
    <cellStyle name="Comma 20 2 3 2 5" xfId="6835" xr:uid="{F0DD5ACB-6156-49CF-AF74-22FCD2393E8B}"/>
    <cellStyle name="Comma 20 2 3 2 6" xfId="7891" xr:uid="{0C4A8643-0781-4803-83F9-CABFADC5B175}"/>
    <cellStyle name="Comma 20 2 3 3" xfId="3047" xr:uid="{D3661902-8886-4837-9FAA-05ACE8634C25}"/>
    <cellStyle name="Comma 20 2 3 4" xfId="4186" xr:uid="{DE8BC930-51E5-4098-A2A7-2DB0D8E3F05B}"/>
    <cellStyle name="Comma 20 2 3 5" xfId="5307" xr:uid="{98BEB2A5-3B39-4F82-8272-4F4E24D29B4D}"/>
    <cellStyle name="Comma 20 2 3 6" xfId="6421" xr:uid="{0691844D-B603-435F-B095-4994ACAA8CCB}"/>
    <cellStyle name="Comma 20 2 3 7" xfId="7507" xr:uid="{85D8E335-AA30-4E0F-83AF-CFC14D4FC3A2}"/>
    <cellStyle name="Comma 20 2 4" xfId="1991" xr:uid="{B4DAD75B-2F23-4270-90FA-F9C16DFD87B1}"/>
    <cellStyle name="Comma 20 2 4 2" xfId="3174" xr:uid="{1CCEE906-09CE-4BA2-874E-37B55E39C0A5}"/>
    <cellStyle name="Comma 20 2 4 3" xfId="4313" xr:uid="{9C39C7B5-4E9B-49C0-B55C-3D05B2B468DB}"/>
    <cellStyle name="Comma 20 2 4 4" xfId="5434" xr:uid="{F58C890F-5190-4CBE-8F89-4E4118136255}"/>
    <cellStyle name="Comma 20 2 4 5" xfId="6548" xr:uid="{671A9BA8-5106-4C4D-A2B2-429C076A2A60}"/>
    <cellStyle name="Comma 20 2 4 6" xfId="7624" xr:uid="{0EC7DFFD-87A2-4546-B900-6CD9D1BBD31B}"/>
    <cellStyle name="Comma 20 2 5" xfId="2464" xr:uid="{5B88AA9C-D47D-4016-A6D3-DFB481263E51}"/>
    <cellStyle name="Comma 20 2 5 2" xfId="3618" xr:uid="{3A24EAB8-F58C-4157-8B96-C1349AEDC7AA}"/>
    <cellStyle name="Comma 20 2 5 3" xfId="4752" xr:uid="{D0D8E078-0E88-4843-BC9E-8F8B9C5C7204}"/>
    <cellStyle name="Comma 20 2 5 4" xfId="5872" xr:uid="{C1B4736D-9D4D-4560-A3BC-E4ADD6107D80}"/>
    <cellStyle name="Comma 20 2 5 5" xfId="6986" xr:uid="{687E164E-2E71-45C8-A3A0-FF5D3BE48485}"/>
    <cellStyle name="Comma 20 2 5 6" xfId="8018" xr:uid="{A8ECE16F-4FEF-4F5D-A593-E148BFCD8888}"/>
    <cellStyle name="Comma 20 2 6" xfId="2593" xr:uid="{EEFB275F-F380-4E47-AAB4-D41BDEAB36A0}"/>
    <cellStyle name="Comma 20 2 6 2" xfId="3747" xr:uid="{87DA596E-000E-4D3F-A337-39E7361832C7}"/>
    <cellStyle name="Comma 20 2 6 3" xfId="4881" xr:uid="{F8A5784E-F7D2-4D57-A19E-9629D6756B4B}"/>
    <cellStyle name="Comma 20 2 6 4" xfId="6001" xr:uid="{52A0C210-9CC0-43F8-8020-EB12DA90604E}"/>
    <cellStyle name="Comma 20 2 6 5" xfId="7115" xr:uid="{6907795F-E837-4C2D-8921-74C80F556FE7}"/>
    <cellStyle name="Comma 20 2 6 6" xfId="8137" xr:uid="{BA201ED9-6070-4D15-B294-F8D12105A023}"/>
    <cellStyle name="Comma 20 2 7" xfId="2760" xr:uid="{460092C8-75E4-4AD3-9200-32B4E8C0BB67}"/>
    <cellStyle name="Comma 20 2 8" xfId="3899" xr:uid="{EBFC4627-61F3-4C3C-95E8-7CDCD46D6FCA}"/>
    <cellStyle name="Comma 20 2 9" xfId="5020" xr:uid="{FF3B5533-B5C7-4FEB-AFE0-4D6C02B753A1}"/>
    <cellStyle name="Comma 21" xfId="268" xr:uid="{00000000-0005-0000-0000-0000C4000000}"/>
    <cellStyle name="Comma 21 2" xfId="1578" xr:uid="{22D5206B-8553-43CA-9889-3C946FF0D961}"/>
    <cellStyle name="Comma 21 2 10" xfId="6135" xr:uid="{D21AE538-EFDE-40F5-8AE2-6D76192C0C7F}"/>
    <cellStyle name="Comma 21 2 11" xfId="7241" xr:uid="{02FFDAAF-82A5-4CD5-8898-0B480B1B3079}"/>
    <cellStyle name="Comma 21 2 12" xfId="8263" xr:uid="{B17EC564-BC0F-4924-B4EC-FDA7866FB4BD}"/>
    <cellStyle name="Comma 21 2 2" xfId="1733" xr:uid="{90DB1E57-D408-4A3D-98CA-E2077C276C6A}"/>
    <cellStyle name="Comma 21 2 2 2" xfId="2147" xr:uid="{A31AC272-4145-4A0F-A398-B3F661A6FF71}"/>
    <cellStyle name="Comma 21 2 2 2 2" xfId="3330" xr:uid="{6469CAC9-DF8E-48CE-BD13-E0A151706348}"/>
    <cellStyle name="Comma 21 2 2 2 3" xfId="4469" xr:uid="{B357544E-BD1F-4B4B-B80B-1117FB5B939C}"/>
    <cellStyle name="Comma 21 2 2 2 4" xfId="5590" xr:uid="{EB751F46-EC06-4E2B-BB53-94F34045F425}"/>
    <cellStyle name="Comma 21 2 2 2 5" xfId="6704" xr:uid="{759238DC-9EBC-499D-ABA2-A40D97722A5D}"/>
    <cellStyle name="Comma 21 2 2 2 6" xfId="7770" xr:uid="{C26A5E73-326A-4199-9650-30E17E0EC2A4}"/>
    <cellStyle name="Comma 21 2 2 3" xfId="2916" xr:uid="{3B49BDB1-162D-4D26-862F-CE050E7A0C89}"/>
    <cellStyle name="Comma 21 2 2 4" xfId="4055" xr:uid="{5D984427-2D84-45F7-9002-1550EE6CB43A}"/>
    <cellStyle name="Comma 21 2 2 5" xfId="5176" xr:uid="{E30D148D-7970-4708-B42F-879126620C03}"/>
    <cellStyle name="Comma 21 2 2 6" xfId="6290" xr:uid="{EB7CB4BD-B060-4E2E-BAD8-3319C124700E}"/>
    <cellStyle name="Comma 21 2 2 7" xfId="7386" xr:uid="{75241569-3908-4F27-ADC8-37FF7D897460}"/>
    <cellStyle name="Comma 21 2 3" xfId="1865" xr:uid="{02E6ADEA-5E92-4BBD-8FAE-4C14D9D471D7}"/>
    <cellStyle name="Comma 21 2 3 2" xfId="2279" xr:uid="{555D3290-DA91-4896-91EE-7445A1E15163}"/>
    <cellStyle name="Comma 21 2 3 2 2" xfId="3462" xr:uid="{2F7DBBBB-80F7-4451-AE30-6B26EFF1F69C}"/>
    <cellStyle name="Comma 21 2 3 2 3" xfId="4601" xr:uid="{49903564-A38C-42D1-AE2E-B07BB88AD02B}"/>
    <cellStyle name="Comma 21 2 3 2 4" xfId="5722" xr:uid="{05EA7D74-2666-4388-A16C-881037EABB22}"/>
    <cellStyle name="Comma 21 2 3 2 5" xfId="6836" xr:uid="{03236CB8-E665-4284-8192-4181783F7FF3}"/>
    <cellStyle name="Comma 21 2 3 2 6" xfId="7892" xr:uid="{717EE0F1-2FB6-43D3-BE48-CD7D22A39EF1}"/>
    <cellStyle name="Comma 21 2 3 3" xfId="3048" xr:uid="{FE152988-DD8B-48E2-8ED7-9637C29E317B}"/>
    <cellStyle name="Comma 21 2 3 4" xfId="4187" xr:uid="{C45EBD8A-E9AC-4AA8-BF4D-B2EFEA9DD3AB}"/>
    <cellStyle name="Comma 21 2 3 5" xfId="5308" xr:uid="{B40A6563-668F-44DD-B596-03768F4B093C}"/>
    <cellStyle name="Comma 21 2 3 6" xfId="6422" xr:uid="{46BB01E5-5286-4B6B-8647-56A38BE88675}"/>
    <cellStyle name="Comma 21 2 3 7" xfId="7508" xr:uid="{5D294E08-0C7B-4429-BAC8-70DB6FF44674}"/>
    <cellStyle name="Comma 21 2 4" xfId="1992" xr:uid="{080447FE-0970-4CD7-88C4-590B054ABE10}"/>
    <cellStyle name="Comma 21 2 4 2" xfId="3175" xr:uid="{AD0B417B-48EF-4FF9-B515-664FDDA3F1BE}"/>
    <cellStyle name="Comma 21 2 4 3" xfId="4314" xr:uid="{FD91E719-2CD4-4211-AC24-3C99687F046C}"/>
    <cellStyle name="Comma 21 2 4 4" xfId="5435" xr:uid="{BF1CA413-A9E2-4530-BE86-A45710457CE2}"/>
    <cellStyle name="Comma 21 2 4 5" xfId="6549" xr:uid="{3CC4E190-87CD-4B6E-B99B-65D1340B716F}"/>
    <cellStyle name="Comma 21 2 4 6" xfId="7625" xr:uid="{17E04187-7880-4865-8A5E-4D7619B64F3B}"/>
    <cellStyle name="Comma 21 2 5" xfId="2465" xr:uid="{7F7BFCCE-92DB-41C3-A07E-F6E43A936F78}"/>
    <cellStyle name="Comma 21 2 5 2" xfId="3619" xr:uid="{B7B04027-1C45-4A64-9E4F-D22394FAFDCB}"/>
    <cellStyle name="Comma 21 2 5 3" xfId="4753" xr:uid="{4BD8D57B-7B11-4018-A601-E86DC0E9641B}"/>
    <cellStyle name="Comma 21 2 5 4" xfId="5873" xr:uid="{A1DC408A-647C-41FE-96E6-44770A0D612C}"/>
    <cellStyle name="Comma 21 2 5 5" xfId="6987" xr:uid="{AFAD8D62-1189-41B8-9BF4-58CB4A621385}"/>
    <cellStyle name="Comma 21 2 5 6" xfId="8019" xr:uid="{43E61B42-2A08-4D86-8B7A-55F9DEFD7095}"/>
    <cellStyle name="Comma 21 2 6" xfId="2594" xr:uid="{603414B7-90BB-4F94-9A69-AFF8466EA402}"/>
    <cellStyle name="Comma 21 2 6 2" xfId="3748" xr:uid="{4D5189EF-363B-46BB-8997-0A57A59886EB}"/>
    <cellStyle name="Comma 21 2 6 3" xfId="4882" xr:uid="{EE6B12F3-ADBE-4B70-8431-533111E388C4}"/>
    <cellStyle name="Comma 21 2 6 4" xfId="6002" xr:uid="{94F0506D-71A1-4524-997B-4D410721B7EA}"/>
    <cellStyle name="Comma 21 2 6 5" xfId="7116" xr:uid="{07991D12-4E4F-452C-B817-F94856A7C34C}"/>
    <cellStyle name="Comma 21 2 6 6" xfId="8138" xr:uid="{443B35D5-F712-4CD4-9ADD-86C690FF8FBC}"/>
    <cellStyle name="Comma 21 2 7" xfId="2761" xr:uid="{A1615350-2DA9-493F-8895-562BD779CC38}"/>
    <cellStyle name="Comma 21 2 8" xfId="3900" xr:uid="{B539340B-D43B-4171-A226-534A256C6BDD}"/>
    <cellStyle name="Comma 21 2 9" xfId="5021" xr:uid="{E6349A96-A603-4FBE-9B76-803D4A3828EE}"/>
    <cellStyle name="Comma 22" xfId="269" xr:uid="{00000000-0005-0000-0000-0000C5000000}"/>
    <cellStyle name="Comma 22 2" xfId="1579" xr:uid="{8E0FA554-34BC-4B4B-8944-1277D37B5904}"/>
    <cellStyle name="Comma 22 2 10" xfId="6136" xr:uid="{74EA75ED-520C-42B9-82BE-EFE5E16953DF}"/>
    <cellStyle name="Comma 22 2 11" xfId="7242" xr:uid="{3C82C465-0370-487A-BAA0-557A2F2D29C1}"/>
    <cellStyle name="Comma 22 2 12" xfId="8264" xr:uid="{3650C9D5-ACB5-426C-A9E8-63ECF9BE7AE0}"/>
    <cellStyle name="Comma 22 2 2" xfId="1734" xr:uid="{73C24690-F6B9-4A71-A31C-369AC5508295}"/>
    <cellStyle name="Comma 22 2 2 2" xfId="2148" xr:uid="{61F46503-E5D4-4370-81F1-FFFB94F80B05}"/>
    <cellStyle name="Comma 22 2 2 2 2" xfId="3331" xr:uid="{B06928CA-2B90-4209-B0AF-B3825A399907}"/>
    <cellStyle name="Comma 22 2 2 2 3" xfId="4470" xr:uid="{2F3B8A4F-653A-4D34-B6C7-8F8E44C0000C}"/>
    <cellStyle name="Comma 22 2 2 2 4" xfId="5591" xr:uid="{3BAE98E7-9D24-4CD0-B134-EE3345D46973}"/>
    <cellStyle name="Comma 22 2 2 2 5" xfId="6705" xr:uid="{B0D6E928-C6AF-4458-9EAF-E5C304F5AE42}"/>
    <cellStyle name="Comma 22 2 2 2 6" xfId="7771" xr:uid="{504C5795-DC04-4EFB-A44B-BBAE1CEE30E6}"/>
    <cellStyle name="Comma 22 2 2 3" xfId="2917" xr:uid="{EBD04A53-00EE-485E-97A4-B0F866C1CF76}"/>
    <cellStyle name="Comma 22 2 2 4" xfId="4056" xr:uid="{9F053E29-2BCD-4040-91B3-04669C95EDC6}"/>
    <cellStyle name="Comma 22 2 2 5" xfId="5177" xr:uid="{49F58A61-C723-49E0-A6C4-C67E0A654623}"/>
    <cellStyle name="Comma 22 2 2 6" xfId="6291" xr:uid="{DFC63025-1FDF-4391-A681-DF059A61E54B}"/>
    <cellStyle name="Comma 22 2 2 7" xfId="7387" xr:uid="{015D5082-EA57-4885-BBBF-F04C86C91E94}"/>
    <cellStyle name="Comma 22 2 3" xfId="1866" xr:uid="{B45E2558-45AE-4107-B406-F74BB9716AB9}"/>
    <cellStyle name="Comma 22 2 3 2" xfId="2280" xr:uid="{79508419-7BE4-4EFA-9163-7BA1D3F21089}"/>
    <cellStyle name="Comma 22 2 3 2 2" xfId="3463" xr:uid="{F65B016E-1074-4C5B-83AB-3596A9512BD2}"/>
    <cellStyle name="Comma 22 2 3 2 3" xfId="4602" xr:uid="{6E8C7C28-3A25-4BBD-A577-1D0DC553560B}"/>
    <cellStyle name="Comma 22 2 3 2 4" xfId="5723" xr:uid="{8D5CCC36-FF07-4574-926F-D7B5194DF78E}"/>
    <cellStyle name="Comma 22 2 3 2 5" xfId="6837" xr:uid="{16F95E5F-BA66-4809-B093-A862BAD2F898}"/>
    <cellStyle name="Comma 22 2 3 2 6" xfId="7893" xr:uid="{7526DBCA-42B7-4827-9B5B-3761B34EE4B2}"/>
    <cellStyle name="Comma 22 2 3 3" xfId="3049" xr:uid="{70FDD0F5-85B2-4A67-8655-3452C4491851}"/>
    <cellStyle name="Comma 22 2 3 4" xfId="4188" xr:uid="{A33634CD-DDE1-4887-97E2-02FB8EE95926}"/>
    <cellStyle name="Comma 22 2 3 5" xfId="5309" xr:uid="{8AE20B34-AF88-4FE6-91FE-D2A338231BBA}"/>
    <cellStyle name="Comma 22 2 3 6" xfId="6423" xr:uid="{94730D71-F76A-4A40-A394-8B733BE0C522}"/>
    <cellStyle name="Comma 22 2 3 7" xfId="7509" xr:uid="{F390AADC-711D-4B07-AA55-F41CA8F79A7B}"/>
    <cellStyle name="Comma 22 2 4" xfId="1993" xr:uid="{F08CB5DD-B25F-422D-9E08-BA952CF885EB}"/>
    <cellStyle name="Comma 22 2 4 2" xfId="3176" xr:uid="{AF74471E-8B68-4D88-9B21-EBB1C737CF2F}"/>
    <cellStyle name="Comma 22 2 4 3" xfId="4315" xr:uid="{8302E355-EC7E-4DB9-9542-DD106E451B8E}"/>
    <cellStyle name="Comma 22 2 4 4" xfId="5436" xr:uid="{3F813520-EAFB-4B3C-98B3-9914D2DC21A9}"/>
    <cellStyle name="Comma 22 2 4 5" xfId="6550" xr:uid="{BA8E8008-6D6F-4BCD-8A42-77CBA5ECFC23}"/>
    <cellStyle name="Comma 22 2 4 6" xfId="7626" xr:uid="{413417BC-CE8F-4D39-87C6-9F7E016A3491}"/>
    <cellStyle name="Comma 22 2 5" xfId="2466" xr:uid="{062F3901-C1CC-4177-BCAA-234811AC8891}"/>
    <cellStyle name="Comma 22 2 5 2" xfId="3620" xr:uid="{4B9124E9-B54A-4516-A164-56F507C5E7A6}"/>
    <cellStyle name="Comma 22 2 5 3" xfId="4754" xr:uid="{0053C74D-A810-4588-93A2-A533F4CE647F}"/>
    <cellStyle name="Comma 22 2 5 4" xfId="5874" xr:uid="{85076B51-A785-4D2E-8EF0-039E998E34E3}"/>
    <cellStyle name="Comma 22 2 5 5" xfId="6988" xr:uid="{23A939DA-D7D9-4ABB-BA18-55C5B587748B}"/>
    <cellStyle name="Comma 22 2 5 6" xfId="8020" xr:uid="{251DA60D-9226-4CD8-92B2-8D8582EAD97F}"/>
    <cellStyle name="Comma 22 2 6" xfId="2595" xr:uid="{87C4EA4D-EA74-4D08-B0B3-D046BF7CF125}"/>
    <cellStyle name="Comma 22 2 6 2" xfId="3749" xr:uid="{68613E7D-2748-406F-956B-DCBD918929A7}"/>
    <cellStyle name="Comma 22 2 6 3" xfId="4883" xr:uid="{E282C659-F8F5-4708-9880-EC6FB0F6408A}"/>
    <cellStyle name="Comma 22 2 6 4" xfId="6003" xr:uid="{9A49282E-53D2-49FD-A1F4-FA7842E84E3B}"/>
    <cellStyle name="Comma 22 2 6 5" xfId="7117" xr:uid="{286682EA-593A-47E5-A3AC-20275AB805F0}"/>
    <cellStyle name="Comma 22 2 6 6" xfId="8139" xr:uid="{40960D05-06FD-4129-8517-E05BF4C43DC6}"/>
    <cellStyle name="Comma 22 2 7" xfId="2762" xr:uid="{E4CEC25B-EAE2-4B65-8FF9-4ACA88C4B90D}"/>
    <cellStyle name="Comma 22 2 8" xfId="3901" xr:uid="{12C729A1-AF28-48D8-9554-587270264166}"/>
    <cellStyle name="Comma 22 2 9" xfId="5022" xr:uid="{341ECBBA-3857-4C12-8443-D4BCC948BD8E}"/>
    <cellStyle name="Comma 23" xfId="270" xr:uid="{00000000-0005-0000-0000-0000C6000000}"/>
    <cellStyle name="Comma 23 2" xfId="1580" xr:uid="{363C1E92-D192-4C44-8D2C-7944C74FBA5D}"/>
    <cellStyle name="Comma 23 2 10" xfId="6137" xr:uid="{7951C512-2DE6-4478-B44B-F8C1344B3789}"/>
    <cellStyle name="Comma 23 2 11" xfId="7243" xr:uid="{9EF9F4D8-5A6C-4035-A0A0-2C389C504F23}"/>
    <cellStyle name="Comma 23 2 12" xfId="8265" xr:uid="{02B5047F-F4DF-446A-B07D-FDD44C454F24}"/>
    <cellStyle name="Comma 23 2 2" xfId="1735" xr:uid="{52CD53CF-751A-40E3-8E7C-DD2C2F6D8F3E}"/>
    <cellStyle name="Comma 23 2 2 2" xfId="2149" xr:uid="{F5D08982-7F0B-4D9D-A1DA-5EC367D6F322}"/>
    <cellStyle name="Comma 23 2 2 2 2" xfId="3332" xr:uid="{BBE63E2A-18E8-4F49-A60F-82480C206BD0}"/>
    <cellStyle name="Comma 23 2 2 2 3" xfId="4471" xr:uid="{65FDE98B-56C0-48AA-8CC8-7089A7CFF17B}"/>
    <cellStyle name="Comma 23 2 2 2 4" xfId="5592" xr:uid="{291E6115-1183-47DC-A6A2-0D6E5901AB74}"/>
    <cellStyle name="Comma 23 2 2 2 5" xfId="6706" xr:uid="{6D78D8D0-B625-422B-8D3A-B06B8BDBDD61}"/>
    <cellStyle name="Comma 23 2 2 2 6" xfId="7772" xr:uid="{1C262A2F-A58A-4E8C-A997-AE5042B19CC6}"/>
    <cellStyle name="Comma 23 2 2 3" xfId="2918" xr:uid="{45F3B712-2426-448A-AA90-A4CD586B055C}"/>
    <cellStyle name="Comma 23 2 2 4" xfId="4057" xr:uid="{04BACFA2-5431-4E69-86D5-24B3DB0E5DBD}"/>
    <cellStyle name="Comma 23 2 2 5" xfId="5178" xr:uid="{BEF7A546-158C-4592-8F73-602BCF434CDD}"/>
    <cellStyle name="Comma 23 2 2 6" xfId="6292" xr:uid="{938EFC65-7C1E-4564-8EAF-F3018AFF843E}"/>
    <cellStyle name="Comma 23 2 2 7" xfId="7388" xr:uid="{08EB7DEC-EFE8-45FC-81FB-8C63FD3BCFC5}"/>
    <cellStyle name="Comma 23 2 3" xfId="1867" xr:uid="{9BE7C80B-E87E-402D-A8A9-E04AB794D9E4}"/>
    <cellStyle name="Comma 23 2 3 2" xfId="2281" xr:uid="{F11C788C-73F4-4BE4-BE41-2DC25E19F873}"/>
    <cellStyle name="Comma 23 2 3 2 2" xfId="3464" xr:uid="{2C4388A5-AD11-4670-A260-AF1CBE1DD35A}"/>
    <cellStyle name="Comma 23 2 3 2 3" xfId="4603" xr:uid="{6D888F15-7BE1-4279-8E32-6721F0D63122}"/>
    <cellStyle name="Comma 23 2 3 2 4" xfId="5724" xr:uid="{11E047CB-AB0D-4FB5-9ABA-D1E80909AB02}"/>
    <cellStyle name="Comma 23 2 3 2 5" xfId="6838" xr:uid="{1A7E1B11-515F-4D39-A6EC-D5E7355517C2}"/>
    <cellStyle name="Comma 23 2 3 2 6" xfId="7894" xr:uid="{2AAC9604-D0B8-4C8D-80FD-1AABF1584ED8}"/>
    <cellStyle name="Comma 23 2 3 3" xfId="3050" xr:uid="{CA6120D9-FB24-483F-B37D-B398F1D66588}"/>
    <cellStyle name="Comma 23 2 3 4" xfId="4189" xr:uid="{47CF3EF1-5F6B-4DB8-B608-ED6AA1A67AF9}"/>
    <cellStyle name="Comma 23 2 3 5" xfId="5310" xr:uid="{9A9F3B5F-F7B3-45AB-9420-7417C018E20D}"/>
    <cellStyle name="Comma 23 2 3 6" xfId="6424" xr:uid="{B012358B-39FD-43A9-A008-DB18EA5D7AD0}"/>
    <cellStyle name="Comma 23 2 3 7" xfId="7510" xr:uid="{E9140ADB-4378-415F-BF73-6C648D80559F}"/>
    <cellStyle name="Comma 23 2 4" xfId="1994" xr:uid="{1D110653-BC4A-49CF-BE50-83CC1B1B076F}"/>
    <cellStyle name="Comma 23 2 4 2" xfId="3177" xr:uid="{E8E1C53D-8E75-48ED-A170-07B07646E4A7}"/>
    <cellStyle name="Comma 23 2 4 3" xfId="4316" xr:uid="{16FD1D5D-4C9E-4FAF-8FBC-8A3F279A19A6}"/>
    <cellStyle name="Comma 23 2 4 4" xfId="5437" xr:uid="{C243485A-85D5-4BDC-9B34-F4EAB1ADF49D}"/>
    <cellStyle name="Comma 23 2 4 5" xfId="6551" xr:uid="{CBD8D665-D1DF-41C1-A35D-59D10EA6237F}"/>
    <cellStyle name="Comma 23 2 4 6" xfId="7627" xr:uid="{FD59909E-7860-46E2-8B89-4490F7CD82CA}"/>
    <cellStyle name="Comma 23 2 5" xfId="2467" xr:uid="{D7F040A3-BA6A-4B91-8C08-D1361AB52F48}"/>
    <cellStyle name="Comma 23 2 5 2" xfId="3621" xr:uid="{75E78AF0-AACA-4C5F-B6C0-5C1A680A56F8}"/>
    <cellStyle name="Comma 23 2 5 3" xfId="4755" xr:uid="{F5B66773-5A46-4E5D-A1F2-2079566C7F90}"/>
    <cellStyle name="Comma 23 2 5 4" xfId="5875" xr:uid="{D401595A-BF8C-4CAF-9C7E-15F68C1147E6}"/>
    <cellStyle name="Comma 23 2 5 5" xfId="6989" xr:uid="{B0A77B26-643C-4DEF-9020-BBE640A515BF}"/>
    <cellStyle name="Comma 23 2 5 6" xfId="8021" xr:uid="{B479B345-0DC9-4BD9-BF8B-D4AF69D0AEC6}"/>
    <cellStyle name="Comma 23 2 6" xfId="2596" xr:uid="{2E2F644B-CE0B-4D01-9865-EC52209F67C7}"/>
    <cellStyle name="Comma 23 2 6 2" xfId="3750" xr:uid="{76913119-FE78-4F5D-9FA3-B40601F21531}"/>
    <cellStyle name="Comma 23 2 6 3" xfId="4884" xr:uid="{EABCD7D3-C03A-45C6-A871-EE00C5A489E2}"/>
    <cellStyle name="Comma 23 2 6 4" xfId="6004" xr:uid="{08EBF487-5FC3-4F34-ADC8-D23C1CEA1996}"/>
    <cellStyle name="Comma 23 2 6 5" xfId="7118" xr:uid="{437E8B3C-3688-4789-B082-BBCC45E1B52F}"/>
    <cellStyle name="Comma 23 2 6 6" xfId="8140" xr:uid="{60FD454E-246A-4754-8F01-D9B23D2952B3}"/>
    <cellStyle name="Comma 23 2 7" xfId="2763" xr:uid="{5A1CFB53-9F5E-4687-99EC-EB88F6C9B276}"/>
    <cellStyle name="Comma 23 2 8" xfId="3902" xr:uid="{405877EB-1644-45BC-AA09-48AC3CBA67F5}"/>
    <cellStyle name="Comma 23 2 9" xfId="5023" xr:uid="{719DC64F-FA6F-4DE4-929A-053B44D88A51}"/>
    <cellStyle name="Comma 24" xfId="271" xr:uid="{00000000-0005-0000-0000-0000C7000000}"/>
    <cellStyle name="Comma 24 2" xfId="1581" xr:uid="{3F7FA495-2A73-47B5-AA2C-4C81DB377271}"/>
    <cellStyle name="Comma 24 2 10" xfId="6138" xr:uid="{291F59C0-39EC-4F4A-98BB-F1ABB67059F2}"/>
    <cellStyle name="Comma 24 2 11" xfId="7244" xr:uid="{F390522F-CECF-488E-883B-1942A3445669}"/>
    <cellStyle name="Comma 24 2 12" xfId="8266" xr:uid="{1B4740EA-9163-4BB3-809D-1B1ADFF7C8D4}"/>
    <cellStyle name="Comma 24 2 2" xfId="1736" xr:uid="{C4E0F81C-3F73-44D7-8BF4-9EC614AD55C2}"/>
    <cellStyle name="Comma 24 2 2 2" xfId="2150" xr:uid="{64C019CE-D3EB-4F9E-91F2-E0B509982129}"/>
    <cellStyle name="Comma 24 2 2 2 2" xfId="3333" xr:uid="{EAA7E2C9-2D71-4DB8-81C2-36CAD1EBB38F}"/>
    <cellStyle name="Comma 24 2 2 2 3" xfId="4472" xr:uid="{58FD51E6-7C65-498E-B455-3884404658A1}"/>
    <cellStyle name="Comma 24 2 2 2 4" xfId="5593" xr:uid="{4C966076-ADE6-45CB-8DD5-D1F9400F5B5B}"/>
    <cellStyle name="Comma 24 2 2 2 5" xfId="6707" xr:uid="{32766B2D-1E96-4992-B0FD-4AA5A4DFB811}"/>
    <cellStyle name="Comma 24 2 2 2 6" xfId="7773" xr:uid="{BB85D62D-C34E-43E0-AC53-A5AAC0567966}"/>
    <cellStyle name="Comma 24 2 2 3" xfId="2919" xr:uid="{FF215D23-440F-4F2E-B8B1-7D11A6C23CEE}"/>
    <cellStyle name="Comma 24 2 2 4" xfId="4058" xr:uid="{DBEC69EA-5AF4-44C8-AA8A-60C52083D9B7}"/>
    <cellStyle name="Comma 24 2 2 5" xfId="5179" xr:uid="{053B5913-F495-4D51-8B50-57DD0F850D36}"/>
    <cellStyle name="Comma 24 2 2 6" xfId="6293" xr:uid="{CB47C509-CC9E-4C6C-84E8-2C72DFAC8173}"/>
    <cellStyle name="Comma 24 2 2 7" xfId="7389" xr:uid="{B0C8F439-E9A4-4CC3-ACF3-6C876F1084E9}"/>
    <cellStyle name="Comma 24 2 3" xfId="1868" xr:uid="{987E56E5-D78A-42FE-8548-3DE3DB9B6AEC}"/>
    <cellStyle name="Comma 24 2 3 2" xfId="2282" xr:uid="{BD5FC2BB-C15D-48A9-89C0-19E4D1FDEA60}"/>
    <cellStyle name="Comma 24 2 3 2 2" xfId="3465" xr:uid="{AE3992B7-03E9-4445-B4B1-32510109C459}"/>
    <cellStyle name="Comma 24 2 3 2 3" xfId="4604" xr:uid="{B992E8F4-32E9-4F84-8BA5-07BF5ED712FC}"/>
    <cellStyle name="Comma 24 2 3 2 4" xfId="5725" xr:uid="{75E8D25B-2A14-4920-9EE1-6304CE8A023B}"/>
    <cellStyle name="Comma 24 2 3 2 5" xfId="6839" xr:uid="{40938CF1-D4CE-4D76-A3EC-A03434DD3792}"/>
    <cellStyle name="Comma 24 2 3 2 6" xfId="7895" xr:uid="{9C59C134-C74F-4F9C-B5A5-ACECDC8930D8}"/>
    <cellStyle name="Comma 24 2 3 3" xfId="3051" xr:uid="{0C60D04A-B98B-4A96-8B08-B7CD6AD6DAF2}"/>
    <cellStyle name="Comma 24 2 3 4" xfId="4190" xr:uid="{6946509B-CE3C-4911-96D1-3501A1A52D09}"/>
    <cellStyle name="Comma 24 2 3 5" xfId="5311" xr:uid="{2258E5D7-450D-4BF2-A789-CB0981853E10}"/>
    <cellStyle name="Comma 24 2 3 6" xfId="6425" xr:uid="{3798CF66-9671-4898-8596-44DE25821036}"/>
    <cellStyle name="Comma 24 2 3 7" xfId="7511" xr:uid="{E86591EB-8D65-4AD5-B44F-DE0F61D7126B}"/>
    <cellStyle name="Comma 24 2 4" xfId="1995" xr:uid="{027F4D3D-0ACE-4C5F-8A0A-CFE8027DB786}"/>
    <cellStyle name="Comma 24 2 4 2" xfId="3178" xr:uid="{83E9D5A0-34E8-42F1-B9A7-4E53A8F7B8BA}"/>
    <cellStyle name="Comma 24 2 4 3" xfId="4317" xr:uid="{2CBDD886-0872-450C-868B-8E1FE95A8806}"/>
    <cellStyle name="Comma 24 2 4 4" xfId="5438" xr:uid="{4308DFE4-9F1C-4556-B88B-129B8F08CA2C}"/>
    <cellStyle name="Comma 24 2 4 5" xfId="6552" xr:uid="{C4F29539-924E-4D3D-A4DA-5DAD654AD556}"/>
    <cellStyle name="Comma 24 2 4 6" xfId="7628" xr:uid="{62221EF1-297B-47E3-843B-D8DFEAE6C7F2}"/>
    <cellStyle name="Comma 24 2 5" xfId="2468" xr:uid="{9D291B61-1CF8-41AA-8AFE-E50546ABA44B}"/>
    <cellStyle name="Comma 24 2 5 2" xfId="3622" xr:uid="{C7EF2F2D-9326-419F-9A2C-4631FDBE9447}"/>
    <cellStyle name="Comma 24 2 5 3" xfId="4756" xr:uid="{A8CFFDDA-DD81-437C-ACD7-790A40F19A0C}"/>
    <cellStyle name="Comma 24 2 5 4" xfId="5876" xr:uid="{43C8B86B-9F8C-4D79-8C7A-60F318C7974E}"/>
    <cellStyle name="Comma 24 2 5 5" xfId="6990" xr:uid="{4D8272CD-F99E-438F-A2B0-E270B52EEF99}"/>
    <cellStyle name="Comma 24 2 5 6" xfId="8022" xr:uid="{7FE54B7A-030E-467F-9D57-D674A5353535}"/>
    <cellStyle name="Comma 24 2 6" xfId="2597" xr:uid="{4ED5D094-6FAF-4FC2-95A8-EBB90DE50CD4}"/>
    <cellStyle name="Comma 24 2 6 2" xfId="3751" xr:uid="{EA331675-A128-48D3-93B1-8642530A28BB}"/>
    <cellStyle name="Comma 24 2 6 3" xfId="4885" xr:uid="{89E1068C-7E0D-4A6F-BC4C-76712773F669}"/>
    <cellStyle name="Comma 24 2 6 4" xfId="6005" xr:uid="{6D7CDA57-0721-460D-A9F2-9B406BBD25D2}"/>
    <cellStyle name="Comma 24 2 6 5" xfId="7119" xr:uid="{0552E7CD-8347-4DB4-A668-A3F78E1D816E}"/>
    <cellStyle name="Comma 24 2 6 6" xfId="8141" xr:uid="{3483DD23-29C7-4EA9-855F-D459BE78EC20}"/>
    <cellStyle name="Comma 24 2 7" xfId="2764" xr:uid="{F58DA265-1FD7-49F0-A3D0-DF04B25FA8C6}"/>
    <cellStyle name="Comma 24 2 8" xfId="3903" xr:uid="{778E6F2C-856C-412B-BECE-DFDCF8CA9990}"/>
    <cellStyle name="Comma 24 2 9" xfId="5024" xr:uid="{C2705F17-7972-4977-B8B4-2E36253C060B}"/>
    <cellStyle name="Comma 25" xfId="272" xr:uid="{00000000-0005-0000-0000-0000C8000000}"/>
    <cellStyle name="Comma 25 2" xfId="1582" xr:uid="{3C46287E-81BF-43EF-A80C-B6DD56BF3C55}"/>
    <cellStyle name="Comma 25 2 10" xfId="6139" xr:uid="{1E1E2ACC-F350-43EC-815C-DDA30FF00A63}"/>
    <cellStyle name="Comma 25 2 11" xfId="7245" xr:uid="{4946F557-9056-464F-9A5F-FE5C62931835}"/>
    <cellStyle name="Comma 25 2 12" xfId="8267" xr:uid="{7DF2715E-BB84-42CC-A161-F2C681DE7E9C}"/>
    <cellStyle name="Comma 25 2 2" xfId="1737" xr:uid="{E96D0900-7396-4145-B34A-6A34A3512573}"/>
    <cellStyle name="Comma 25 2 2 2" xfId="2151" xr:uid="{540F71DE-233F-42BC-8044-A0DBC041BB1A}"/>
    <cellStyle name="Comma 25 2 2 2 2" xfId="3334" xr:uid="{6C6A4C46-F212-4680-9026-9DBBEABD2029}"/>
    <cellStyle name="Comma 25 2 2 2 3" xfId="4473" xr:uid="{B94EC884-5EBF-49B9-B578-B90C616FA6F6}"/>
    <cellStyle name="Comma 25 2 2 2 4" xfId="5594" xr:uid="{5AE84771-3A02-4ADE-B0A7-28C0B38EE97C}"/>
    <cellStyle name="Comma 25 2 2 2 5" xfId="6708" xr:uid="{E2E1A6A4-8141-47E0-BC6F-E500AF3C3851}"/>
    <cellStyle name="Comma 25 2 2 2 6" xfId="7774" xr:uid="{75A347B7-1EEE-4124-BD37-422ED1FD8866}"/>
    <cellStyle name="Comma 25 2 2 3" xfId="2920" xr:uid="{F7C0BF7B-13CA-472D-B11D-02020551D744}"/>
    <cellStyle name="Comma 25 2 2 4" xfId="4059" xr:uid="{0BD956E2-8674-42E4-8342-71A2ECFB39EA}"/>
    <cellStyle name="Comma 25 2 2 5" xfId="5180" xr:uid="{B734A5F8-E642-4F7E-95F4-467B2FB58A87}"/>
    <cellStyle name="Comma 25 2 2 6" xfId="6294" xr:uid="{21CD55BF-9B5A-49A4-82D6-9927A27F18E6}"/>
    <cellStyle name="Comma 25 2 2 7" xfId="7390" xr:uid="{0446A0DA-A36B-415F-8599-25A55E809E0B}"/>
    <cellStyle name="Comma 25 2 3" xfId="1869" xr:uid="{E028B6DF-4B5E-498C-A4DB-4DC8F6996E97}"/>
    <cellStyle name="Comma 25 2 3 2" xfId="2283" xr:uid="{6E22E512-3C41-42B7-93CF-5A3BFFDA3EE2}"/>
    <cellStyle name="Comma 25 2 3 2 2" xfId="3466" xr:uid="{ECE79EB0-F000-4757-B621-93DDC6B5F4BF}"/>
    <cellStyle name="Comma 25 2 3 2 3" xfId="4605" xr:uid="{71F97D6A-4441-473D-B0DA-74C58DBD656B}"/>
    <cellStyle name="Comma 25 2 3 2 4" xfId="5726" xr:uid="{96157B26-BEE7-4D8B-AB0A-569D8DFC38D9}"/>
    <cellStyle name="Comma 25 2 3 2 5" xfId="6840" xr:uid="{60620AE5-E36F-4EC6-A242-3429C417CCB6}"/>
    <cellStyle name="Comma 25 2 3 2 6" xfId="7896" xr:uid="{42500614-AFB5-4A52-B2D8-19BFCD667779}"/>
    <cellStyle name="Comma 25 2 3 3" xfId="3052" xr:uid="{8491C72C-4347-4C70-8134-E0CD988922A1}"/>
    <cellStyle name="Comma 25 2 3 4" xfId="4191" xr:uid="{BEDD5A22-FF64-4604-976A-94F5145B3A1D}"/>
    <cellStyle name="Comma 25 2 3 5" xfId="5312" xr:uid="{643474ED-23FC-425B-A7BA-B0D091C89286}"/>
    <cellStyle name="Comma 25 2 3 6" xfId="6426" xr:uid="{16B5212D-7BCB-40C3-890E-612A1D119252}"/>
    <cellStyle name="Comma 25 2 3 7" xfId="7512" xr:uid="{57CBD398-AD5E-4B3D-98C8-64CDCCAFB34D}"/>
    <cellStyle name="Comma 25 2 4" xfId="1996" xr:uid="{894B5BF3-8034-43DE-89D2-819801A978E7}"/>
    <cellStyle name="Comma 25 2 4 2" xfId="3179" xr:uid="{3B670846-F282-45EB-94C7-E81B10FD0C86}"/>
    <cellStyle name="Comma 25 2 4 3" xfId="4318" xr:uid="{28151328-189D-4FF6-8F54-32D6ED4DB3D2}"/>
    <cellStyle name="Comma 25 2 4 4" xfId="5439" xr:uid="{9F15CF40-A32E-470C-BF85-33D1E1125E0F}"/>
    <cellStyle name="Comma 25 2 4 5" xfId="6553" xr:uid="{DD122BBB-D58E-4F5D-B7FE-7D1553F989F0}"/>
    <cellStyle name="Comma 25 2 4 6" xfId="7629" xr:uid="{6623EFB9-A303-479C-A8D3-A5AFE11BE311}"/>
    <cellStyle name="Comma 25 2 5" xfId="2469" xr:uid="{812F770B-B7B0-4EDF-9472-97886C67D007}"/>
    <cellStyle name="Comma 25 2 5 2" xfId="3623" xr:uid="{FF81B207-BD35-4D62-B2F6-31D8500EA9CB}"/>
    <cellStyle name="Comma 25 2 5 3" xfId="4757" xr:uid="{EF0D431F-30B0-4B73-9A6B-674CF328E6E7}"/>
    <cellStyle name="Comma 25 2 5 4" xfId="5877" xr:uid="{D67391F8-2A68-4BCC-9876-53C7B26C4213}"/>
    <cellStyle name="Comma 25 2 5 5" xfId="6991" xr:uid="{43768C7A-30E1-4DFB-960E-7D2F575F5E5C}"/>
    <cellStyle name="Comma 25 2 5 6" xfId="8023" xr:uid="{DBB11A0F-3FEA-4A74-A5CD-07013E14E4F5}"/>
    <cellStyle name="Comma 25 2 6" xfId="2598" xr:uid="{A06190C9-565D-4790-97C3-7946061A6EBB}"/>
    <cellStyle name="Comma 25 2 6 2" xfId="3752" xr:uid="{31359B0E-8C8F-4ED7-BBF2-B6AACC34488D}"/>
    <cellStyle name="Comma 25 2 6 3" xfId="4886" xr:uid="{C8BE5899-5295-4D9F-B141-490DF9315A41}"/>
    <cellStyle name="Comma 25 2 6 4" xfId="6006" xr:uid="{7349AB3F-0A5C-4125-96DD-63D5F7EDEC45}"/>
    <cellStyle name="Comma 25 2 6 5" xfId="7120" xr:uid="{012F6B8A-1773-471B-8E70-BDEB4CD60240}"/>
    <cellStyle name="Comma 25 2 6 6" xfId="8142" xr:uid="{E6AF382E-591F-4F3C-B69A-1F4594529527}"/>
    <cellStyle name="Comma 25 2 7" xfId="2765" xr:uid="{A74F71B1-38BF-42CE-9A53-70D054E08CA9}"/>
    <cellStyle name="Comma 25 2 8" xfId="3904" xr:uid="{A8F8D232-9A56-442D-8A26-8EECAE1A1B7A}"/>
    <cellStyle name="Comma 25 2 9" xfId="5025" xr:uid="{AFC4EF70-9CA3-4A49-AA19-5B28CB65FD71}"/>
    <cellStyle name="Comma 26" xfId="273" xr:uid="{00000000-0005-0000-0000-0000C9000000}"/>
    <cellStyle name="Comma 26 2" xfId="1583" xr:uid="{64E9B711-6C22-4BA6-AAE4-E59411D3D6C8}"/>
    <cellStyle name="Comma 26 2 10" xfId="6140" xr:uid="{FB7D0F0B-3D9E-4225-9953-66D0B9F07DFD}"/>
    <cellStyle name="Comma 26 2 11" xfId="7246" xr:uid="{B82FFDF4-B8C1-41B9-861D-A0E8427CD14D}"/>
    <cellStyle name="Comma 26 2 12" xfId="8268" xr:uid="{ABF8EE88-F1FC-4CA9-8D7E-68D243859ACD}"/>
    <cellStyle name="Comma 26 2 2" xfId="1738" xr:uid="{7FEA9F5A-7C90-48D3-92DD-7CF197FB3C29}"/>
    <cellStyle name="Comma 26 2 2 2" xfId="2152" xr:uid="{BC401162-FFEE-4378-9A03-A193473FE4FE}"/>
    <cellStyle name="Comma 26 2 2 2 2" xfId="3335" xr:uid="{4BED43C5-1CF9-405F-8D48-D90FAB24F02A}"/>
    <cellStyle name="Comma 26 2 2 2 3" xfId="4474" xr:uid="{E83C2EA0-73A7-43A2-B1B3-CC11801C8C93}"/>
    <cellStyle name="Comma 26 2 2 2 4" xfId="5595" xr:uid="{D98E807B-3EED-4EA7-AE36-5F02EEB23314}"/>
    <cellStyle name="Comma 26 2 2 2 5" xfId="6709" xr:uid="{BFD91C77-E49F-494D-8331-1641F28043F1}"/>
    <cellStyle name="Comma 26 2 2 2 6" xfId="7775" xr:uid="{C9746E47-BE32-4E26-A952-20C9D18473DA}"/>
    <cellStyle name="Comma 26 2 2 3" xfId="2921" xr:uid="{517AA865-3ACC-402D-81E2-C06163047F82}"/>
    <cellStyle name="Comma 26 2 2 4" xfId="4060" xr:uid="{DECC8012-31BF-48BE-A10F-9DCB183B4D39}"/>
    <cellStyle name="Comma 26 2 2 5" xfId="5181" xr:uid="{395861A4-A9F6-47D4-96FD-6B8E82EF2021}"/>
    <cellStyle name="Comma 26 2 2 6" xfId="6295" xr:uid="{DC2AEA57-7316-4FE2-BFC0-8E8B8742F519}"/>
    <cellStyle name="Comma 26 2 2 7" xfId="7391" xr:uid="{D07F41CA-04DD-4E20-8396-88C9588F5B35}"/>
    <cellStyle name="Comma 26 2 3" xfId="1870" xr:uid="{5964C003-7E17-4B4F-92F3-139F7177DBA8}"/>
    <cellStyle name="Comma 26 2 3 2" xfId="2284" xr:uid="{0B4FDB4A-F1C1-4D16-BEE9-D26C9E48B596}"/>
    <cellStyle name="Comma 26 2 3 2 2" xfId="3467" xr:uid="{31A48F52-495B-4CBC-AA2B-41F19787C917}"/>
    <cellStyle name="Comma 26 2 3 2 3" xfId="4606" xr:uid="{3FBB6EF4-C6D2-4385-AB6E-8013550E86DA}"/>
    <cellStyle name="Comma 26 2 3 2 4" xfId="5727" xr:uid="{3B636330-1318-4368-87EE-E3D1FADF67C5}"/>
    <cellStyle name="Comma 26 2 3 2 5" xfId="6841" xr:uid="{6A60DA37-B6F1-41B6-A2E2-39DB558676EF}"/>
    <cellStyle name="Comma 26 2 3 2 6" xfId="7897" xr:uid="{2BE033F9-0264-4A11-8B03-FA7676C629F7}"/>
    <cellStyle name="Comma 26 2 3 3" xfId="3053" xr:uid="{3DDBACB6-E869-44C3-B4CE-E1214480EE98}"/>
    <cellStyle name="Comma 26 2 3 4" xfId="4192" xr:uid="{051A66DA-D220-4C4A-AFE1-B2FC22C3C4D6}"/>
    <cellStyle name="Comma 26 2 3 5" xfId="5313" xr:uid="{A8EEDCAF-2D9A-43B8-84B1-04D5B3193F80}"/>
    <cellStyle name="Comma 26 2 3 6" xfId="6427" xr:uid="{38B9AB23-6771-4588-A484-85F8AC22C91D}"/>
    <cellStyle name="Comma 26 2 3 7" xfId="7513" xr:uid="{AA929987-A904-497E-8D8D-7316E8F03278}"/>
    <cellStyle name="Comma 26 2 4" xfId="1997" xr:uid="{DFD2D467-C5C9-4115-9243-4AC173C10D87}"/>
    <cellStyle name="Comma 26 2 4 2" xfId="3180" xr:uid="{7E6C5704-AB86-486B-AC29-3B8EEF4A1363}"/>
    <cellStyle name="Comma 26 2 4 3" xfId="4319" xr:uid="{A2DD78E9-5AFC-4B8C-9706-25C7712E5933}"/>
    <cellStyle name="Comma 26 2 4 4" xfId="5440" xr:uid="{42715B57-5584-4457-97AA-A37916EF0399}"/>
    <cellStyle name="Comma 26 2 4 5" xfId="6554" xr:uid="{0788F3D0-C9F1-4963-B0F9-EAED13667CDD}"/>
    <cellStyle name="Comma 26 2 4 6" xfId="7630" xr:uid="{FEAA20E4-8868-4B6C-B4F9-71E08837D13F}"/>
    <cellStyle name="Comma 26 2 5" xfId="2470" xr:uid="{CD9DFC27-66C9-4238-8E30-0E941F3959CF}"/>
    <cellStyle name="Comma 26 2 5 2" xfId="3624" xr:uid="{6FFBE98F-14EC-4C9E-A6A9-7616315B3A14}"/>
    <cellStyle name="Comma 26 2 5 3" xfId="4758" xr:uid="{B8B1697D-20A3-4E2C-BD1E-066ED82EC9BC}"/>
    <cellStyle name="Comma 26 2 5 4" xfId="5878" xr:uid="{AB18326E-3C7E-4C98-825A-4DAFC1444E5E}"/>
    <cellStyle name="Comma 26 2 5 5" xfId="6992" xr:uid="{AD804F26-EA2A-40AC-B0E5-CC2454B7A880}"/>
    <cellStyle name="Comma 26 2 5 6" xfId="8024" xr:uid="{A2A351D2-EE40-4C9D-9BC8-BD749345E88E}"/>
    <cellStyle name="Comma 26 2 6" xfId="2599" xr:uid="{F6464CFE-4A69-483C-8FFA-76193F548590}"/>
    <cellStyle name="Comma 26 2 6 2" xfId="3753" xr:uid="{25A0AFFC-B6F0-45A7-8689-132359A4A2F9}"/>
    <cellStyle name="Comma 26 2 6 3" xfId="4887" xr:uid="{2897AE24-F43F-4AA6-9536-36765F9305AA}"/>
    <cellStyle name="Comma 26 2 6 4" xfId="6007" xr:uid="{36981EA2-2A92-4A22-AE66-A2C19ADC2664}"/>
    <cellStyle name="Comma 26 2 6 5" xfId="7121" xr:uid="{5D882B6B-630C-4AB4-9E97-DEAC0E47911C}"/>
    <cellStyle name="Comma 26 2 6 6" xfId="8143" xr:uid="{D86ABF0F-CE3E-4D25-B37A-2FF1509D4722}"/>
    <cellStyle name="Comma 26 2 7" xfId="2766" xr:uid="{BAE71A59-381D-4EEA-8073-105235B1CFF2}"/>
    <cellStyle name="Comma 26 2 8" xfId="3905" xr:uid="{297732D6-143B-4481-AEE0-2895737D0620}"/>
    <cellStyle name="Comma 26 2 9" xfId="5026" xr:uid="{9D86216E-6900-46D8-92B7-1DCC145CA634}"/>
    <cellStyle name="Comma 27" xfId="274" xr:uid="{00000000-0005-0000-0000-0000CA000000}"/>
    <cellStyle name="Comma 27 2" xfId="1584" xr:uid="{1919E7D7-25EB-4DBC-ABA7-52975BAF83B4}"/>
    <cellStyle name="Comma 27 2 10" xfId="6141" xr:uid="{883E5798-7337-4CB9-B0DA-D9895E942683}"/>
    <cellStyle name="Comma 27 2 11" xfId="7247" xr:uid="{AD17F437-C61E-4C05-BE8A-60C87F93881F}"/>
    <cellStyle name="Comma 27 2 12" xfId="8269" xr:uid="{4BA9E80C-4D6C-4F25-A68F-E3D42170D1C9}"/>
    <cellStyle name="Comma 27 2 2" xfId="1739" xr:uid="{0C6464CE-A5A6-4870-A7E6-1BF70DD70D66}"/>
    <cellStyle name="Comma 27 2 2 2" xfId="2153" xr:uid="{CE861DA1-BE1A-4BB1-89AD-3D69EDEEE3ED}"/>
    <cellStyle name="Comma 27 2 2 2 2" xfId="3336" xr:uid="{906A948C-04A8-4F3C-8945-9E97CC231808}"/>
    <cellStyle name="Comma 27 2 2 2 3" xfId="4475" xr:uid="{CE332A56-484C-4E53-BE29-D31D02C1C711}"/>
    <cellStyle name="Comma 27 2 2 2 4" xfId="5596" xr:uid="{FCCABE50-9EE6-4978-BDE2-CC3CF0FF6E0B}"/>
    <cellStyle name="Comma 27 2 2 2 5" xfId="6710" xr:uid="{0093DF23-E541-44FF-8957-4CB533378B21}"/>
    <cellStyle name="Comma 27 2 2 2 6" xfId="7776" xr:uid="{16142E04-0D83-4FD4-82DE-06FF65B4694F}"/>
    <cellStyle name="Comma 27 2 2 3" xfId="2922" xr:uid="{7B1A9D3F-8D73-4A26-8867-04383D03C6A2}"/>
    <cellStyle name="Comma 27 2 2 4" xfId="4061" xr:uid="{209A1509-99F3-4595-BCC9-C8F84AFB5571}"/>
    <cellStyle name="Comma 27 2 2 5" xfId="5182" xr:uid="{EE1E8B67-DE87-4EB6-847F-3B74232B37B1}"/>
    <cellStyle name="Comma 27 2 2 6" xfId="6296" xr:uid="{18293672-FD7E-40B8-A5D0-4FCA87671F09}"/>
    <cellStyle name="Comma 27 2 2 7" xfId="7392" xr:uid="{E43D5450-8130-4827-B94C-60E6B82AEADC}"/>
    <cellStyle name="Comma 27 2 3" xfId="1871" xr:uid="{EDC4EEA8-5204-4534-9018-6BE169A90D52}"/>
    <cellStyle name="Comma 27 2 3 2" xfId="2285" xr:uid="{A7313BA3-D057-4820-A414-787330C95DFB}"/>
    <cellStyle name="Comma 27 2 3 2 2" xfId="3468" xr:uid="{1E7D11D9-CB8E-4DB1-8611-A536DDE37660}"/>
    <cellStyle name="Comma 27 2 3 2 3" xfId="4607" xr:uid="{19D354B0-E858-46CD-9529-33C4CAC3B0CE}"/>
    <cellStyle name="Comma 27 2 3 2 4" xfId="5728" xr:uid="{673E84BA-CCE9-4DB1-A7AB-8C05704F0902}"/>
    <cellStyle name="Comma 27 2 3 2 5" xfId="6842" xr:uid="{412385C6-CBA1-48EC-8CCC-6350A2C9B81E}"/>
    <cellStyle name="Comma 27 2 3 2 6" xfId="7898" xr:uid="{F9C00AC8-6522-430B-9F5F-30738C82DBDD}"/>
    <cellStyle name="Comma 27 2 3 3" xfId="3054" xr:uid="{AD9812C9-E976-4690-A806-7FC86DE9D2EB}"/>
    <cellStyle name="Comma 27 2 3 4" xfId="4193" xr:uid="{6D4A1B05-5FFA-4BC6-A3CD-3783334C81C4}"/>
    <cellStyle name="Comma 27 2 3 5" xfId="5314" xr:uid="{57A6E64C-6FC0-4AE1-9B70-4184A0D28F9A}"/>
    <cellStyle name="Comma 27 2 3 6" xfId="6428" xr:uid="{8FC8E2C9-BB5C-4532-A274-3A85E3B40A63}"/>
    <cellStyle name="Comma 27 2 3 7" xfId="7514" xr:uid="{C146CE3E-5A0B-4FA7-99CB-A9B9183AD0F5}"/>
    <cellStyle name="Comma 27 2 4" xfId="1998" xr:uid="{AB97A53C-0734-48B0-AC64-15FAF917EA3E}"/>
    <cellStyle name="Comma 27 2 4 2" xfId="3181" xr:uid="{590392B8-C475-484D-A78F-5F874A346217}"/>
    <cellStyle name="Comma 27 2 4 3" xfId="4320" xr:uid="{AD07A17E-0ED0-4131-A5D7-8FCAF3243363}"/>
    <cellStyle name="Comma 27 2 4 4" xfId="5441" xr:uid="{B9E318F6-DF28-4FD4-9B55-96F1CD14F0B3}"/>
    <cellStyle name="Comma 27 2 4 5" xfId="6555" xr:uid="{49AB9CF1-E851-49D9-BBF8-887D0C1F7BDA}"/>
    <cellStyle name="Comma 27 2 4 6" xfId="7631" xr:uid="{B924EFFE-F0C8-4A4D-ACAC-A8E4908F92F3}"/>
    <cellStyle name="Comma 27 2 5" xfId="2471" xr:uid="{AF5025C8-B8B2-48BE-8CDD-247F1C915002}"/>
    <cellStyle name="Comma 27 2 5 2" xfId="3625" xr:uid="{B9775703-CED7-4524-966D-FABB982BCF0D}"/>
    <cellStyle name="Comma 27 2 5 3" xfId="4759" xr:uid="{CD17ED30-F39E-4243-BBE6-6A3AA873A397}"/>
    <cellStyle name="Comma 27 2 5 4" xfId="5879" xr:uid="{2333155D-A6CA-46AE-A9BE-8B70761C6CE2}"/>
    <cellStyle name="Comma 27 2 5 5" xfId="6993" xr:uid="{E2659E0F-A8FD-4866-8690-DD3B89CD2A29}"/>
    <cellStyle name="Comma 27 2 5 6" xfId="8025" xr:uid="{71246C4C-72D0-4EFB-AE5B-E3CBB90DAE28}"/>
    <cellStyle name="Comma 27 2 6" xfId="2600" xr:uid="{9C39A6A9-60FC-491F-821A-0215F6E56959}"/>
    <cellStyle name="Comma 27 2 6 2" xfId="3754" xr:uid="{CE61063F-66CC-4F2B-9C6F-0C21F4CE0A9D}"/>
    <cellStyle name="Comma 27 2 6 3" xfId="4888" xr:uid="{04A59FDB-DE6F-4753-B510-609AC9A8226E}"/>
    <cellStyle name="Comma 27 2 6 4" xfId="6008" xr:uid="{28664BD7-A430-44C5-BF18-F905F000A4A3}"/>
    <cellStyle name="Comma 27 2 6 5" xfId="7122" xr:uid="{2074AB54-EDF7-4D84-AF61-1A20F235574F}"/>
    <cellStyle name="Comma 27 2 6 6" xfId="8144" xr:uid="{8C372CC1-58FD-43E4-9C48-6CBD4AC3A2EB}"/>
    <cellStyle name="Comma 27 2 7" xfId="2767" xr:uid="{78EAE90E-4930-40D0-AECD-8380C262D147}"/>
    <cellStyle name="Comma 27 2 8" xfId="3906" xr:uid="{E9CB50B7-793E-4279-A7E4-F8E88F227F39}"/>
    <cellStyle name="Comma 27 2 9" xfId="5027" xr:uid="{4FC6BC0D-6E47-42A0-AA4D-6163FE2F92A4}"/>
    <cellStyle name="Comma 28" xfId="275" xr:uid="{00000000-0005-0000-0000-0000CB000000}"/>
    <cellStyle name="Comma 28 2" xfId="1585" xr:uid="{061EBE85-41F9-449A-B821-6E107EFAEEFA}"/>
    <cellStyle name="Comma 28 2 10" xfId="6142" xr:uid="{F2A9B50E-56B6-4BA8-A2C7-40AC18A5A5D7}"/>
    <cellStyle name="Comma 28 2 11" xfId="7248" xr:uid="{0F61D81E-1EBE-4932-B295-FAFCB607D578}"/>
    <cellStyle name="Comma 28 2 12" xfId="8270" xr:uid="{7431810B-9091-4C93-B2C8-893A6223331C}"/>
    <cellStyle name="Comma 28 2 2" xfId="1740" xr:uid="{C37F170D-D7B9-4B95-82B3-AF5E90767A4F}"/>
    <cellStyle name="Comma 28 2 2 2" xfId="2154" xr:uid="{E62C11B3-F74C-4EB5-A051-C2FE7C5438F1}"/>
    <cellStyle name="Comma 28 2 2 2 2" xfId="3337" xr:uid="{ED3EB7F6-91CA-484C-9420-7CB027F409A7}"/>
    <cellStyle name="Comma 28 2 2 2 3" xfId="4476" xr:uid="{BCA93C30-1FB4-4B45-BEFE-823EA28C1BA9}"/>
    <cellStyle name="Comma 28 2 2 2 4" xfId="5597" xr:uid="{875C63ED-B2C5-4A63-AF24-96FB5600385F}"/>
    <cellStyle name="Comma 28 2 2 2 5" xfId="6711" xr:uid="{81292F87-49BD-4A7C-9F23-3F4B7033A9E0}"/>
    <cellStyle name="Comma 28 2 2 2 6" xfId="7777" xr:uid="{C25D8366-431C-40D5-8907-0E2E113E606A}"/>
    <cellStyle name="Comma 28 2 2 3" xfId="2923" xr:uid="{D41A08E1-5D51-45B4-B34A-D9D3E63E6B86}"/>
    <cellStyle name="Comma 28 2 2 4" xfId="4062" xr:uid="{D0F996B7-A461-457F-B07A-4B93258B18F0}"/>
    <cellStyle name="Comma 28 2 2 5" xfId="5183" xr:uid="{2AD03A87-BC03-488D-9142-AD6F442C4481}"/>
    <cellStyle name="Comma 28 2 2 6" xfId="6297" xr:uid="{B9A8E92F-E90F-419A-9726-F14301A76013}"/>
    <cellStyle name="Comma 28 2 2 7" xfId="7393" xr:uid="{5C05E913-CCD0-4BC6-AD83-8424966C3E77}"/>
    <cellStyle name="Comma 28 2 3" xfId="1872" xr:uid="{40357EFA-5007-45FF-A25F-152E0805A1B2}"/>
    <cellStyle name="Comma 28 2 3 2" xfId="2286" xr:uid="{B4C07B8B-04F5-4F14-B0BB-3F9913661F9C}"/>
    <cellStyle name="Comma 28 2 3 2 2" xfId="3469" xr:uid="{9CFD0D2F-C0DD-4BDE-97F6-1BF8A9518C12}"/>
    <cellStyle name="Comma 28 2 3 2 3" xfId="4608" xr:uid="{6F4C1650-39D0-4FA8-A5F1-25A297EEAB42}"/>
    <cellStyle name="Comma 28 2 3 2 4" xfId="5729" xr:uid="{0C7C4606-67C3-4441-84DD-AE47A0A75A82}"/>
    <cellStyle name="Comma 28 2 3 2 5" xfId="6843" xr:uid="{34335971-1A5E-4266-A765-4BABDBEE66CF}"/>
    <cellStyle name="Comma 28 2 3 2 6" xfId="7899" xr:uid="{6975BBA1-3E9D-4CDA-9BD4-1E94EC6C649C}"/>
    <cellStyle name="Comma 28 2 3 3" xfId="3055" xr:uid="{37C13CF0-31C9-464C-9E69-74FEE5D69112}"/>
    <cellStyle name="Comma 28 2 3 4" xfId="4194" xr:uid="{318C487F-9B35-4287-8776-0FFCE1EA436E}"/>
    <cellStyle name="Comma 28 2 3 5" xfId="5315" xr:uid="{661C43EF-7363-480F-9060-8C5B738012CB}"/>
    <cellStyle name="Comma 28 2 3 6" xfId="6429" xr:uid="{BFC06A05-F211-4E24-AE67-61EF4101BA2E}"/>
    <cellStyle name="Comma 28 2 3 7" xfId="7515" xr:uid="{FE9DA584-86FB-47C3-9EBF-CF0A2A99BCA9}"/>
    <cellStyle name="Comma 28 2 4" xfId="1999" xr:uid="{0B6D208D-BAAE-475E-BDA7-CA6E7E69B445}"/>
    <cellStyle name="Comma 28 2 4 2" xfId="3182" xr:uid="{6F2C8A31-C4EC-4B52-AD04-E6D3433FC53D}"/>
    <cellStyle name="Comma 28 2 4 3" xfId="4321" xr:uid="{7C3DABEC-F96B-43B0-855B-B28E948EAF65}"/>
    <cellStyle name="Comma 28 2 4 4" xfId="5442" xr:uid="{2E4E7715-A331-47F5-91C9-004CB35CD578}"/>
    <cellStyle name="Comma 28 2 4 5" xfId="6556" xr:uid="{EE533AD8-3A2C-4312-87E8-443FA22E3C41}"/>
    <cellStyle name="Comma 28 2 4 6" xfId="7632" xr:uid="{D69D3912-4749-4EEE-8BF6-CA47E5DB492C}"/>
    <cellStyle name="Comma 28 2 5" xfId="2472" xr:uid="{72A1A0BC-7C40-4296-BDA1-5515E078548E}"/>
    <cellStyle name="Comma 28 2 5 2" xfId="3626" xr:uid="{6F0C0B40-312C-435E-815B-68906534F7CF}"/>
    <cellStyle name="Comma 28 2 5 3" xfId="4760" xr:uid="{5BFC6EAC-4129-4EAE-97D1-2AFDC2754DF8}"/>
    <cellStyle name="Comma 28 2 5 4" xfId="5880" xr:uid="{6B3B1375-A947-4C38-B77A-1EA59C98962D}"/>
    <cellStyle name="Comma 28 2 5 5" xfId="6994" xr:uid="{D66554CB-2F24-49BC-A34C-6008C9B19583}"/>
    <cellStyle name="Comma 28 2 5 6" xfId="8026" xr:uid="{B7F55C99-DC0A-4FBC-AFB6-F701C2D62AE5}"/>
    <cellStyle name="Comma 28 2 6" xfId="2601" xr:uid="{A9F1AACF-70A6-4270-8D2E-3B578B222391}"/>
    <cellStyle name="Comma 28 2 6 2" xfId="3755" xr:uid="{B755486F-E12F-41E4-B2A1-99D3A9E507AF}"/>
    <cellStyle name="Comma 28 2 6 3" xfId="4889" xr:uid="{9ED67C3E-58B4-43DD-9F30-F6D98D97A1D3}"/>
    <cellStyle name="Comma 28 2 6 4" xfId="6009" xr:uid="{09DF946C-276F-42A2-8D23-57996789D429}"/>
    <cellStyle name="Comma 28 2 6 5" xfId="7123" xr:uid="{99A6BC58-BDDF-4EB0-83D4-CC86048F403A}"/>
    <cellStyle name="Comma 28 2 6 6" xfId="8145" xr:uid="{C188C22E-9D42-4752-BE36-DAD69F84CAD6}"/>
    <cellStyle name="Comma 28 2 7" xfId="2768" xr:uid="{DB5E16FA-D6F2-4355-A5AB-5165ABBBD85E}"/>
    <cellStyle name="Comma 28 2 8" xfId="3907" xr:uid="{7F7B3DB6-322C-40B7-9319-225E7CB00845}"/>
    <cellStyle name="Comma 28 2 9" xfId="5028" xr:uid="{75762C37-D4A0-47E4-B8C0-DB499E0224E2}"/>
    <cellStyle name="Comma 29" xfId="276" xr:uid="{00000000-0005-0000-0000-0000CC000000}"/>
    <cellStyle name="Comma 29 2" xfId="1586" xr:uid="{4EE19DC6-A5C6-4E2E-9A45-D19FD46510DF}"/>
    <cellStyle name="Comma 29 2 10" xfId="6143" xr:uid="{46C41B0A-B017-4E52-AA07-E75F2CF78C39}"/>
    <cellStyle name="Comma 29 2 11" xfId="7249" xr:uid="{96717064-CAAA-44B5-AC10-2729686E608C}"/>
    <cellStyle name="Comma 29 2 12" xfId="8271" xr:uid="{D78BFFF5-2F9B-4694-BD38-33A0821443CE}"/>
    <cellStyle name="Comma 29 2 2" xfId="1741" xr:uid="{FA83F39E-16C5-4781-BCCB-AEDE9C1C707F}"/>
    <cellStyle name="Comma 29 2 2 2" xfId="2155" xr:uid="{CB23C53D-06E5-435A-A07E-E04281EAD54D}"/>
    <cellStyle name="Comma 29 2 2 2 2" xfId="3338" xr:uid="{4E646149-1B4F-462C-8C1F-880827B3E24E}"/>
    <cellStyle name="Comma 29 2 2 2 3" xfId="4477" xr:uid="{ED7C245C-EC8F-4016-8D0A-4A77E97EF534}"/>
    <cellStyle name="Comma 29 2 2 2 4" xfId="5598" xr:uid="{34B3B1A9-3382-42B1-A0C5-9ADD13D25902}"/>
    <cellStyle name="Comma 29 2 2 2 5" xfId="6712" xr:uid="{A905FCB9-2D3D-4E27-897A-032ABD6D9EF6}"/>
    <cellStyle name="Comma 29 2 2 2 6" xfId="7778" xr:uid="{F1186FC4-789E-4EAC-8E70-333C013DB966}"/>
    <cellStyle name="Comma 29 2 2 3" xfId="2924" xr:uid="{352C250A-57B4-44FD-B12E-6B9A8099310A}"/>
    <cellStyle name="Comma 29 2 2 4" xfId="4063" xr:uid="{B3783DD2-A53F-4CAD-BD7D-9543E3B28399}"/>
    <cellStyle name="Comma 29 2 2 5" xfId="5184" xr:uid="{76B9283A-C3F4-4482-BEB8-6C98BA3717A2}"/>
    <cellStyle name="Comma 29 2 2 6" xfId="6298" xr:uid="{046D5E25-0E3E-446D-9373-F0A06340023B}"/>
    <cellStyle name="Comma 29 2 2 7" xfId="7394" xr:uid="{D7ECB792-6C85-41B8-88B5-6DE434D9A3C8}"/>
    <cellStyle name="Comma 29 2 3" xfId="1873" xr:uid="{D69A1C66-6EA6-4A34-A227-4E5F8DDDE68F}"/>
    <cellStyle name="Comma 29 2 3 2" xfId="2287" xr:uid="{436DD667-E676-4FA8-BCD4-A6F0556F903B}"/>
    <cellStyle name="Comma 29 2 3 2 2" xfId="3470" xr:uid="{A76202CC-58A8-4353-B2ED-69CF9519057C}"/>
    <cellStyle name="Comma 29 2 3 2 3" xfId="4609" xr:uid="{AEC8AFE3-B4DC-452E-8BD5-A0FFDF684CF3}"/>
    <cellStyle name="Comma 29 2 3 2 4" xfId="5730" xr:uid="{47798EE0-ED00-41F4-9129-76F779166E73}"/>
    <cellStyle name="Comma 29 2 3 2 5" xfId="6844" xr:uid="{726E1D52-7C9A-4E41-A376-DAA6B43B8CCE}"/>
    <cellStyle name="Comma 29 2 3 2 6" xfId="7900" xr:uid="{CE6AC1F1-7E42-4EFA-8280-6D95EF17AC40}"/>
    <cellStyle name="Comma 29 2 3 3" xfId="3056" xr:uid="{BB657662-1763-452C-A853-3A54C38473B4}"/>
    <cellStyle name="Comma 29 2 3 4" xfId="4195" xr:uid="{A3FF4643-3EEA-4E49-912F-FB95A163A61E}"/>
    <cellStyle name="Comma 29 2 3 5" xfId="5316" xr:uid="{1A6EE56E-8404-408F-BE77-B11489E31871}"/>
    <cellStyle name="Comma 29 2 3 6" xfId="6430" xr:uid="{7BF3F741-1292-44D0-AE7D-2DE4602516C0}"/>
    <cellStyle name="Comma 29 2 3 7" xfId="7516" xr:uid="{5FBE9A59-29EA-4407-9D3D-B5802E293732}"/>
    <cellStyle name="Comma 29 2 4" xfId="2000" xr:uid="{C79CFB84-1777-4C44-BBF0-64B48CBF116B}"/>
    <cellStyle name="Comma 29 2 4 2" xfId="3183" xr:uid="{3B2FF718-65E7-46B1-9A2F-98B60B7DF74C}"/>
    <cellStyle name="Comma 29 2 4 3" xfId="4322" xr:uid="{B2FF7C61-7130-4ED1-8DEB-4A3DB4E9CAD4}"/>
    <cellStyle name="Comma 29 2 4 4" xfId="5443" xr:uid="{B05F776D-B06E-49CC-B3FF-068FEAD6021E}"/>
    <cellStyle name="Comma 29 2 4 5" xfId="6557" xr:uid="{A609523D-DEBA-4076-B3BF-B93FD1BCE409}"/>
    <cellStyle name="Comma 29 2 4 6" xfId="7633" xr:uid="{08543B79-9990-43C1-B17A-84659BAC00D9}"/>
    <cellStyle name="Comma 29 2 5" xfId="2473" xr:uid="{857B6CBA-3341-42A9-8185-C049C39A26FC}"/>
    <cellStyle name="Comma 29 2 5 2" xfId="3627" xr:uid="{DABE08B2-206E-488D-AD72-4D52E8F0C229}"/>
    <cellStyle name="Comma 29 2 5 3" xfId="4761" xr:uid="{4D6756BD-6395-4AC8-9703-710DC4584551}"/>
    <cellStyle name="Comma 29 2 5 4" xfId="5881" xr:uid="{9E63E71D-C95F-4A80-B6B1-1CF0673066D6}"/>
    <cellStyle name="Comma 29 2 5 5" xfId="6995" xr:uid="{1B810CE6-7338-4506-87CA-F153AF8517B2}"/>
    <cellStyle name="Comma 29 2 5 6" xfId="8027" xr:uid="{71FD5BB6-0DF3-4265-80A4-C36E1FD7F78E}"/>
    <cellStyle name="Comma 29 2 6" xfId="2602" xr:uid="{14E4E8EA-155C-4AF3-81D7-005DC9669EB3}"/>
    <cellStyle name="Comma 29 2 6 2" xfId="3756" xr:uid="{AF30E465-FD8C-4F5C-8591-587EC16A6B21}"/>
    <cellStyle name="Comma 29 2 6 3" xfId="4890" xr:uid="{2A40C1E8-A846-4E88-A4C9-FEBA3AA8FA99}"/>
    <cellStyle name="Comma 29 2 6 4" xfId="6010" xr:uid="{65E162E8-A304-499B-9D52-97EBBD17C516}"/>
    <cellStyle name="Comma 29 2 6 5" xfId="7124" xr:uid="{70BFF3FF-B2C6-4FE4-A256-41A361E159EA}"/>
    <cellStyle name="Comma 29 2 6 6" xfId="8146" xr:uid="{50B40BB2-2CD9-4CF4-9B44-D533932272B1}"/>
    <cellStyle name="Comma 29 2 7" xfId="2769" xr:uid="{109993EA-2A78-4FC6-85C9-11A2CBC18632}"/>
    <cellStyle name="Comma 29 2 8" xfId="3908" xr:uid="{28AB91E2-0004-4922-8883-F2C55B31733B}"/>
    <cellStyle name="Comma 29 2 9" xfId="5029" xr:uid="{AA6DEA8E-B3BA-48FD-80C3-7E77CC698DE0}"/>
    <cellStyle name="Comma 3" xfId="32" xr:uid="{00000000-0005-0000-0000-0000CD000000}"/>
    <cellStyle name="Comma 3 2" xfId="118" xr:uid="{00000000-0005-0000-0000-0000CE000000}"/>
    <cellStyle name="Comma 3 2 2" xfId="1427" xr:uid="{00000000-0005-0000-0000-0000CF000000}"/>
    <cellStyle name="Comma 3 2 2 10" xfId="3845" xr:uid="{0D4E89D2-4C5F-4550-8DDA-D275826E9E44}"/>
    <cellStyle name="Comma 3 2 2 11" xfId="4966" xr:uid="{946E2AAF-0F28-4467-9794-16F3EB9C1D4E}"/>
    <cellStyle name="Comma 3 2 2 12" xfId="6080" xr:uid="{A84588F2-4C76-4D21-ABC1-9B77900222EE}"/>
    <cellStyle name="Comma 3 2 2 13" xfId="7190" xr:uid="{17662CCD-BDC2-43E4-B196-5C7FBBCE81C5}"/>
    <cellStyle name="Comma 3 2 2 14" xfId="8212" xr:uid="{AAAA9DBB-2616-406F-A5B7-0B24F4D91A23}"/>
    <cellStyle name="Comma 3 2 2 2" xfId="1623" xr:uid="{AE3DF123-89F0-4C79-B5AA-CFB981FE7E87}"/>
    <cellStyle name="Comma 3 2 2 2 10" xfId="6180" xr:uid="{A811ED4A-39DC-4449-91A9-F7648D66BAA0}"/>
    <cellStyle name="Comma 3 2 2 2 11" xfId="7285" xr:uid="{5C224B49-8EF1-46F0-92DE-AE74B31C8A14}"/>
    <cellStyle name="Comma 3 2 2 2 12" xfId="8307" xr:uid="{7EF4C9E5-155B-4E9E-B12B-79B390ECFF32}"/>
    <cellStyle name="Comma 3 2 2 2 2" xfId="1778" xr:uid="{AB26FA7B-0896-4130-BEA1-552372AFE214}"/>
    <cellStyle name="Comma 3 2 2 2 2 2" xfId="2192" xr:uid="{65C47108-F0F2-4750-80F9-118BB0C1BE6A}"/>
    <cellStyle name="Comma 3 2 2 2 2 2 2" xfId="3375" xr:uid="{04450DFE-0D2D-45B3-B8FF-FF62B5726A6E}"/>
    <cellStyle name="Comma 3 2 2 2 2 2 3" xfId="4514" xr:uid="{DAFCD858-79F0-4156-B119-3C243512B5D7}"/>
    <cellStyle name="Comma 3 2 2 2 2 2 4" xfId="5635" xr:uid="{08278211-EB86-4F32-904D-45D0A2396F62}"/>
    <cellStyle name="Comma 3 2 2 2 2 2 5" xfId="6749" xr:uid="{BCAB0EE2-6312-403D-84C3-1B6253089705}"/>
    <cellStyle name="Comma 3 2 2 2 2 2 6" xfId="7814" xr:uid="{9103DC3A-756F-4209-8E97-86C9CDE42D14}"/>
    <cellStyle name="Comma 3 2 2 2 2 3" xfId="2961" xr:uid="{C0A25351-DBCD-430B-8908-88BACC8BC16A}"/>
    <cellStyle name="Comma 3 2 2 2 2 4" xfId="4100" xr:uid="{3359DE67-FAFB-471A-BC6F-6D4D7769A524}"/>
    <cellStyle name="Comma 3 2 2 2 2 5" xfId="5221" xr:uid="{E631ADA5-EEB9-4E34-8B56-A3DFC443668F}"/>
    <cellStyle name="Comma 3 2 2 2 2 6" xfId="6335" xr:uid="{F8246722-8970-4BEB-ADC6-EEED58455223}"/>
    <cellStyle name="Comma 3 2 2 2 2 7" xfId="7430" xr:uid="{FC795442-C8D1-44C1-92BE-70DA4DF7E365}"/>
    <cellStyle name="Comma 3 2 2 2 3" xfId="1910" xr:uid="{23F57AD8-EFE5-4E2B-9ED8-A4CD510A098B}"/>
    <cellStyle name="Comma 3 2 2 2 3 2" xfId="2324" xr:uid="{288CCB44-60E5-4EB3-84AE-F35178754EF1}"/>
    <cellStyle name="Comma 3 2 2 2 3 2 2" xfId="3507" xr:uid="{9EE93838-4ED8-44D8-8908-B0BB85D2C6D5}"/>
    <cellStyle name="Comma 3 2 2 2 3 2 3" xfId="4646" xr:uid="{3940555C-E0E0-4156-8DFE-E7E93F629E90}"/>
    <cellStyle name="Comma 3 2 2 2 3 2 4" xfId="5767" xr:uid="{75A6C253-FEAB-4C7C-B602-6E1EC52C274C}"/>
    <cellStyle name="Comma 3 2 2 2 3 2 5" xfId="6881" xr:uid="{7D82A0A4-E6E4-4781-AD72-66A77F0363D0}"/>
    <cellStyle name="Comma 3 2 2 2 3 2 6" xfId="7936" xr:uid="{3E43EA75-09A8-44D4-AC41-F38E38DF73EB}"/>
    <cellStyle name="Comma 3 2 2 2 3 3" xfId="3093" xr:uid="{75A2BEC4-DDFB-4D98-8E88-ADD02715C8E1}"/>
    <cellStyle name="Comma 3 2 2 2 3 4" xfId="4232" xr:uid="{035A2324-FF0C-4D8B-B2CA-DF48CA627B27}"/>
    <cellStyle name="Comma 3 2 2 2 3 5" xfId="5353" xr:uid="{B0C8F7DC-0E41-4895-9830-C74323E50ADD}"/>
    <cellStyle name="Comma 3 2 2 2 3 6" xfId="6467" xr:uid="{84DE0C89-F612-49C3-B79B-951203F46A7A}"/>
    <cellStyle name="Comma 3 2 2 2 3 7" xfId="7552" xr:uid="{DE4CBFBB-40FC-4EA1-919D-E168C57467DD}"/>
    <cellStyle name="Comma 3 2 2 2 4" xfId="2037" xr:uid="{834E7D59-1F83-4563-96B4-96FA4296A6E0}"/>
    <cellStyle name="Comma 3 2 2 2 4 2" xfId="3220" xr:uid="{845F7C1E-021C-497D-9454-48DFEBC2AF36}"/>
    <cellStyle name="Comma 3 2 2 2 4 3" xfId="4359" xr:uid="{5214A106-88E1-426D-90F8-F43C4507C767}"/>
    <cellStyle name="Comma 3 2 2 2 4 4" xfId="5480" xr:uid="{066D7527-E849-4D97-9E8D-395B9292F340}"/>
    <cellStyle name="Comma 3 2 2 2 4 5" xfId="6594" xr:uid="{53006F57-4033-4C0A-8A5A-6CFC25A3FE6A}"/>
    <cellStyle name="Comma 3 2 2 2 4 6" xfId="7669" xr:uid="{480D88C3-BFFB-4F8B-A0FB-FD15D1B4FE2F}"/>
    <cellStyle name="Comma 3 2 2 2 5" xfId="2510" xr:uid="{75DD2EEF-49BD-4001-B35A-A4CB5A8388DF}"/>
    <cellStyle name="Comma 3 2 2 2 5 2" xfId="3664" xr:uid="{614EB677-0D14-46C1-A1F4-078D26E15357}"/>
    <cellStyle name="Comma 3 2 2 2 5 3" xfId="4798" xr:uid="{34ECBA48-B63D-455B-B550-8A83861F69BE}"/>
    <cellStyle name="Comma 3 2 2 2 5 4" xfId="5918" xr:uid="{41782F9C-6773-4A25-97F9-253A4FD903B3}"/>
    <cellStyle name="Comma 3 2 2 2 5 5" xfId="7032" xr:uid="{5EF03464-E8D7-4449-BD1A-84E0842E9876}"/>
    <cellStyle name="Comma 3 2 2 2 5 6" xfId="8063" xr:uid="{A63302A6-2B81-4605-B325-8A00740E4C10}"/>
    <cellStyle name="Comma 3 2 2 2 6" xfId="2639" xr:uid="{C133C4A0-2E31-4D2E-8EB4-8EE96D1E3B8B}"/>
    <cellStyle name="Comma 3 2 2 2 6 2" xfId="3793" xr:uid="{1380E24E-6E71-4A52-88B4-2DB15ECC8EDE}"/>
    <cellStyle name="Comma 3 2 2 2 6 3" xfId="4927" xr:uid="{F8E4EC1C-AA7F-4E1F-8110-964EB2F46209}"/>
    <cellStyle name="Comma 3 2 2 2 6 4" xfId="6047" xr:uid="{63735409-AAF8-438D-85EF-F43D2D85FF9E}"/>
    <cellStyle name="Comma 3 2 2 2 6 5" xfId="7161" xr:uid="{7E0826CF-B929-44A0-AB83-FE067CF2C35A}"/>
    <cellStyle name="Comma 3 2 2 2 6 6" xfId="8182" xr:uid="{28F338B8-2F12-4954-A6C0-72EC443149B4}"/>
    <cellStyle name="Comma 3 2 2 2 7" xfId="2806" xr:uid="{290CA471-28BF-4EB1-BC0D-37E9257D4A03}"/>
    <cellStyle name="Comma 3 2 2 2 8" xfId="3945" xr:uid="{0948E4BC-3B8C-4543-8259-DEE1E9A298F1}"/>
    <cellStyle name="Comma 3 2 2 2 9" xfId="5066" xr:uid="{E3468331-5B2A-4A0A-9C3B-F982C62B935A}"/>
    <cellStyle name="Comma 3 2 2 3" xfId="1678" xr:uid="{88915AE4-24BA-46AB-9EFF-5F542F061D2A}"/>
    <cellStyle name="Comma 3 2 2 3 2" xfId="2092" xr:uid="{AE6E2A6F-AD2C-4F11-BC57-2ADF1ACB4200}"/>
    <cellStyle name="Comma 3 2 2 3 2 2" xfId="3275" xr:uid="{8C0802ED-B3CB-4C9E-A92C-28C45F9120B4}"/>
    <cellStyle name="Comma 3 2 2 3 2 3" xfId="4414" xr:uid="{B7F6370C-1655-4DC5-B89F-08647BBE571D}"/>
    <cellStyle name="Comma 3 2 2 3 2 4" xfId="5535" xr:uid="{B3C7AB15-DD48-4644-A9A0-8AA59D71B5BF}"/>
    <cellStyle name="Comma 3 2 2 3 2 5" xfId="6649" xr:uid="{238133A6-CB1C-4DD2-B5BF-261DC20E21A9}"/>
    <cellStyle name="Comma 3 2 2 3 2 6" xfId="7719" xr:uid="{2AB89934-C9BB-4F2A-B302-103E81ECF085}"/>
    <cellStyle name="Comma 3 2 2 3 3" xfId="2861" xr:uid="{27CDF083-A883-4F24-A3BF-9845866DF7A2}"/>
    <cellStyle name="Comma 3 2 2 3 4" xfId="4000" xr:uid="{EA93A3F8-6B9C-4F77-974E-C95BD3D677F1}"/>
    <cellStyle name="Comma 3 2 2 3 5" xfId="5121" xr:uid="{71B8F4B3-2CB0-4A69-B7D2-CCD6F247B40D}"/>
    <cellStyle name="Comma 3 2 2 3 6" xfId="6235" xr:uid="{ED21AC5E-66C7-4685-BAF0-1D8988AB6140}"/>
    <cellStyle name="Comma 3 2 2 3 7" xfId="7335" xr:uid="{7246078F-51B5-4955-9574-4B97A386ED32}"/>
    <cellStyle name="Comma 3 2 2 4" xfId="1810" xr:uid="{7E40FF88-ED44-4137-B56E-A3074EA4CAB0}"/>
    <cellStyle name="Comma 3 2 2 4 2" xfId="2224" xr:uid="{B368B436-AEB1-42B4-80F1-C03F6775E529}"/>
    <cellStyle name="Comma 3 2 2 4 2 2" xfId="3407" xr:uid="{62EF7008-791D-43B3-9ED3-D2F94CF58084}"/>
    <cellStyle name="Comma 3 2 2 4 2 3" xfId="4546" xr:uid="{8BCC03D4-10DC-4BB5-86D3-410A463C55B5}"/>
    <cellStyle name="Comma 3 2 2 4 2 4" xfId="5667" xr:uid="{05E66E96-FDF8-4AA7-B9EF-DEE8EE853AE7}"/>
    <cellStyle name="Comma 3 2 2 4 2 5" xfId="6781" xr:uid="{E1FB901D-612E-48B7-864F-BA88B5A1F70E}"/>
    <cellStyle name="Comma 3 2 2 4 2 6" xfId="7841" xr:uid="{0F593729-F30A-4683-A89C-5916D49A8DA1}"/>
    <cellStyle name="Comma 3 2 2 4 3" xfId="2993" xr:uid="{470EB2C0-C911-4B6E-9428-531B6AECEE2F}"/>
    <cellStyle name="Comma 3 2 2 4 4" xfId="4132" xr:uid="{F90044C4-D3D4-4D1E-940E-28C7139A38C7}"/>
    <cellStyle name="Comma 3 2 2 4 5" xfId="5253" xr:uid="{DA1A531C-A7D5-412E-A189-877BA21849EB}"/>
    <cellStyle name="Comma 3 2 2 4 6" xfId="6367" xr:uid="{D88A323E-DD63-48E3-A91C-F825B721480B}"/>
    <cellStyle name="Comma 3 2 2 4 7" xfId="7457" xr:uid="{744B9C0C-0C8E-40FA-9F1B-3FEE0354E88E}"/>
    <cellStyle name="Comma 3 2 2 5" xfId="1937" xr:uid="{3D6D9E8A-CCE1-40FF-B121-C37100602E92}"/>
    <cellStyle name="Comma 3 2 2 5 2" xfId="3120" xr:uid="{6048B8CD-78C7-472B-AD43-30FAEFA6310E}"/>
    <cellStyle name="Comma 3 2 2 5 3" xfId="4259" xr:uid="{4DE496D8-C009-40B2-9BD0-15025C9C0DC7}"/>
    <cellStyle name="Comma 3 2 2 5 4" xfId="5380" xr:uid="{DAD17263-20FD-4EB7-B08C-E4B926A91E7B}"/>
    <cellStyle name="Comma 3 2 2 5 5" xfId="6494" xr:uid="{5DD54A95-7581-4423-B892-CFDEFF3FAECE}"/>
    <cellStyle name="Comma 3 2 2 5 6" xfId="7574" xr:uid="{2768525D-C883-4639-B5E8-23492ABC9C10}"/>
    <cellStyle name="Comma 3 2 2 6" xfId="2360" xr:uid="{60EA0ED8-3A57-4603-BD4D-9F3891E812BE}"/>
    <cellStyle name="Comma 3 2 2 6 2" xfId="3532" xr:uid="{DC3FE78E-FEC3-4C19-80E2-104ABCA9A9F8}"/>
    <cellStyle name="Comma 3 2 2 6 3" xfId="4669" xr:uid="{3E498F53-B4A5-41CF-BA31-C6EF28CF8C85}"/>
    <cellStyle name="Comma 3 2 2 6 4" xfId="5790" xr:uid="{A9CC16D4-F65C-4767-BFAB-52C78F468DD4}"/>
    <cellStyle name="Comma 3 2 2 6 5" xfId="6904" xr:uid="{659935F9-0995-4508-8EBE-E3EBBB05195B}"/>
    <cellStyle name="Comma 3 2 2 6 6" xfId="7957" xr:uid="{D6153D68-F744-498F-82FF-FFAE0959EE90}"/>
    <cellStyle name="Comma 3 2 2 7" xfId="2410" xr:uid="{94092869-FD99-4ADF-B916-5CC253570AE9}"/>
    <cellStyle name="Comma 3 2 2 7 2" xfId="3564" xr:uid="{65BB0084-5A7A-47BC-B81F-B22F67831672}"/>
    <cellStyle name="Comma 3 2 2 7 3" xfId="4698" xr:uid="{C033D032-EDE9-4613-BF76-405DDA5F2BB9}"/>
    <cellStyle name="Comma 3 2 2 7 4" xfId="5818" xr:uid="{0273E3B4-DA18-430F-BFB2-98D70225296F}"/>
    <cellStyle name="Comma 3 2 2 7 5" xfId="6932" xr:uid="{F9A1B26A-719E-41A2-9131-0B28E676D0D0}"/>
    <cellStyle name="Comma 3 2 2 7 6" xfId="7968" xr:uid="{5C726453-D92F-4F53-A825-7F6CC087B50D}"/>
    <cellStyle name="Comma 3 2 2 8" xfId="2539" xr:uid="{EE7A3CCF-A031-4BD9-9129-570A6C11CDDF}"/>
    <cellStyle name="Comma 3 2 2 8 2" xfId="3693" xr:uid="{4C03320A-4763-407F-8344-588F2131AA6D}"/>
    <cellStyle name="Comma 3 2 2 8 3" xfId="4827" xr:uid="{4E0AEF34-0C0F-4D54-BED9-B95ACA75000D}"/>
    <cellStyle name="Comma 3 2 2 8 4" xfId="5947" xr:uid="{1B3B60C6-0980-43D9-A008-0185223870A4}"/>
    <cellStyle name="Comma 3 2 2 8 5" xfId="7061" xr:uid="{0B066D4A-D65F-4FDF-A6E9-77F96D80C342}"/>
    <cellStyle name="Comma 3 2 2 8 6" xfId="8087" xr:uid="{A0477FDA-34CB-40DA-A28D-5E06AED9EE6B}"/>
    <cellStyle name="Comma 3 2 2 9" xfId="2706" xr:uid="{901E8610-C9E7-47AB-B502-8E6C165F1C79}"/>
    <cellStyle name="Comma 3 2 3" xfId="1426" xr:uid="{00000000-0005-0000-0000-0000D0000000}"/>
    <cellStyle name="Comma 3 2 3 2" xfId="1622" xr:uid="{58DBC1C3-295A-471F-9002-F63DEE45D256}"/>
    <cellStyle name="Comma 3 2 3 2 10" xfId="6179" xr:uid="{24157FCB-A2A9-4CBE-9F05-3AA91FC9D463}"/>
    <cellStyle name="Comma 3 2 3 2 11" xfId="7284" xr:uid="{C8951398-E169-400C-8683-228F036A13B3}"/>
    <cellStyle name="Comma 3 2 3 2 12" xfId="8306" xr:uid="{D7B0E9A6-F1B0-41B9-A0B6-E24A1E84DAD2}"/>
    <cellStyle name="Comma 3 2 3 2 2" xfId="1777" xr:uid="{46691B00-D13A-4A43-9EF5-30FD4055979D}"/>
    <cellStyle name="Comma 3 2 3 2 2 2" xfId="2191" xr:uid="{BC640BC5-5112-4102-8DE3-E60A45A70D26}"/>
    <cellStyle name="Comma 3 2 3 2 2 2 2" xfId="3374" xr:uid="{355E7333-9101-4E6A-B5AE-87ACD549F29F}"/>
    <cellStyle name="Comma 3 2 3 2 2 2 3" xfId="4513" xr:uid="{5F1EE671-D7F1-4F30-8AED-5F1065CDC4D2}"/>
    <cellStyle name="Comma 3 2 3 2 2 2 4" xfId="5634" xr:uid="{6C901488-08F1-4989-9433-DB9F03E39182}"/>
    <cellStyle name="Comma 3 2 3 2 2 2 5" xfId="6748" xr:uid="{5249E19F-78A5-412D-B4C2-69F649ADAABC}"/>
    <cellStyle name="Comma 3 2 3 2 2 2 6" xfId="7813" xr:uid="{6614DBEA-1A78-4AF8-AC32-3A3FCAE4810A}"/>
    <cellStyle name="Comma 3 2 3 2 2 3" xfId="2960" xr:uid="{7E87B56D-3071-43F0-8F37-BE93D61D74C6}"/>
    <cellStyle name="Comma 3 2 3 2 2 4" xfId="4099" xr:uid="{2460A784-6430-4078-A787-BD149E759B32}"/>
    <cellStyle name="Comma 3 2 3 2 2 5" xfId="5220" xr:uid="{86773637-17A5-46CA-858B-9903D3DA71EC}"/>
    <cellStyle name="Comma 3 2 3 2 2 6" xfId="6334" xr:uid="{E8B3D51A-F214-4E91-94BF-3176FFB399D7}"/>
    <cellStyle name="Comma 3 2 3 2 2 7" xfId="7429" xr:uid="{B457EDCA-8B37-4297-9001-0F074E91B994}"/>
    <cellStyle name="Comma 3 2 3 2 3" xfId="1909" xr:uid="{D8D12800-EE39-4E97-8F3C-832FFCB138E6}"/>
    <cellStyle name="Comma 3 2 3 2 3 2" xfId="2323" xr:uid="{D1F62C2C-141E-4F42-B994-47F0D2C114E7}"/>
    <cellStyle name="Comma 3 2 3 2 3 2 2" xfId="3506" xr:uid="{F368C695-78A9-4745-8A72-0FCD40FE71C0}"/>
    <cellStyle name="Comma 3 2 3 2 3 2 3" xfId="4645" xr:uid="{AA616DCA-EF35-483B-9DDE-938478400849}"/>
    <cellStyle name="Comma 3 2 3 2 3 2 4" xfId="5766" xr:uid="{A8C46A90-A162-461C-A65A-0B16652E8A32}"/>
    <cellStyle name="Comma 3 2 3 2 3 2 5" xfId="6880" xr:uid="{9D66E695-691C-423D-835E-EA1399182BCA}"/>
    <cellStyle name="Comma 3 2 3 2 3 2 6" xfId="7935" xr:uid="{74DC1412-747F-440B-8B4E-1968B787F5F5}"/>
    <cellStyle name="Comma 3 2 3 2 3 3" xfId="3092" xr:uid="{B80DC306-7E66-447A-9A6F-54F2C7F182A6}"/>
    <cellStyle name="Comma 3 2 3 2 3 4" xfId="4231" xr:uid="{B6EA8519-841D-4E6B-A450-AD74870A5C2A}"/>
    <cellStyle name="Comma 3 2 3 2 3 5" xfId="5352" xr:uid="{04F21EF9-9D0D-4B7C-8E81-0DCE9A20DC79}"/>
    <cellStyle name="Comma 3 2 3 2 3 6" xfId="6466" xr:uid="{B73D9CBF-8837-4520-B27F-2D75A97EC872}"/>
    <cellStyle name="Comma 3 2 3 2 3 7" xfId="7551" xr:uid="{61A03066-CFEB-4450-8BBD-380E2F771F2F}"/>
    <cellStyle name="Comma 3 2 3 2 4" xfId="2036" xr:uid="{0466914E-C5EE-4A95-AED6-0DFC17EA5A31}"/>
    <cellStyle name="Comma 3 2 3 2 4 2" xfId="3219" xr:uid="{4133A2D0-9805-4F55-9799-D635C9C4EC93}"/>
    <cellStyle name="Comma 3 2 3 2 4 3" xfId="4358" xr:uid="{27FD6C53-2B08-4AC9-8D5C-7262B96D8192}"/>
    <cellStyle name="Comma 3 2 3 2 4 4" xfId="5479" xr:uid="{54D3EF6C-FB18-4013-8DB9-C2D2FC27F9DE}"/>
    <cellStyle name="Comma 3 2 3 2 4 5" xfId="6593" xr:uid="{3E4D2CF9-FD06-43C0-80FA-8533AD377E8E}"/>
    <cellStyle name="Comma 3 2 3 2 4 6" xfId="7668" xr:uid="{12AD9A20-382C-4EAA-A58F-FCD1AE45746D}"/>
    <cellStyle name="Comma 3 2 3 2 5" xfId="2509" xr:uid="{E46CDC67-032E-4205-8B09-D1B62C1D08F1}"/>
    <cellStyle name="Comma 3 2 3 2 5 2" xfId="3663" xr:uid="{84487332-C1E0-4A7F-AD94-6D42AC149D2D}"/>
    <cellStyle name="Comma 3 2 3 2 5 3" xfId="4797" xr:uid="{32EB69AD-C463-46CB-B6D2-A6571B2608DD}"/>
    <cellStyle name="Comma 3 2 3 2 5 4" xfId="5917" xr:uid="{81B36299-4D65-4F37-861A-D26140C03661}"/>
    <cellStyle name="Comma 3 2 3 2 5 5" xfId="7031" xr:uid="{86756224-8AE6-4F77-9ED8-43FE090221FB}"/>
    <cellStyle name="Comma 3 2 3 2 5 6" xfId="8062" xr:uid="{DD9F2525-B182-4A80-9C25-B6C5172698D5}"/>
    <cellStyle name="Comma 3 2 3 2 6" xfId="2638" xr:uid="{39C54E65-4239-421E-9CF9-7CE935A6BD9E}"/>
    <cellStyle name="Comma 3 2 3 2 6 2" xfId="3792" xr:uid="{917A3228-9F45-4763-8AD7-D02D16C1C81C}"/>
    <cellStyle name="Comma 3 2 3 2 6 3" xfId="4926" xr:uid="{B557DB73-A873-4454-A153-3039049699BF}"/>
    <cellStyle name="Comma 3 2 3 2 6 4" xfId="6046" xr:uid="{F302E2C8-1191-42E7-8EFE-58AC7E2F619A}"/>
    <cellStyle name="Comma 3 2 3 2 6 5" xfId="7160" xr:uid="{DB58A52D-F47E-46B9-8003-5EDE01F685C6}"/>
    <cellStyle name="Comma 3 2 3 2 6 6" xfId="8181" xr:uid="{4B0CF90D-41AA-40B5-9F15-A372C43B8DB6}"/>
    <cellStyle name="Comma 3 2 3 2 7" xfId="2805" xr:uid="{37FD1A76-BB3E-4279-87CD-EA91F18AA01B}"/>
    <cellStyle name="Comma 3 2 3 2 8" xfId="3944" xr:uid="{2D987BCE-0EB7-4C3A-B9A3-38E4F2A79760}"/>
    <cellStyle name="Comma 3 2 3 2 9" xfId="5065" xr:uid="{14B50E4D-9EC5-4C23-90FC-104764B33953}"/>
    <cellStyle name="Comma 3 2 4" xfId="1552" xr:uid="{8E9DBB75-1C12-485E-84B0-91D9236FCB20}"/>
    <cellStyle name="Comma 3 2 4 10" xfId="6109" xr:uid="{0F30E25A-C2C5-407E-ADF6-4166B14294B9}"/>
    <cellStyle name="Comma 3 2 4 11" xfId="7215" xr:uid="{0B1C913B-C519-4C39-92FE-DC6A7E3742B7}"/>
    <cellStyle name="Comma 3 2 4 12" xfId="8237" xr:uid="{85BD5C9D-C2C0-40DE-A42A-8AFFBEDD87B9}"/>
    <cellStyle name="Comma 3 2 4 2" xfId="1707" xr:uid="{05AD11E7-A782-41D1-8052-473F66A15A25}"/>
    <cellStyle name="Comma 3 2 4 2 2" xfId="2121" xr:uid="{B87770A1-CA7F-46DC-9ADA-161913A81489}"/>
    <cellStyle name="Comma 3 2 4 2 2 2" xfId="3304" xr:uid="{7E7B65C6-BF53-4536-814A-DCB35C3E4A08}"/>
    <cellStyle name="Comma 3 2 4 2 2 3" xfId="4443" xr:uid="{D0810D08-9EF0-45E2-B27D-D86A95E57FCE}"/>
    <cellStyle name="Comma 3 2 4 2 2 4" xfId="5564" xr:uid="{395E14F4-B63D-4CB3-9323-EE3BDFFBE662}"/>
    <cellStyle name="Comma 3 2 4 2 2 5" xfId="6678" xr:uid="{2E129FE5-D62A-4BF7-B5FC-BFAD050F4AFA}"/>
    <cellStyle name="Comma 3 2 4 2 2 6" xfId="7744" xr:uid="{AB64A41E-CBD4-460C-B6E7-0FDDC0A58201}"/>
    <cellStyle name="Comma 3 2 4 2 3" xfId="2890" xr:uid="{4CC7CEAF-0A7F-415A-A970-1B13ADCE0CA9}"/>
    <cellStyle name="Comma 3 2 4 2 4" xfId="4029" xr:uid="{77E54D27-6896-430F-98F4-DFB16F38C9D7}"/>
    <cellStyle name="Comma 3 2 4 2 5" xfId="5150" xr:uid="{A170802F-44B9-4EF9-AB4B-910DF33D627F}"/>
    <cellStyle name="Comma 3 2 4 2 6" xfId="6264" xr:uid="{71C02212-7270-4A16-A0C6-1B35ED9AC606}"/>
    <cellStyle name="Comma 3 2 4 2 7" xfId="7360" xr:uid="{D0521736-368C-4610-902B-9A5250F7FE1E}"/>
    <cellStyle name="Comma 3 2 4 3" xfId="1839" xr:uid="{20B7E6A2-4D36-4AB2-922E-6868D7148D8A}"/>
    <cellStyle name="Comma 3 2 4 3 2" xfId="2253" xr:uid="{7D5EF944-F1EA-4607-A2A3-71CB146DD2C7}"/>
    <cellStyle name="Comma 3 2 4 3 2 2" xfId="3436" xr:uid="{3A05025C-9DEB-42E0-8426-12926FEB320A}"/>
    <cellStyle name="Comma 3 2 4 3 2 3" xfId="4575" xr:uid="{B476082B-FED5-41AA-9091-95658B1BA84E}"/>
    <cellStyle name="Comma 3 2 4 3 2 4" xfId="5696" xr:uid="{E180CF47-5C8E-4362-925D-7FDB8EF02E0E}"/>
    <cellStyle name="Comma 3 2 4 3 2 5" xfId="6810" xr:uid="{4FB71DFB-FD78-4222-B4AB-1CCBAE2E91D9}"/>
    <cellStyle name="Comma 3 2 4 3 2 6" xfId="7866" xr:uid="{4027CAE8-2CBF-4D26-BAF3-B56575422208}"/>
    <cellStyle name="Comma 3 2 4 3 3" xfId="3022" xr:uid="{AE7D31DA-0DA0-439D-A016-04F5C0AC1145}"/>
    <cellStyle name="Comma 3 2 4 3 4" xfId="4161" xr:uid="{EA063A85-8AED-4A31-A5E6-616AF695F903}"/>
    <cellStyle name="Comma 3 2 4 3 5" xfId="5282" xr:uid="{CC7D7117-115C-4D3B-9A34-DD186B566C75}"/>
    <cellStyle name="Comma 3 2 4 3 6" xfId="6396" xr:uid="{2B3104C6-7B18-4FD5-8FAC-96E4E3EA8F86}"/>
    <cellStyle name="Comma 3 2 4 3 7" xfId="7482" xr:uid="{079FA590-7A59-4BDE-9070-642911AE62CC}"/>
    <cellStyle name="Comma 3 2 4 4" xfId="1966" xr:uid="{8D0F058A-4AF7-4699-830C-FCB9B7F6E576}"/>
    <cellStyle name="Comma 3 2 4 4 2" xfId="3149" xr:uid="{5B148B7F-63DB-4326-B4A4-7791C9179C85}"/>
    <cellStyle name="Comma 3 2 4 4 3" xfId="4288" xr:uid="{555921F6-4011-4695-8784-59921A82EC26}"/>
    <cellStyle name="Comma 3 2 4 4 4" xfId="5409" xr:uid="{C3F46F60-E7A5-45BD-B3F8-B489DC8914F1}"/>
    <cellStyle name="Comma 3 2 4 4 5" xfId="6523" xr:uid="{596B186C-0EF7-44E1-8E8E-461FF5A8EE8A}"/>
    <cellStyle name="Comma 3 2 4 4 6" xfId="7599" xr:uid="{C872C0D3-72EC-4E79-8F5B-B870D9D4507D}"/>
    <cellStyle name="Comma 3 2 4 5" xfId="2439" xr:uid="{DF0F4738-A1EE-4416-BFAA-FAC6259981A1}"/>
    <cellStyle name="Comma 3 2 4 5 2" xfId="3593" xr:uid="{8EADA6D1-8F38-42C2-8505-E3E14CE5E8DC}"/>
    <cellStyle name="Comma 3 2 4 5 3" xfId="4727" xr:uid="{1919BEFC-2087-4B60-9E02-46F3D57C50D1}"/>
    <cellStyle name="Comma 3 2 4 5 4" xfId="5847" xr:uid="{B7BB8460-CEBD-4475-90CB-F86D3EC479C6}"/>
    <cellStyle name="Comma 3 2 4 5 5" xfId="6961" xr:uid="{C1534AF7-2918-457F-B7BA-0BEF8F3C97EF}"/>
    <cellStyle name="Comma 3 2 4 5 6" xfId="7993" xr:uid="{E35D45EF-F93E-4987-878A-4AEF156D14DE}"/>
    <cellStyle name="Comma 3 2 4 6" xfId="2568" xr:uid="{E1F91B03-91E7-40E9-BB29-DD0159AD642B}"/>
    <cellStyle name="Comma 3 2 4 6 2" xfId="3722" xr:uid="{E2EA0966-A4CB-4CF0-9FE9-BA10C098852A}"/>
    <cellStyle name="Comma 3 2 4 6 3" xfId="4856" xr:uid="{8C8E64E4-1A08-483A-87F2-56C403210533}"/>
    <cellStyle name="Comma 3 2 4 6 4" xfId="5976" xr:uid="{9C60A417-C970-4565-AFDF-9206CFF1AA73}"/>
    <cellStyle name="Comma 3 2 4 6 5" xfId="7090" xr:uid="{292CC8F9-5DF8-42D9-9E94-A080D11DEF2D}"/>
    <cellStyle name="Comma 3 2 4 6 6" xfId="8112" xr:uid="{60A5DC35-08AE-41CD-BA23-7388B558D33C}"/>
    <cellStyle name="Comma 3 2 4 7" xfId="2735" xr:uid="{011307DC-616F-4E1D-85A8-E5FC14784811}"/>
    <cellStyle name="Comma 3 2 4 8" xfId="3874" xr:uid="{0E88C14B-432C-4A6C-B899-9C4F8B672AAA}"/>
    <cellStyle name="Comma 3 2 4 9" xfId="4995" xr:uid="{C71BD995-07C8-4610-B8A1-E1DEA349ADBB}"/>
    <cellStyle name="Comma 3 2 5" xfId="2359" xr:uid="{4B12DFB9-3852-4560-B377-D6B1F75EDED0}"/>
    <cellStyle name="Comma 3 2 5 2" xfId="3531" xr:uid="{CB9E742D-70C9-4830-9DB8-2E25AFD79F54}"/>
    <cellStyle name="Comma 3 2 5 3" xfId="4668" xr:uid="{42830B89-8709-4CE4-8A6F-8ED2E56D8A58}"/>
    <cellStyle name="Comma 3 2 5 4" xfId="5789" xr:uid="{72A06318-8909-419F-9B55-C066EC6D63EB}"/>
    <cellStyle name="Comma 3 2 5 5" xfId="6903" xr:uid="{41740F1E-C5B4-4CCC-AE1A-0B294CEF5D2A}"/>
    <cellStyle name="Comma 3 2 5 6" xfId="7956" xr:uid="{2C6D672A-F439-4ED7-994F-A2B658933542}"/>
    <cellStyle name="Comma 3 2 6" xfId="2664" xr:uid="{DD6F62BC-CB6F-4A33-B00A-19A22DFEFD40}"/>
    <cellStyle name="Comma 3 2 6 2" xfId="3814" xr:uid="{77F14302-8D69-458B-8D56-BC9BBCFB7E9C}"/>
    <cellStyle name="Comma 3 2 6 3" xfId="4947" xr:uid="{539FDEA4-63C5-40F6-BF97-C6A8C621EC9E}"/>
    <cellStyle name="Comma 3 2 6 4" xfId="6067" xr:uid="{E711FFC5-1131-41D8-B1CB-42E853425BC7}"/>
    <cellStyle name="Comma 3 2 6 5" xfId="7181" xr:uid="{B789C106-702A-45D1-8CD2-DD00CC974B26}"/>
    <cellStyle name="Comma 3 2 6 6" xfId="8201" xr:uid="{27E93533-C314-41AB-9E8F-5C89D1EA1860}"/>
    <cellStyle name="Comma 3 3" xfId="120" xr:uid="{00000000-0005-0000-0000-0000D1000000}"/>
    <cellStyle name="Comma 3 4" xfId="1425" xr:uid="{00000000-0005-0000-0000-0000D2000000}"/>
    <cellStyle name="Comma 3 5" xfId="2358" xr:uid="{F21ED62D-D962-47B4-8264-8919533808F4}"/>
    <cellStyle name="Comma 3 5 2" xfId="3530" xr:uid="{A9685251-31A9-4AC0-AEA2-ACF197415771}"/>
    <cellStyle name="Comma 3 5 3" xfId="4667" xr:uid="{ECA1B720-46F8-49A3-8609-AB1EF2074BDC}"/>
    <cellStyle name="Comma 3 5 4" xfId="5788" xr:uid="{854F3D6D-B01D-41D1-AF4B-961ED7BDF3DD}"/>
    <cellStyle name="Comma 3 5 5" xfId="6902" xr:uid="{B0C2150F-DE05-4344-8EBC-D8B550A53178}"/>
    <cellStyle name="Comma 3 6" xfId="2663" xr:uid="{E47C7CBF-2743-4D24-93A4-FAF6B5789D27}"/>
    <cellStyle name="Comma 3 6 2" xfId="3813" xr:uid="{628F742D-38B7-4FAB-92F4-76AFD568E965}"/>
    <cellStyle name="Comma 3 6 3" xfId="4946" xr:uid="{BCD36C83-B408-4B9B-B994-0A50717FC291}"/>
    <cellStyle name="Comma 3 6 4" xfId="6066" xr:uid="{3A6F1827-27C8-4A98-8C59-E157BBB1F1D8}"/>
    <cellStyle name="Comma 3 6 5" xfId="7180" xr:uid="{2201BFC1-1D97-4900-AAB2-8CE54E438BAC}"/>
    <cellStyle name="Comma 3 6 6" xfId="8200" xr:uid="{2395AE05-61AC-4DDC-8791-5EAC3AC798A5}"/>
    <cellStyle name="Comma 30" xfId="277" xr:uid="{00000000-0005-0000-0000-0000D3000000}"/>
    <cellStyle name="Comma 30 2" xfId="1587" xr:uid="{A694DAF8-7314-47A5-8353-FF24BEC1F23F}"/>
    <cellStyle name="Comma 30 2 10" xfId="6144" xr:uid="{13855983-5AC8-4A84-998F-6F365898A35F}"/>
    <cellStyle name="Comma 30 2 11" xfId="7250" xr:uid="{03B77E41-536B-4D2D-9F80-0DE8BE6400CA}"/>
    <cellStyle name="Comma 30 2 12" xfId="8272" xr:uid="{3C2E5435-267F-41AD-9959-A043F4316AC1}"/>
    <cellStyle name="Comma 30 2 2" xfId="1742" xr:uid="{6B233A0D-155D-43E8-A18F-0A7E29B9371A}"/>
    <cellStyle name="Comma 30 2 2 2" xfId="2156" xr:uid="{0C9C3799-8C09-48BB-A806-DEF45C6781FA}"/>
    <cellStyle name="Comma 30 2 2 2 2" xfId="3339" xr:uid="{341A8DD2-EF81-4DC3-ABB0-DBF7AFEABC17}"/>
    <cellStyle name="Comma 30 2 2 2 3" xfId="4478" xr:uid="{00BABEC5-F7BE-41DA-9437-6487C0AD3A3E}"/>
    <cellStyle name="Comma 30 2 2 2 4" xfId="5599" xr:uid="{1CDDE488-9849-4D72-B9AF-2B52218061F8}"/>
    <cellStyle name="Comma 30 2 2 2 5" xfId="6713" xr:uid="{518FEE1A-5918-4DA4-972B-A68EF91187AC}"/>
    <cellStyle name="Comma 30 2 2 2 6" xfId="7779" xr:uid="{30F3C84C-9D28-478C-A49D-5B6DB0AF5868}"/>
    <cellStyle name="Comma 30 2 2 3" xfId="2925" xr:uid="{9E2F2F14-9D37-48D5-AFA8-4339C396D35C}"/>
    <cellStyle name="Comma 30 2 2 4" xfId="4064" xr:uid="{6DB1819F-EABE-4ED7-80CB-C7A553729C32}"/>
    <cellStyle name="Comma 30 2 2 5" xfId="5185" xr:uid="{00CF8E15-F1AC-4BE5-BBD3-AEE2024963B0}"/>
    <cellStyle name="Comma 30 2 2 6" xfId="6299" xr:uid="{EA367BDE-CAA0-4AEA-8F65-FD36F68704D4}"/>
    <cellStyle name="Comma 30 2 2 7" xfId="7395" xr:uid="{0EF46190-FE8F-4A8C-B2CB-EAD34D441AF5}"/>
    <cellStyle name="Comma 30 2 3" xfId="1874" xr:uid="{2BE094B5-C81B-4D0D-826A-50FFE82829A4}"/>
    <cellStyle name="Comma 30 2 3 2" xfId="2288" xr:uid="{7EC83F8E-225F-4AD2-8C99-6B78168CBDA2}"/>
    <cellStyle name="Comma 30 2 3 2 2" xfId="3471" xr:uid="{A0C7E3F5-9D1F-4627-95C7-D90C446DF0C6}"/>
    <cellStyle name="Comma 30 2 3 2 3" xfId="4610" xr:uid="{73340BDA-DF6E-4D4C-92F7-B495EB12886E}"/>
    <cellStyle name="Comma 30 2 3 2 4" xfId="5731" xr:uid="{EE0ABB14-E746-4F0D-B611-76920B81EF8A}"/>
    <cellStyle name="Comma 30 2 3 2 5" xfId="6845" xr:uid="{41BF85CB-B6DC-45F0-95B8-211907D0B298}"/>
    <cellStyle name="Comma 30 2 3 2 6" xfId="7901" xr:uid="{C452CDB0-59EE-4630-AAE1-3F759C0E6C5B}"/>
    <cellStyle name="Comma 30 2 3 3" xfId="3057" xr:uid="{43E82F9A-5A1D-4333-B50D-8EDD47C02758}"/>
    <cellStyle name="Comma 30 2 3 4" xfId="4196" xr:uid="{B7A892C0-7CB8-49A7-AF41-685854F6E849}"/>
    <cellStyle name="Comma 30 2 3 5" xfId="5317" xr:uid="{D393C401-AFE4-44D0-BDFC-9AEF4899CC24}"/>
    <cellStyle name="Comma 30 2 3 6" xfId="6431" xr:uid="{7220FDF1-0C6E-4D9C-9FAF-3390D4CDD7C4}"/>
    <cellStyle name="Comma 30 2 3 7" xfId="7517" xr:uid="{13CB2316-E005-43B8-AC82-FCFFCD17227B}"/>
    <cellStyle name="Comma 30 2 4" xfId="2001" xr:uid="{6C8A0580-2C4F-414E-A954-DFD0B63D8A07}"/>
    <cellStyle name="Comma 30 2 4 2" xfId="3184" xr:uid="{FAB6296B-2D6C-4EFA-835E-52BA0987863D}"/>
    <cellStyle name="Comma 30 2 4 3" xfId="4323" xr:uid="{82B2DD79-8DF9-4F8F-83B1-E79241038E9D}"/>
    <cellStyle name="Comma 30 2 4 4" xfId="5444" xr:uid="{C3AF95B4-3609-46D3-8466-61513BCE5117}"/>
    <cellStyle name="Comma 30 2 4 5" xfId="6558" xr:uid="{563AFDCD-C4FE-482D-9EA2-67F79608325A}"/>
    <cellStyle name="Comma 30 2 4 6" xfId="7634" xr:uid="{ED6FC1E9-B4F7-4BD7-8CE5-648E4EB00E32}"/>
    <cellStyle name="Comma 30 2 5" xfId="2474" xr:uid="{27494A42-7CCB-4FA1-94D7-3AB59D470CF2}"/>
    <cellStyle name="Comma 30 2 5 2" xfId="3628" xr:uid="{006F9EAF-7C1D-445B-8358-45C8DC395D9A}"/>
    <cellStyle name="Comma 30 2 5 3" xfId="4762" xr:uid="{7784285C-FDB6-4003-B0A3-AD8F127D7577}"/>
    <cellStyle name="Comma 30 2 5 4" xfId="5882" xr:uid="{E595CFF2-0009-4999-A962-3B4C857E4126}"/>
    <cellStyle name="Comma 30 2 5 5" xfId="6996" xr:uid="{40C8F66B-D2F0-41B3-A82F-F7327408E495}"/>
    <cellStyle name="Comma 30 2 5 6" xfId="8028" xr:uid="{02A1392B-B5CB-4EFC-B392-E010B406A021}"/>
    <cellStyle name="Comma 30 2 6" xfId="2603" xr:uid="{AC9B19E3-D19D-4013-9D54-C303B4785928}"/>
    <cellStyle name="Comma 30 2 6 2" xfId="3757" xr:uid="{10AC3A22-8DEC-409F-9634-92B625EAE524}"/>
    <cellStyle name="Comma 30 2 6 3" xfId="4891" xr:uid="{FC31EF8C-3DF8-46B4-BBCB-154014D0E2B3}"/>
    <cellStyle name="Comma 30 2 6 4" xfId="6011" xr:uid="{86B9911D-5CEF-428C-B5A2-FD40394A4B19}"/>
    <cellStyle name="Comma 30 2 6 5" xfId="7125" xr:uid="{A51A528F-9798-4A59-BE4C-240211F0B83E}"/>
    <cellStyle name="Comma 30 2 6 6" xfId="8147" xr:uid="{60EC3282-68C8-44DF-AD61-0F4DF9E7ADE9}"/>
    <cellStyle name="Comma 30 2 7" xfId="2770" xr:uid="{32449E16-15D3-4AF5-BAF0-9040643C4E90}"/>
    <cellStyle name="Comma 30 2 8" xfId="3909" xr:uid="{E6E2371E-0DB6-4FBD-83D1-9E9D3FCF3E2A}"/>
    <cellStyle name="Comma 30 2 9" xfId="5030" xr:uid="{DAB7C372-6F36-4697-9497-37E474F52F2F}"/>
    <cellStyle name="Comma 31" xfId="278" xr:uid="{00000000-0005-0000-0000-0000D4000000}"/>
    <cellStyle name="Comma 31 2" xfId="1588" xr:uid="{7014ACA3-BB05-497C-94B8-4C996C3D3C80}"/>
    <cellStyle name="Comma 31 2 10" xfId="6145" xr:uid="{894F2908-7670-4EF4-8063-01ED1A8F34FA}"/>
    <cellStyle name="Comma 31 2 11" xfId="7251" xr:uid="{88E47627-96E1-4F3F-BA8B-5BD9C6894071}"/>
    <cellStyle name="Comma 31 2 12" xfId="8273" xr:uid="{7F0F853F-6479-4A03-989A-2F503BB5990C}"/>
    <cellStyle name="Comma 31 2 2" xfId="1743" xr:uid="{95B4A076-F04F-49D1-83A8-6E8E64E2818E}"/>
    <cellStyle name="Comma 31 2 2 2" xfId="2157" xr:uid="{8D0E9A27-078D-4C3F-91F2-19C1972751D4}"/>
    <cellStyle name="Comma 31 2 2 2 2" xfId="3340" xr:uid="{26A1ABFE-C84C-40BB-B940-4D363239E51C}"/>
    <cellStyle name="Comma 31 2 2 2 3" xfId="4479" xr:uid="{FF619186-AF6B-4ECF-B40F-7FFAE1AECC8A}"/>
    <cellStyle name="Comma 31 2 2 2 4" xfId="5600" xr:uid="{7AE5C98A-B31A-4254-98F6-9F0B0599607A}"/>
    <cellStyle name="Comma 31 2 2 2 5" xfId="6714" xr:uid="{E9D76006-9FD1-4C57-A6BC-578F80D84FE2}"/>
    <cellStyle name="Comma 31 2 2 2 6" xfId="7780" xr:uid="{9FE76665-9527-48A2-90D7-A35B7A98079A}"/>
    <cellStyle name="Comma 31 2 2 3" xfId="2926" xr:uid="{E0A48A0B-D930-43DA-929A-E301FF911F07}"/>
    <cellStyle name="Comma 31 2 2 4" xfId="4065" xr:uid="{7A319759-5903-49E7-B1CA-4831E297DBD3}"/>
    <cellStyle name="Comma 31 2 2 5" xfId="5186" xr:uid="{CCEFDDF3-FF2C-4925-9D12-352B1DED812A}"/>
    <cellStyle name="Comma 31 2 2 6" xfId="6300" xr:uid="{5718A276-8647-4430-90DA-CB666DA4B30D}"/>
    <cellStyle name="Comma 31 2 2 7" xfId="7396" xr:uid="{379191DB-C607-49D2-B677-BFB0B8D016D1}"/>
    <cellStyle name="Comma 31 2 3" xfId="1875" xr:uid="{5C13E64C-DBF9-4290-9541-0D8E94FFEC71}"/>
    <cellStyle name="Comma 31 2 3 2" xfId="2289" xr:uid="{C8F9F48E-BA5F-46B8-86BF-3DCF90616B20}"/>
    <cellStyle name="Comma 31 2 3 2 2" xfId="3472" xr:uid="{E75DC7CA-6AC0-4BF8-B6A6-FC1BDFFA8F37}"/>
    <cellStyle name="Comma 31 2 3 2 3" xfId="4611" xr:uid="{A445DF4C-A10D-4714-AC2B-AB470924CDCD}"/>
    <cellStyle name="Comma 31 2 3 2 4" xfId="5732" xr:uid="{4B332E6F-B758-442E-A1CC-BC3F8F9AC156}"/>
    <cellStyle name="Comma 31 2 3 2 5" xfId="6846" xr:uid="{8044679A-1D7F-4D41-BC1A-DBF90AE5F4ED}"/>
    <cellStyle name="Comma 31 2 3 2 6" xfId="7902" xr:uid="{A1DFCB59-873B-4327-A8FD-3F9916D6C52F}"/>
    <cellStyle name="Comma 31 2 3 3" xfId="3058" xr:uid="{3681A3DD-1B3D-4D64-8137-67071FB85EDB}"/>
    <cellStyle name="Comma 31 2 3 4" xfId="4197" xr:uid="{BEC1B670-7929-42F4-BC6C-FFBBFD7627EA}"/>
    <cellStyle name="Comma 31 2 3 5" xfId="5318" xr:uid="{4D21F3E6-D20A-4E9C-816C-08456EE56F3F}"/>
    <cellStyle name="Comma 31 2 3 6" xfId="6432" xr:uid="{0075C04E-9707-4D6E-AEA2-3C0F04A0B53C}"/>
    <cellStyle name="Comma 31 2 3 7" xfId="7518" xr:uid="{D4643679-01B3-4605-9E51-526758CF246C}"/>
    <cellStyle name="Comma 31 2 4" xfId="2002" xr:uid="{D31964E8-DFDA-42D8-9EA3-1FA3A656389A}"/>
    <cellStyle name="Comma 31 2 4 2" xfId="3185" xr:uid="{8DC9EF85-BB05-49DB-AFA3-898A7AF6730C}"/>
    <cellStyle name="Comma 31 2 4 3" xfId="4324" xr:uid="{53292D3D-6CAC-4BEB-97CE-A48897EB92D7}"/>
    <cellStyle name="Comma 31 2 4 4" xfId="5445" xr:uid="{68332469-FC33-429F-92C1-7678E94199CE}"/>
    <cellStyle name="Comma 31 2 4 5" xfId="6559" xr:uid="{A800EC62-03C1-4589-A6A1-DE53BFF766F4}"/>
    <cellStyle name="Comma 31 2 4 6" xfId="7635" xr:uid="{035F8497-C50B-412C-B377-D7E45A9A8397}"/>
    <cellStyle name="Comma 31 2 5" xfId="2475" xr:uid="{EA3136E2-DE38-4A2F-8B8A-F1A50EED24DA}"/>
    <cellStyle name="Comma 31 2 5 2" xfId="3629" xr:uid="{BE01A21F-880F-465C-BE07-DC51A82818B6}"/>
    <cellStyle name="Comma 31 2 5 3" xfId="4763" xr:uid="{3E224FDB-36EA-46F4-A8D2-CE1F64C9D6DD}"/>
    <cellStyle name="Comma 31 2 5 4" xfId="5883" xr:uid="{2A22ED89-9CD8-45F4-9975-548675397529}"/>
    <cellStyle name="Comma 31 2 5 5" xfId="6997" xr:uid="{9C910DFB-FEE9-4CF0-87BF-15CE02342C90}"/>
    <cellStyle name="Comma 31 2 5 6" xfId="8029" xr:uid="{BD2FDF78-EE65-4FEB-A3AE-DE1A9877CDEE}"/>
    <cellStyle name="Comma 31 2 6" xfId="2604" xr:uid="{63017197-3D87-46D9-9251-D60CD5E6E594}"/>
    <cellStyle name="Comma 31 2 6 2" xfId="3758" xr:uid="{40FF5A93-4121-4E79-9A72-3EF9709590E4}"/>
    <cellStyle name="Comma 31 2 6 3" xfId="4892" xr:uid="{3B7A7EED-A0A2-44DE-A2CA-D81F7D51CBCF}"/>
    <cellStyle name="Comma 31 2 6 4" xfId="6012" xr:uid="{92D7B76E-30CA-4FD7-B9BA-6EF8CC7B3F77}"/>
    <cellStyle name="Comma 31 2 6 5" xfId="7126" xr:uid="{2DC65973-6128-442F-BAD7-B3EEAD6BA566}"/>
    <cellStyle name="Comma 31 2 6 6" xfId="8148" xr:uid="{B28AF0A0-3ECC-4D4A-9793-FAF91BF6CE3C}"/>
    <cellStyle name="Comma 31 2 7" xfId="2771" xr:uid="{5B98642E-57D7-48DC-B4B2-60CFFF711217}"/>
    <cellStyle name="Comma 31 2 8" xfId="3910" xr:uid="{B0618006-1360-4ABB-AD18-7F3C074357ED}"/>
    <cellStyle name="Comma 31 2 9" xfId="5031" xr:uid="{238C9AC0-812A-43A8-9A3A-7FC8AD4FBA98}"/>
    <cellStyle name="Comma 32" xfId="279" xr:uid="{00000000-0005-0000-0000-0000D5000000}"/>
    <cellStyle name="Comma 32 2" xfId="1589" xr:uid="{93A37C6E-69AD-4656-BD00-5FD83D9B17F7}"/>
    <cellStyle name="Comma 32 2 10" xfId="6146" xr:uid="{9A08B3CC-497B-437B-A5D4-219212A59F0B}"/>
    <cellStyle name="Comma 32 2 11" xfId="7252" xr:uid="{DE3762F6-05BE-445B-85B2-1AFC8D298CFB}"/>
    <cellStyle name="Comma 32 2 12" xfId="8274" xr:uid="{7AE4400D-DA6E-4615-B46F-F80F6C3DF38A}"/>
    <cellStyle name="Comma 32 2 2" xfId="1744" xr:uid="{AE848CA8-A1B9-486D-9775-37E72288A6C4}"/>
    <cellStyle name="Comma 32 2 2 2" xfId="2158" xr:uid="{CF975137-74E3-4D91-84B1-28467D6BCB87}"/>
    <cellStyle name="Comma 32 2 2 2 2" xfId="3341" xr:uid="{CEA70016-420E-44C3-9293-F029AE9FFA0D}"/>
    <cellStyle name="Comma 32 2 2 2 3" xfId="4480" xr:uid="{BCCAEA2F-A8B4-41CE-9069-39F79E12E7C4}"/>
    <cellStyle name="Comma 32 2 2 2 4" xfId="5601" xr:uid="{A8AD208F-3E52-4724-8618-37E561610F64}"/>
    <cellStyle name="Comma 32 2 2 2 5" xfId="6715" xr:uid="{7A60815A-6B24-400A-9752-6CE949AE84F4}"/>
    <cellStyle name="Comma 32 2 2 2 6" xfId="7781" xr:uid="{0549BF0F-35BB-48D7-8680-1BFFFCBF945C}"/>
    <cellStyle name="Comma 32 2 2 3" xfId="2927" xr:uid="{7489620E-CFE6-46C3-8E00-007F6501D6E5}"/>
    <cellStyle name="Comma 32 2 2 4" xfId="4066" xr:uid="{4480A2A8-26D0-4C39-905C-03DAF09A7CFF}"/>
    <cellStyle name="Comma 32 2 2 5" xfId="5187" xr:uid="{8AD30C3B-BA44-47D6-AE11-4BB95981E7EF}"/>
    <cellStyle name="Comma 32 2 2 6" xfId="6301" xr:uid="{90C549F4-F94B-4B86-936E-DCBBE696EDEB}"/>
    <cellStyle name="Comma 32 2 2 7" xfId="7397" xr:uid="{833BBAC3-9CF3-4119-8E66-B01693363BF1}"/>
    <cellStyle name="Comma 32 2 3" xfId="1876" xr:uid="{4D6318D7-175F-4BB0-8EEC-C472F48FC99A}"/>
    <cellStyle name="Comma 32 2 3 2" xfId="2290" xr:uid="{07835CA3-B458-4104-A61E-654F7020AFDC}"/>
    <cellStyle name="Comma 32 2 3 2 2" xfId="3473" xr:uid="{ADB437F2-EF68-4473-9A1D-DB4721E39B9A}"/>
    <cellStyle name="Comma 32 2 3 2 3" xfId="4612" xr:uid="{17764A37-2FE4-4190-A39B-3368631ABC64}"/>
    <cellStyle name="Comma 32 2 3 2 4" xfId="5733" xr:uid="{52CC4945-4E57-478C-A82A-316F0CC87230}"/>
    <cellStyle name="Comma 32 2 3 2 5" xfId="6847" xr:uid="{272D9687-958E-4970-A73E-4ABC45B43C2E}"/>
    <cellStyle name="Comma 32 2 3 2 6" xfId="7903" xr:uid="{7C32337B-DA4D-4BF8-A76F-47722D512D1F}"/>
    <cellStyle name="Comma 32 2 3 3" xfId="3059" xr:uid="{1997B298-4B2A-46C5-BF40-E33ECE9C2B04}"/>
    <cellStyle name="Comma 32 2 3 4" xfId="4198" xr:uid="{C6D2B8C5-327B-4C47-B874-F2DDCC0EA50F}"/>
    <cellStyle name="Comma 32 2 3 5" xfId="5319" xr:uid="{DD98E0F4-DA99-48D6-97E9-D9DCBC7D845B}"/>
    <cellStyle name="Comma 32 2 3 6" xfId="6433" xr:uid="{B99E16CD-D3F7-47C2-B991-DDA43A9C8EB3}"/>
    <cellStyle name="Comma 32 2 3 7" xfId="7519" xr:uid="{F4682A21-B55D-4335-978F-C0700970F3A8}"/>
    <cellStyle name="Comma 32 2 4" xfId="2003" xr:uid="{1E4161AF-FB3A-491D-A557-8FF76B7EF5F7}"/>
    <cellStyle name="Comma 32 2 4 2" xfId="3186" xr:uid="{EE308E27-1281-4268-8F0F-A8155CB33DE5}"/>
    <cellStyle name="Comma 32 2 4 3" xfId="4325" xr:uid="{0F198544-DE57-432F-9837-AA0154CA9486}"/>
    <cellStyle name="Comma 32 2 4 4" xfId="5446" xr:uid="{0BFFEB54-8677-4AC5-A834-22FD6B51EEAD}"/>
    <cellStyle name="Comma 32 2 4 5" xfId="6560" xr:uid="{85E7D492-BD05-41D5-9C1A-E6C192CCBD2B}"/>
    <cellStyle name="Comma 32 2 4 6" xfId="7636" xr:uid="{2FF0BBB6-83F2-4B71-BE3D-AA092CCCF36D}"/>
    <cellStyle name="Comma 32 2 5" xfId="2476" xr:uid="{3062C73A-CCF1-4918-94A7-A906BBB663CF}"/>
    <cellStyle name="Comma 32 2 5 2" xfId="3630" xr:uid="{E6E1AAEC-A260-4FE0-A3DD-B4D0B21B4E3B}"/>
    <cellStyle name="Comma 32 2 5 3" xfId="4764" xr:uid="{59A16D8E-E9A1-403F-8614-FBED3723BEC5}"/>
    <cellStyle name="Comma 32 2 5 4" xfId="5884" xr:uid="{53D62C6F-0987-4DF5-8769-78972EF18100}"/>
    <cellStyle name="Comma 32 2 5 5" xfId="6998" xr:uid="{1D82D56A-1C03-4339-AEDF-32C9524E8CD8}"/>
    <cellStyle name="Comma 32 2 5 6" xfId="8030" xr:uid="{5211BCE4-8C33-4EAD-B68A-27131C60F6B3}"/>
    <cellStyle name="Comma 32 2 6" xfId="2605" xr:uid="{0C4244BA-52EF-40CC-8CDB-BB758ABF9E5A}"/>
    <cellStyle name="Comma 32 2 6 2" xfId="3759" xr:uid="{BEB2FCFC-3EF6-4A2D-A191-3F84BE8FEC17}"/>
    <cellStyle name="Comma 32 2 6 3" xfId="4893" xr:uid="{6C9564CC-D199-45B3-8D0C-615399EA157B}"/>
    <cellStyle name="Comma 32 2 6 4" xfId="6013" xr:uid="{7C7417B6-4B3C-41BD-99D0-23DF718CAF1D}"/>
    <cellStyle name="Comma 32 2 6 5" xfId="7127" xr:uid="{2E866603-FB52-472F-91AD-62DA310432B0}"/>
    <cellStyle name="Comma 32 2 6 6" xfId="8149" xr:uid="{16A57F98-8AB7-4C35-BA7F-0A1E4EA22AC7}"/>
    <cellStyle name="Comma 32 2 7" xfId="2772" xr:uid="{6C878569-43CB-46A2-8AE7-DB3DC16BB81C}"/>
    <cellStyle name="Comma 32 2 8" xfId="3911" xr:uid="{10310F1F-9C6D-4FE0-9AD3-4F61C3F242AB}"/>
    <cellStyle name="Comma 32 2 9" xfId="5032" xr:uid="{F6604078-BBD5-4376-B137-CFC171A36580}"/>
    <cellStyle name="Comma 33" xfId="280" xr:uid="{00000000-0005-0000-0000-0000D6000000}"/>
    <cellStyle name="Comma 33 2" xfId="1590" xr:uid="{0C1FF928-127E-48C5-9780-0FE6CD73A669}"/>
    <cellStyle name="Comma 33 2 10" xfId="6147" xr:uid="{5B670D03-6606-41DE-864B-99907AA30E7A}"/>
    <cellStyle name="Comma 33 2 11" xfId="7253" xr:uid="{C69C0CD8-A45D-4303-8583-4D95BF5A8DFC}"/>
    <cellStyle name="Comma 33 2 12" xfId="8275" xr:uid="{F274E41A-9557-4754-8FEC-52BE46493D6F}"/>
    <cellStyle name="Comma 33 2 2" xfId="1745" xr:uid="{F8213D48-CA02-43D6-8DEA-E345E184C923}"/>
    <cellStyle name="Comma 33 2 2 2" xfId="2159" xr:uid="{1FC78861-646E-4594-8160-1FD13C02A00B}"/>
    <cellStyle name="Comma 33 2 2 2 2" xfId="3342" xr:uid="{FED17884-B081-4C9F-963B-9E27D371CB8D}"/>
    <cellStyle name="Comma 33 2 2 2 3" xfId="4481" xr:uid="{3DA9F4DE-2C95-4145-9057-1A5FF31B4C6B}"/>
    <cellStyle name="Comma 33 2 2 2 4" xfId="5602" xr:uid="{26848937-248C-4D95-9EBC-7A4DCD967097}"/>
    <cellStyle name="Comma 33 2 2 2 5" xfId="6716" xr:uid="{4709AEAA-FC0F-40E2-961D-98128E736B89}"/>
    <cellStyle name="Comma 33 2 2 2 6" xfId="7782" xr:uid="{8D322AAE-D26F-401D-AB12-6E29DED73C5D}"/>
    <cellStyle name="Comma 33 2 2 3" xfId="2928" xr:uid="{28B6BFB4-6223-4147-8B9F-622056DCB91D}"/>
    <cellStyle name="Comma 33 2 2 4" xfId="4067" xr:uid="{46A516C3-06CB-4CF7-A4D0-9BCD99D3FAE4}"/>
    <cellStyle name="Comma 33 2 2 5" xfId="5188" xr:uid="{1E5C1949-70B8-47FE-B58E-9F0DBC8800C0}"/>
    <cellStyle name="Comma 33 2 2 6" xfId="6302" xr:uid="{E9B84DD0-820C-46E8-917C-A11CA5B60DBD}"/>
    <cellStyle name="Comma 33 2 2 7" xfId="7398" xr:uid="{77BFF4A3-69E8-41B8-8969-4CF73BC6D59B}"/>
    <cellStyle name="Comma 33 2 3" xfId="1877" xr:uid="{64AF712B-5795-4928-93F0-A4707D82C1D8}"/>
    <cellStyle name="Comma 33 2 3 2" xfId="2291" xr:uid="{D7F0F77B-65F9-4424-BB4D-ED5009865B8F}"/>
    <cellStyle name="Comma 33 2 3 2 2" xfId="3474" xr:uid="{A4052EAE-D7F6-40C6-9B48-2B841828C5EC}"/>
    <cellStyle name="Comma 33 2 3 2 3" xfId="4613" xr:uid="{F687FE83-C234-4168-A251-54BC0AB69F3B}"/>
    <cellStyle name="Comma 33 2 3 2 4" xfId="5734" xr:uid="{B1BD79FA-64C0-4DF2-B86D-67FDF6F48C49}"/>
    <cellStyle name="Comma 33 2 3 2 5" xfId="6848" xr:uid="{57C76C83-B720-4DD6-BC0E-79B341E0149C}"/>
    <cellStyle name="Comma 33 2 3 2 6" xfId="7904" xr:uid="{F5B86CD4-A0F6-458A-802F-FE10418EB745}"/>
    <cellStyle name="Comma 33 2 3 3" xfId="3060" xr:uid="{CC3C499B-F8C3-4C92-99B0-CA423D5B00B9}"/>
    <cellStyle name="Comma 33 2 3 4" xfId="4199" xr:uid="{9F8CB570-96A0-4A4A-AC1A-3D82430E0E08}"/>
    <cellStyle name="Comma 33 2 3 5" xfId="5320" xr:uid="{DBF39055-B7C0-4120-BA1E-5E87D0EB2760}"/>
    <cellStyle name="Comma 33 2 3 6" xfId="6434" xr:uid="{89BC6A88-F1A3-4D19-8A1B-D5B4A89867B9}"/>
    <cellStyle name="Comma 33 2 3 7" xfId="7520" xr:uid="{7A726C95-7E54-4FC6-86AC-5DD274D511FB}"/>
    <cellStyle name="Comma 33 2 4" xfId="2004" xr:uid="{DCEBB261-F27B-4421-9AB1-E25E3092E3FB}"/>
    <cellStyle name="Comma 33 2 4 2" xfId="3187" xr:uid="{B3422440-473E-42E9-8D8F-3B4B951F7885}"/>
    <cellStyle name="Comma 33 2 4 3" xfId="4326" xr:uid="{4E2FCE00-E233-44D3-9393-F7208F5B60EE}"/>
    <cellStyle name="Comma 33 2 4 4" xfId="5447" xr:uid="{9704E935-1FAD-4233-9EA6-502FC8F58801}"/>
    <cellStyle name="Comma 33 2 4 5" xfId="6561" xr:uid="{287DB24A-A378-4C75-B964-DC585F31FEE2}"/>
    <cellStyle name="Comma 33 2 4 6" xfId="7637" xr:uid="{422F5750-CC78-4F25-A0EB-5B331CBF6AAD}"/>
    <cellStyle name="Comma 33 2 5" xfId="2477" xr:uid="{0339F893-CF7C-4BEF-914E-43A3C469053A}"/>
    <cellStyle name="Comma 33 2 5 2" xfId="3631" xr:uid="{205035EB-3017-4778-AEE4-329F8BF3B423}"/>
    <cellStyle name="Comma 33 2 5 3" xfId="4765" xr:uid="{DEEB6EF4-2687-41B6-AAA5-DB1C77D562C4}"/>
    <cellStyle name="Comma 33 2 5 4" xfId="5885" xr:uid="{FEE6089A-25EB-4FCD-B237-70055DBE4F39}"/>
    <cellStyle name="Comma 33 2 5 5" xfId="6999" xr:uid="{8EF88FF1-E78F-4F98-B8C2-C661DD128E3D}"/>
    <cellStyle name="Comma 33 2 5 6" xfId="8031" xr:uid="{6A3F94C0-F4A3-44FA-B044-17649B7F1B05}"/>
    <cellStyle name="Comma 33 2 6" xfId="2606" xr:uid="{5A0E35DE-E6A9-4F30-AB56-FBD33ABF7748}"/>
    <cellStyle name="Comma 33 2 6 2" xfId="3760" xr:uid="{98D0F360-F4DB-4D4C-A04F-5E3202E2731F}"/>
    <cellStyle name="Comma 33 2 6 3" xfId="4894" xr:uid="{4DF37174-1F62-4EFE-AE8C-A32DB43D1AE3}"/>
    <cellStyle name="Comma 33 2 6 4" xfId="6014" xr:uid="{03D6EDAD-3D6A-4501-ABF2-4B984750AFE6}"/>
    <cellStyle name="Comma 33 2 6 5" xfId="7128" xr:uid="{A15A7482-606A-4E32-AA0A-39A06ABE4E2F}"/>
    <cellStyle name="Comma 33 2 6 6" xfId="8150" xr:uid="{D376D48A-159C-4F7E-BC27-5F80C64A9F72}"/>
    <cellStyle name="Comma 33 2 7" xfId="2773" xr:uid="{E18A3DA7-10EA-45CB-A3E4-3A504983F8AF}"/>
    <cellStyle name="Comma 33 2 8" xfId="3912" xr:uid="{784C9B5E-A16A-48C6-B8A1-6403F9785470}"/>
    <cellStyle name="Comma 33 2 9" xfId="5033" xr:uid="{E67CC755-EECC-4EEE-AE2F-741C039CEF1B}"/>
    <cellStyle name="Comma 34" xfId="281" xr:uid="{00000000-0005-0000-0000-0000D7000000}"/>
    <cellStyle name="Comma 34 2" xfId="1428" xr:uid="{00000000-0005-0000-0000-0000D8000000}"/>
    <cellStyle name="Comma 34 2 10" xfId="4967" xr:uid="{F519EA5F-B6A5-4609-A034-2A24B08F2824}"/>
    <cellStyle name="Comma 34 2 11" xfId="6081" xr:uid="{6075C8A5-CF68-45AC-9E55-B3F30DED15B3}"/>
    <cellStyle name="Comma 34 2 12" xfId="7191" xr:uid="{D28CD82E-35B4-401E-9AC3-00DF84095DB9}"/>
    <cellStyle name="Comma 34 2 13" xfId="8213" xr:uid="{CE68EC81-366A-4438-9167-497FB3C6995D}"/>
    <cellStyle name="Comma 34 2 2" xfId="1624" xr:uid="{79725F42-77E7-44DF-BB6B-4444B7EB2A2C}"/>
    <cellStyle name="Comma 34 2 2 10" xfId="6181" xr:uid="{4D0444ED-01F9-418C-BD05-60D20790702E}"/>
    <cellStyle name="Comma 34 2 2 11" xfId="7286" xr:uid="{1F5885DD-EF61-4DB9-91AD-E90A6C167583}"/>
    <cellStyle name="Comma 34 2 2 12" xfId="8308" xr:uid="{39910656-53AA-44E1-B2B1-5785734DD413}"/>
    <cellStyle name="Comma 34 2 2 2" xfId="1779" xr:uid="{65E718FB-83A6-4023-8739-0572E5D3AC49}"/>
    <cellStyle name="Comma 34 2 2 2 2" xfId="2193" xr:uid="{222F4BA7-6232-4742-9487-95D94D8BB3B8}"/>
    <cellStyle name="Comma 34 2 2 2 2 2" xfId="3376" xr:uid="{9EE838CA-9EAD-4827-88C1-04D3DF800DB2}"/>
    <cellStyle name="Comma 34 2 2 2 2 3" xfId="4515" xr:uid="{FFA874DE-90A8-43AC-AACF-BAF7FF713DDE}"/>
    <cellStyle name="Comma 34 2 2 2 2 4" xfId="5636" xr:uid="{3BFD0FCE-866A-407C-8F70-DB3AD414B1CE}"/>
    <cellStyle name="Comma 34 2 2 2 2 5" xfId="6750" xr:uid="{ABEF56C0-324A-4942-ADAB-88EDC05BC7B9}"/>
    <cellStyle name="Comma 34 2 2 2 2 6" xfId="7815" xr:uid="{C57DDEB4-EA52-4C39-B054-212F69D88044}"/>
    <cellStyle name="Comma 34 2 2 2 3" xfId="2962" xr:uid="{6DB49904-7ED8-4B49-B3DA-BD7E95246461}"/>
    <cellStyle name="Comma 34 2 2 2 4" xfId="4101" xr:uid="{A13B518D-E8EB-4A3F-A340-5A41141B40C3}"/>
    <cellStyle name="Comma 34 2 2 2 5" xfId="5222" xr:uid="{B6B01FD7-1550-49E7-9F4F-124E9871CD55}"/>
    <cellStyle name="Comma 34 2 2 2 6" xfId="6336" xr:uid="{6A93BE74-B49A-432D-9D1E-88F4C9BEDA81}"/>
    <cellStyle name="Comma 34 2 2 2 7" xfId="7431" xr:uid="{51825093-E1E0-4D73-B84E-E6F6FE76937D}"/>
    <cellStyle name="Comma 34 2 2 3" xfId="1911" xr:uid="{624AF5DE-1166-4B41-BCD6-21B9A3716A80}"/>
    <cellStyle name="Comma 34 2 2 3 2" xfId="2325" xr:uid="{117C8E67-BC4D-4697-AC93-0E841C6F4A98}"/>
    <cellStyle name="Comma 34 2 2 3 2 2" xfId="3508" xr:uid="{32613989-D18D-4077-AF01-E8A4F6661953}"/>
    <cellStyle name="Comma 34 2 2 3 2 3" xfId="4647" xr:uid="{B379F556-C473-4361-B96A-860D8E1A917F}"/>
    <cellStyle name="Comma 34 2 2 3 2 4" xfId="5768" xr:uid="{EA77C5DD-436F-47AC-8447-E7CEE8A12FC5}"/>
    <cellStyle name="Comma 34 2 2 3 2 5" xfId="6882" xr:uid="{FF068A79-80F1-4B70-9F8C-4B5483A59AF4}"/>
    <cellStyle name="Comma 34 2 2 3 2 6" xfId="7937" xr:uid="{4C1524A1-00AE-4E6F-A361-5699139FD923}"/>
    <cellStyle name="Comma 34 2 2 3 3" xfId="3094" xr:uid="{A0515649-7B44-4C2E-8D35-4E5DCCAA2ED9}"/>
    <cellStyle name="Comma 34 2 2 3 4" xfId="4233" xr:uid="{9D628FF4-8357-4983-8E8A-AB0BDDB4655C}"/>
    <cellStyle name="Comma 34 2 2 3 5" xfId="5354" xr:uid="{A02580DF-E046-4732-A8D3-005FCC24045A}"/>
    <cellStyle name="Comma 34 2 2 3 6" xfId="6468" xr:uid="{FCD77E58-4F15-4243-8000-D85A2C99365C}"/>
    <cellStyle name="Comma 34 2 2 3 7" xfId="7553" xr:uid="{B70AD364-0144-4244-9D04-AC2DBBB47978}"/>
    <cellStyle name="Comma 34 2 2 4" xfId="2038" xr:uid="{D5CD686A-E9C8-4543-8B3C-384077644FAF}"/>
    <cellStyle name="Comma 34 2 2 4 2" xfId="3221" xr:uid="{38FDCB05-306A-4105-82EA-C43DBB181019}"/>
    <cellStyle name="Comma 34 2 2 4 3" xfId="4360" xr:uid="{AE5195F9-081D-46F2-B587-0B8A536F51BC}"/>
    <cellStyle name="Comma 34 2 2 4 4" xfId="5481" xr:uid="{E26F46EE-5AEE-4D70-9E41-4D7163108DFF}"/>
    <cellStyle name="Comma 34 2 2 4 5" xfId="6595" xr:uid="{CA763E27-EE3A-43B0-A551-251D0F26B58E}"/>
    <cellStyle name="Comma 34 2 2 4 6" xfId="7670" xr:uid="{D5B82A93-260B-4073-BCDC-5E353902FCB2}"/>
    <cellStyle name="Comma 34 2 2 5" xfId="2511" xr:uid="{3DBCB97F-B000-44AB-9EBF-5BC7D773CAB6}"/>
    <cellStyle name="Comma 34 2 2 5 2" xfId="3665" xr:uid="{B89C4B1C-3503-4448-BE83-0FDE7460EF47}"/>
    <cellStyle name="Comma 34 2 2 5 3" xfId="4799" xr:uid="{24BFFA88-9C25-46E0-A4FE-64FF1B53D9F6}"/>
    <cellStyle name="Comma 34 2 2 5 4" xfId="5919" xr:uid="{F3D98C64-50F4-41FE-89C7-28D49C09ACE7}"/>
    <cellStyle name="Comma 34 2 2 5 5" xfId="7033" xr:uid="{49578DAE-9FB2-488A-B2C1-D9F5F6AE5185}"/>
    <cellStyle name="Comma 34 2 2 5 6" xfId="8064" xr:uid="{69185C45-34FF-4F9D-B2A2-C293DD7A8755}"/>
    <cellStyle name="Comma 34 2 2 6" xfId="2640" xr:uid="{7AED66D7-53C7-4BA7-986E-73B220A62CA3}"/>
    <cellStyle name="Comma 34 2 2 6 2" xfId="3794" xr:uid="{26B8654C-A1EB-4363-AD78-BAB450101C12}"/>
    <cellStyle name="Comma 34 2 2 6 3" xfId="4928" xr:uid="{9D0AECFC-5693-45EC-8A9E-1BC1E3F90876}"/>
    <cellStyle name="Comma 34 2 2 6 4" xfId="6048" xr:uid="{E92CC85A-98D4-4A5F-BC0B-5CB11F5B5E71}"/>
    <cellStyle name="Comma 34 2 2 6 5" xfId="7162" xr:uid="{42840711-F166-4C1C-9288-377E52E3B5CE}"/>
    <cellStyle name="Comma 34 2 2 6 6" xfId="8183" xr:uid="{297E1BEB-99FE-4E7B-AE75-69B38627CA5E}"/>
    <cellStyle name="Comma 34 2 2 7" xfId="2807" xr:uid="{5F6E746C-2269-4999-9C68-4B0AF75894C5}"/>
    <cellStyle name="Comma 34 2 2 8" xfId="3946" xr:uid="{FF1B5770-49F4-4DF6-B35E-21AF34AE7BF4}"/>
    <cellStyle name="Comma 34 2 2 9" xfId="5067" xr:uid="{F6C79A2A-4E9D-4A33-BA08-1059A0B63675}"/>
    <cellStyle name="Comma 34 2 3" xfId="1679" xr:uid="{921265F0-8E8B-4C5C-A0D8-748EF92963BB}"/>
    <cellStyle name="Comma 34 2 3 2" xfId="2093" xr:uid="{631A7813-78CA-414D-AC4B-C218172C1DB8}"/>
    <cellStyle name="Comma 34 2 3 2 2" xfId="3276" xr:uid="{23EA9426-E8E8-469C-A862-9AA4F7FE97C9}"/>
    <cellStyle name="Comma 34 2 3 2 3" xfId="4415" xr:uid="{43834C9B-FD86-4A24-A8AB-7C43D58BE191}"/>
    <cellStyle name="Comma 34 2 3 2 4" xfId="5536" xr:uid="{1732FA2F-AE03-4DDF-A0EA-E56DF254EBD6}"/>
    <cellStyle name="Comma 34 2 3 2 5" xfId="6650" xr:uid="{CFE8C842-CE2F-4E4A-9D15-602E56312A82}"/>
    <cellStyle name="Comma 34 2 3 2 6" xfId="7720" xr:uid="{57E4CA14-5D8E-4403-B3C5-15518DB7F63E}"/>
    <cellStyle name="Comma 34 2 3 3" xfId="2862" xr:uid="{B33771E4-594C-476F-8DD7-67F578399A02}"/>
    <cellStyle name="Comma 34 2 3 4" xfId="4001" xr:uid="{7E97AC5D-8DC5-4D2F-896B-94ED74F64617}"/>
    <cellStyle name="Comma 34 2 3 5" xfId="5122" xr:uid="{D3B26EB2-FE61-4937-8B1D-9009F460920E}"/>
    <cellStyle name="Comma 34 2 3 6" xfId="6236" xr:uid="{64CB08E5-2BFE-4844-8635-0056D8CDCF08}"/>
    <cellStyle name="Comma 34 2 3 7" xfId="7336" xr:uid="{891A2C32-F443-46A0-A26B-6D28819FD32F}"/>
    <cellStyle name="Comma 34 2 4" xfId="1811" xr:uid="{0857F482-DB6A-4D31-963E-EDE03AF76726}"/>
    <cellStyle name="Comma 34 2 4 2" xfId="2225" xr:uid="{AE050B0A-D8FE-461D-93BC-6297C95700E7}"/>
    <cellStyle name="Comma 34 2 4 2 2" xfId="3408" xr:uid="{F9F2ECE7-38DB-456B-8AC9-07C2AFB8583F}"/>
    <cellStyle name="Comma 34 2 4 2 3" xfId="4547" xr:uid="{CAC008BB-D767-442F-B53E-BA4BFB3240CC}"/>
    <cellStyle name="Comma 34 2 4 2 4" xfId="5668" xr:uid="{EFC17216-E695-4AD6-875D-2620473E8EE7}"/>
    <cellStyle name="Comma 34 2 4 2 5" xfId="6782" xr:uid="{5B684B3F-0E30-48CD-9CA8-389551679D9A}"/>
    <cellStyle name="Comma 34 2 4 2 6" xfId="7842" xr:uid="{3FDAA44E-9F61-47A5-9A12-925A263DCFEE}"/>
    <cellStyle name="Comma 34 2 4 3" xfId="2994" xr:uid="{4300A121-2343-43E9-8323-E315385A38AF}"/>
    <cellStyle name="Comma 34 2 4 4" xfId="4133" xr:uid="{8BE140DC-9686-4271-B2C1-CF3D10E57F00}"/>
    <cellStyle name="Comma 34 2 4 5" xfId="5254" xr:uid="{DB15AD6D-DE05-485C-A3BC-8B2759D0D0E0}"/>
    <cellStyle name="Comma 34 2 4 6" xfId="6368" xr:uid="{1F0A6870-B252-41B2-B823-6E69CCCF4555}"/>
    <cellStyle name="Comma 34 2 4 7" xfId="7458" xr:uid="{C2D3E44D-AFBE-4328-A2B3-CE5981F1AB4C}"/>
    <cellStyle name="Comma 34 2 5" xfId="1938" xr:uid="{B4244D21-0681-4D78-9AFE-EC098B6494A5}"/>
    <cellStyle name="Comma 34 2 5 2" xfId="3121" xr:uid="{E95465AB-71D9-4258-9585-FA1BCFC893FA}"/>
    <cellStyle name="Comma 34 2 5 3" xfId="4260" xr:uid="{008E1FD0-9832-4FE7-AB07-19B1E7042633}"/>
    <cellStyle name="Comma 34 2 5 4" xfId="5381" xr:uid="{2A06A616-89DA-421D-854E-D12F14ED49D4}"/>
    <cellStyle name="Comma 34 2 5 5" xfId="6495" xr:uid="{FA17BB0B-1642-410D-89B3-1053142A8FA4}"/>
    <cellStyle name="Comma 34 2 5 6" xfId="7575" xr:uid="{AA16B1DF-754E-4094-80B1-F90753FCF36A}"/>
    <cellStyle name="Comma 34 2 6" xfId="2411" xr:uid="{D3ADBD59-CCE2-438D-B09C-46898224E2B6}"/>
    <cellStyle name="Comma 34 2 6 2" xfId="3565" xr:uid="{C556C735-CC9B-4E75-95D6-237A6DE19903}"/>
    <cellStyle name="Comma 34 2 6 3" xfId="4699" xr:uid="{AD29DDE3-5C0C-4B76-992D-BE60AB0077A1}"/>
    <cellStyle name="Comma 34 2 6 4" xfId="5819" xr:uid="{FDEBA3C4-EDC1-48E3-B343-2E98FE7CC1D9}"/>
    <cellStyle name="Comma 34 2 6 5" xfId="6933" xr:uid="{E3BF5F04-0759-4E23-AAFC-6789A3327C92}"/>
    <cellStyle name="Comma 34 2 6 6" xfId="7969" xr:uid="{2144632E-5E5B-4B5F-AF68-0046D3E6942F}"/>
    <cellStyle name="Comma 34 2 7" xfId="2540" xr:uid="{D339EEA0-FEF9-4810-9BC4-75A50053058D}"/>
    <cellStyle name="Comma 34 2 7 2" xfId="3694" xr:uid="{CBB6EFEB-E73A-44F3-844E-52733C52E3C9}"/>
    <cellStyle name="Comma 34 2 7 3" xfId="4828" xr:uid="{60450E0F-6690-47B0-998B-2F6A8DBDBFB5}"/>
    <cellStyle name="Comma 34 2 7 4" xfId="5948" xr:uid="{D0F9ACA7-6AD8-4E40-84A2-FD9F6394B2B0}"/>
    <cellStyle name="Comma 34 2 7 5" xfId="7062" xr:uid="{21169087-BDBC-482E-BE23-AD1612CF4FE3}"/>
    <cellStyle name="Comma 34 2 7 6" xfId="8088" xr:uid="{377199AA-167C-483E-AB9C-6885E226C7E7}"/>
    <cellStyle name="Comma 34 2 8" xfId="2707" xr:uid="{5266BF17-3AFB-4C94-99D0-E12671D3F6AC}"/>
    <cellStyle name="Comma 34 2 9" xfId="3846" xr:uid="{1228E350-4446-45A6-BEE4-B9A7BB9BA865}"/>
    <cellStyle name="Comma 35" xfId="282" xr:uid="{00000000-0005-0000-0000-0000D9000000}"/>
    <cellStyle name="Comma 35 2" xfId="1591" xr:uid="{1736FB32-92A2-46BC-9710-B2D5239AD0D3}"/>
    <cellStyle name="Comma 35 2 10" xfId="6148" xr:uid="{4BEA87EA-86F0-42FF-80CE-174DC6C12B36}"/>
    <cellStyle name="Comma 35 2 11" xfId="7254" xr:uid="{E2563856-A0F6-40CD-A8F2-A79CDD39BC88}"/>
    <cellStyle name="Comma 35 2 12" xfId="8276" xr:uid="{1FA1B2C8-2EC6-4CF4-AAAE-9142EBEC1904}"/>
    <cellStyle name="Comma 35 2 2" xfId="1746" xr:uid="{04596B1E-1E99-48F9-9DE2-B37698771E2B}"/>
    <cellStyle name="Comma 35 2 2 2" xfId="2160" xr:uid="{AB789ECB-4D15-43F5-95FE-C94E242FE31D}"/>
    <cellStyle name="Comma 35 2 2 2 2" xfId="3343" xr:uid="{7BA70BCA-F2CE-4562-92C1-42175E7A5B7D}"/>
    <cellStyle name="Comma 35 2 2 2 3" xfId="4482" xr:uid="{FAE3F058-4471-466D-82E3-73BF01B0AC34}"/>
    <cellStyle name="Comma 35 2 2 2 4" xfId="5603" xr:uid="{05F79DB1-6A25-43C8-8D84-81A8C34841E6}"/>
    <cellStyle name="Comma 35 2 2 2 5" xfId="6717" xr:uid="{F166251B-5DB2-4CE8-8046-39EE439D51A3}"/>
    <cellStyle name="Comma 35 2 2 2 6" xfId="7783" xr:uid="{0743235F-B1C5-4362-9505-1486BA6E17E6}"/>
    <cellStyle name="Comma 35 2 2 3" xfId="2929" xr:uid="{AC2B6E29-AE11-4579-A520-D8B7CD15C5BF}"/>
    <cellStyle name="Comma 35 2 2 4" xfId="4068" xr:uid="{F3C7C8D8-71D4-4ACF-9DBF-A039E7DC55F4}"/>
    <cellStyle name="Comma 35 2 2 5" xfId="5189" xr:uid="{5F773B86-6C7A-4166-87AB-87B92795AB63}"/>
    <cellStyle name="Comma 35 2 2 6" xfId="6303" xr:uid="{9A670B3F-29C8-4392-B4D8-548BE6B4D6B4}"/>
    <cellStyle name="Comma 35 2 2 7" xfId="7399" xr:uid="{E78DD829-BC4D-49B6-827F-2DB1FBD1DDE9}"/>
    <cellStyle name="Comma 35 2 3" xfId="1878" xr:uid="{7079F365-22F4-41B3-BCF1-CD3C9A066666}"/>
    <cellStyle name="Comma 35 2 3 2" xfId="2292" xr:uid="{F05D48C6-7357-4A89-8F10-00606337281F}"/>
    <cellStyle name="Comma 35 2 3 2 2" xfId="3475" xr:uid="{5D4187E2-F7F9-4FE2-A7FA-E9C6AE10E563}"/>
    <cellStyle name="Comma 35 2 3 2 3" xfId="4614" xr:uid="{6D0242F3-062D-4A65-A69A-8E6737079D43}"/>
    <cellStyle name="Comma 35 2 3 2 4" xfId="5735" xr:uid="{1520E6E8-ABCE-40CC-AEC8-49B9C9E657BC}"/>
    <cellStyle name="Comma 35 2 3 2 5" xfId="6849" xr:uid="{D2374111-7A82-42E6-84C9-6C4B7366172A}"/>
    <cellStyle name="Comma 35 2 3 2 6" xfId="7905" xr:uid="{51B9C934-D583-4DC6-B8A6-86109B314740}"/>
    <cellStyle name="Comma 35 2 3 3" xfId="3061" xr:uid="{148AE134-E451-40D1-A274-F8FB59E503A4}"/>
    <cellStyle name="Comma 35 2 3 4" xfId="4200" xr:uid="{7B49FC95-A285-4F49-8217-FE6EAA148C95}"/>
    <cellStyle name="Comma 35 2 3 5" xfId="5321" xr:uid="{C9268DAA-EA3D-40D1-9BA6-3080894BC8FB}"/>
    <cellStyle name="Comma 35 2 3 6" xfId="6435" xr:uid="{CFF5AC70-5ACD-44D9-9121-6C3408F2F497}"/>
    <cellStyle name="Comma 35 2 3 7" xfId="7521" xr:uid="{DFB81D37-C831-43FA-B8C8-77A13FBB1C7E}"/>
    <cellStyle name="Comma 35 2 4" xfId="2005" xr:uid="{EF5EF49E-8266-42E9-BBF9-8C5A83ED4FB2}"/>
    <cellStyle name="Comma 35 2 4 2" xfId="3188" xr:uid="{1E8DE412-451A-4D89-9F5A-ADD61C560D85}"/>
    <cellStyle name="Comma 35 2 4 3" xfId="4327" xr:uid="{759C71A3-FD80-40BA-95EE-AF540B08768A}"/>
    <cellStyle name="Comma 35 2 4 4" xfId="5448" xr:uid="{AF58DF93-FD74-4D23-A093-3F3979DA526A}"/>
    <cellStyle name="Comma 35 2 4 5" xfId="6562" xr:uid="{B3E08153-0F3D-4B39-9766-0B9AC8102233}"/>
    <cellStyle name="Comma 35 2 4 6" xfId="7638" xr:uid="{2830A125-D9BC-4DC0-A700-5FBF132BC8BF}"/>
    <cellStyle name="Comma 35 2 5" xfId="2478" xr:uid="{9B6142D2-C7C5-43D2-A271-94C010412826}"/>
    <cellStyle name="Comma 35 2 5 2" xfId="3632" xr:uid="{802CE551-39C7-462A-BF59-C8D4F6ADF73C}"/>
    <cellStyle name="Comma 35 2 5 3" xfId="4766" xr:uid="{9C652602-D1DB-4848-B6F4-A3EE4AC35F11}"/>
    <cellStyle name="Comma 35 2 5 4" xfId="5886" xr:uid="{7F099FD7-E059-4A53-A201-0F84EF7E1524}"/>
    <cellStyle name="Comma 35 2 5 5" xfId="7000" xr:uid="{B9ECA58D-FB6B-4E92-A609-C8FEAA3B04AE}"/>
    <cellStyle name="Comma 35 2 5 6" xfId="8032" xr:uid="{CC674F05-EC59-433D-BBA6-E1E0D31A69F9}"/>
    <cellStyle name="Comma 35 2 6" xfId="2607" xr:uid="{CF014C29-1155-4B65-B615-019D54E176F4}"/>
    <cellStyle name="Comma 35 2 6 2" xfId="3761" xr:uid="{AD6480D1-C3B9-485E-B9BC-40CCBB1E22FE}"/>
    <cellStyle name="Comma 35 2 6 3" xfId="4895" xr:uid="{A201FF8D-B6C2-4F33-AB96-4966903BB3C4}"/>
    <cellStyle name="Comma 35 2 6 4" xfId="6015" xr:uid="{25BD6745-564B-4B63-8135-6FFAA75F7C85}"/>
    <cellStyle name="Comma 35 2 6 5" xfId="7129" xr:uid="{A86749B1-452E-463D-83D9-9023B69878EA}"/>
    <cellStyle name="Comma 35 2 6 6" xfId="8151" xr:uid="{AECC8294-0298-4CFC-90A6-5F121927F417}"/>
    <cellStyle name="Comma 35 2 7" xfId="2774" xr:uid="{174F399C-50A2-41C0-9276-581FFE48CACA}"/>
    <cellStyle name="Comma 35 2 8" xfId="3913" xr:uid="{E2CA03F8-2C34-4041-9805-E8D4D93BCA0E}"/>
    <cellStyle name="Comma 35 2 9" xfId="5034" xr:uid="{12918073-DD86-4563-BED9-E85D5759481E}"/>
    <cellStyle name="Comma 36" xfId="8" xr:uid="{00000000-0005-0000-0000-0000DA000000}"/>
    <cellStyle name="Comma 36 2" xfId="283" xr:uid="{00000000-0005-0000-0000-0000DB000000}"/>
    <cellStyle name="Comma 36 2 2" xfId="97" xr:uid="{00000000-0005-0000-0000-0000DC000000}"/>
    <cellStyle name="Comma 36 2 2 2" xfId="1548" xr:uid="{80D93558-FE76-4A0D-A876-23386982F444}"/>
    <cellStyle name="Comma 36 2 2 2 10" xfId="6105" xr:uid="{F9B17ECE-A582-4F83-9E9D-D1F0247E1B8F}"/>
    <cellStyle name="Comma 36 2 2 2 11" xfId="7211" xr:uid="{A2C2D4EE-4BD3-4CB3-A5E1-0095B5FBD565}"/>
    <cellStyle name="Comma 36 2 2 2 12" xfId="8233" xr:uid="{71503B6E-A6DA-409A-ABE8-2405B00E3ED7}"/>
    <cellStyle name="Comma 36 2 2 2 2" xfId="1703" xr:uid="{CF639E5E-136B-4D89-813C-F5DD1F9CE250}"/>
    <cellStyle name="Comma 36 2 2 2 2 2" xfId="2117" xr:uid="{8AE2EBF4-E256-4E08-9D71-6A075695A6B5}"/>
    <cellStyle name="Comma 36 2 2 2 2 2 2" xfId="3300" xr:uid="{A0BF16FC-DFB1-402B-A9C7-BE7885D9FD93}"/>
    <cellStyle name="Comma 36 2 2 2 2 2 3" xfId="4439" xr:uid="{36295642-B8DB-435C-8828-ABB516143C36}"/>
    <cellStyle name="Comma 36 2 2 2 2 2 4" xfId="5560" xr:uid="{A13DFF0D-2B1A-4704-85F9-248693808DFD}"/>
    <cellStyle name="Comma 36 2 2 2 2 2 5" xfId="6674" xr:uid="{EAAF34FC-14A1-4736-92AF-2FB6960ED4B8}"/>
    <cellStyle name="Comma 36 2 2 2 2 2 6" xfId="7740" xr:uid="{A39A86C5-B0FA-4DC4-BF6B-483B307CFDCE}"/>
    <cellStyle name="Comma 36 2 2 2 2 3" xfId="2886" xr:uid="{318640B7-49EE-46E4-9C7B-3D83E9304544}"/>
    <cellStyle name="Comma 36 2 2 2 2 4" xfId="4025" xr:uid="{3CD07E77-8CAC-470E-9A16-A260C039F10D}"/>
    <cellStyle name="Comma 36 2 2 2 2 5" xfId="5146" xr:uid="{EF6D6E30-5231-44ED-BDC4-AC17AB97A88E}"/>
    <cellStyle name="Comma 36 2 2 2 2 6" xfId="6260" xr:uid="{DF8D2A62-9ACC-4011-9A11-119110D52FFD}"/>
    <cellStyle name="Comma 36 2 2 2 2 7" xfId="7356" xr:uid="{7C92746D-F41C-4481-BA88-D9CEDCAFF0A8}"/>
    <cellStyle name="Comma 36 2 2 2 3" xfId="1835" xr:uid="{A88E035D-2DB7-4E02-9CC6-22AD965C4E32}"/>
    <cellStyle name="Comma 36 2 2 2 3 2" xfId="2249" xr:uid="{4534942B-D860-40A4-B885-EEB3E2E8CA2E}"/>
    <cellStyle name="Comma 36 2 2 2 3 2 2" xfId="3432" xr:uid="{A2B534C8-5ECE-4865-9207-642D4C7F9528}"/>
    <cellStyle name="Comma 36 2 2 2 3 2 3" xfId="4571" xr:uid="{BE3A6646-AEBD-4061-9EAB-63F0DFD53EE0}"/>
    <cellStyle name="Comma 36 2 2 2 3 2 4" xfId="5692" xr:uid="{2E4A12D7-5360-425B-91B8-61C07AB4A786}"/>
    <cellStyle name="Comma 36 2 2 2 3 2 5" xfId="6806" xr:uid="{9CF8500B-FD6F-4277-95A3-03F1F2114299}"/>
    <cellStyle name="Comma 36 2 2 2 3 2 6" xfId="7862" xr:uid="{5B6D3401-8476-405F-B078-918C0FFF21C8}"/>
    <cellStyle name="Comma 36 2 2 2 3 3" xfId="3018" xr:uid="{4B6B7B80-9315-4AA3-8414-355098333816}"/>
    <cellStyle name="Comma 36 2 2 2 3 4" xfId="4157" xr:uid="{4EA8526A-D02E-4DAB-9FEE-D0F5FFB85EB5}"/>
    <cellStyle name="Comma 36 2 2 2 3 5" xfId="5278" xr:uid="{0360B88B-4A76-4411-AD11-FFBC013542DF}"/>
    <cellStyle name="Comma 36 2 2 2 3 6" xfId="6392" xr:uid="{B5320CDF-8B20-4830-8863-F1DE513289CD}"/>
    <cellStyle name="Comma 36 2 2 2 3 7" xfId="7478" xr:uid="{C54936CA-8D88-4688-9455-1398456D516C}"/>
    <cellStyle name="Comma 36 2 2 2 4" xfId="1962" xr:uid="{1A389BBF-E718-4DEF-B748-3251B67BB61B}"/>
    <cellStyle name="Comma 36 2 2 2 4 2" xfId="3145" xr:uid="{4555E6A6-9938-49DE-87D1-1C31041BF97B}"/>
    <cellStyle name="Comma 36 2 2 2 4 3" xfId="4284" xr:uid="{6C5E4676-4689-4660-907F-14E511AA0188}"/>
    <cellStyle name="Comma 36 2 2 2 4 4" xfId="5405" xr:uid="{70CB4CB1-8303-43D4-A5E9-0C68F5C27318}"/>
    <cellStyle name="Comma 36 2 2 2 4 5" xfId="6519" xr:uid="{E4B56147-1E5D-4D81-9C97-412BF7007CAC}"/>
    <cellStyle name="Comma 36 2 2 2 4 6" xfId="7595" xr:uid="{717A3C03-393B-4ED8-A8FD-85E77147EB5E}"/>
    <cellStyle name="Comma 36 2 2 2 5" xfId="2435" xr:uid="{D29B008B-31CF-46A3-BB89-3C2359FAF812}"/>
    <cellStyle name="Comma 36 2 2 2 5 2" xfId="3589" xr:uid="{7EB7C39B-E2F4-4FFB-9C00-C9E9F3525B47}"/>
    <cellStyle name="Comma 36 2 2 2 5 3" xfId="4723" xr:uid="{DFD0760E-77D8-41F1-8201-098474242938}"/>
    <cellStyle name="Comma 36 2 2 2 5 4" xfId="5843" xr:uid="{50F3249D-24D3-4676-A657-4D0DB9EEF0CE}"/>
    <cellStyle name="Comma 36 2 2 2 5 5" xfId="6957" xr:uid="{B914FDA5-B1CB-4953-946E-F7EF41FA6949}"/>
    <cellStyle name="Comma 36 2 2 2 5 6" xfId="7989" xr:uid="{F88234FB-44B4-4AB0-A50C-C0D289B8C44F}"/>
    <cellStyle name="Comma 36 2 2 2 6" xfId="2564" xr:uid="{AB945576-60F1-4D65-A32D-EC42DE4737F4}"/>
    <cellStyle name="Comma 36 2 2 2 6 2" xfId="3718" xr:uid="{5A3B37D1-E7FA-4CD8-ADCD-CB81AB456C59}"/>
    <cellStyle name="Comma 36 2 2 2 6 3" xfId="4852" xr:uid="{1BF2B103-2339-441E-83C0-F3824FCEBCF8}"/>
    <cellStyle name="Comma 36 2 2 2 6 4" xfId="5972" xr:uid="{50B5E846-A3BF-4A94-9799-4B1BF0CA8590}"/>
    <cellStyle name="Comma 36 2 2 2 6 5" xfId="7086" xr:uid="{7B75D7CD-1C3C-4459-83BB-FD79F54F5C73}"/>
    <cellStyle name="Comma 36 2 2 2 6 6" xfId="8108" xr:uid="{E4C2CEB3-1B39-4F06-A96E-E03DA3662CE1}"/>
    <cellStyle name="Comma 36 2 2 2 7" xfId="2731" xr:uid="{C5B87FA9-653B-4D5F-BA9A-86F0E1E6DDC6}"/>
    <cellStyle name="Comma 36 2 2 2 8" xfId="3870" xr:uid="{6B4D24E2-F628-4448-9C33-035760651E6D}"/>
    <cellStyle name="Comma 36 2 2 2 9" xfId="4991" xr:uid="{4021ADA3-ECEA-4D2A-9906-D09690215E21}"/>
    <cellStyle name="Comma 36 2 3" xfId="1592" xr:uid="{7D875699-5D5E-4863-88E0-8960C0D3E909}"/>
    <cellStyle name="Comma 36 2 3 10" xfId="6149" xr:uid="{985E5F56-68F0-4D39-B1DE-1EAD1A1CE20A}"/>
    <cellStyle name="Comma 36 2 3 11" xfId="7255" xr:uid="{1339D552-9115-465B-B190-E60A509F334D}"/>
    <cellStyle name="Comma 36 2 3 12" xfId="8277" xr:uid="{29870CE1-B500-4F4F-8176-BF32E136815E}"/>
    <cellStyle name="Comma 36 2 3 2" xfId="1747" xr:uid="{A7913504-99D6-4473-86DA-78D72D945853}"/>
    <cellStyle name="Comma 36 2 3 2 2" xfId="2161" xr:uid="{BC913427-39D4-4EE5-BC27-0BB464E287B8}"/>
    <cellStyle name="Comma 36 2 3 2 2 2" xfId="3344" xr:uid="{BB5FE53F-1E7D-4F47-8B3A-43750FD7A8FF}"/>
    <cellStyle name="Comma 36 2 3 2 2 3" xfId="4483" xr:uid="{42812A82-D801-408A-A083-F35DE58E8755}"/>
    <cellStyle name="Comma 36 2 3 2 2 4" xfId="5604" xr:uid="{4A70695B-248F-4847-9441-D11398B80E86}"/>
    <cellStyle name="Comma 36 2 3 2 2 5" xfId="6718" xr:uid="{5B42C273-8839-4347-BA2B-79003117DFCF}"/>
    <cellStyle name="Comma 36 2 3 2 2 6" xfId="7784" xr:uid="{A6E3B0A7-1F64-40C9-A6A7-EC2B6B83F0C3}"/>
    <cellStyle name="Comma 36 2 3 2 3" xfId="2930" xr:uid="{0629B4E1-CBE3-4800-A866-77E4EF1FC104}"/>
    <cellStyle name="Comma 36 2 3 2 4" xfId="4069" xr:uid="{8A161BCC-1947-49EB-B05E-60BAD6DD3690}"/>
    <cellStyle name="Comma 36 2 3 2 5" xfId="5190" xr:uid="{E590A000-9D77-474E-A8DC-B714FDBE1B67}"/>
    <cellStyle name="Comma 36 2 3 2 6" xfId="6304" xr:uid="{C88FABC9-257B-42E9-B094-5CA8106C008A}"/>
    <cellStyle name="Comma 36 2 3 2 7" xfId="7400" xr:uid="{139E9D22-46FB-492C-B0EF-8E9F4E8DFEB9}"/>
    <cellStyle name="Comma 36 2 3 3" xfId="1879" xr:uid="{09CAC210-1CEF-4A6C-94A0-61076AD352CF}"/>
    <cellStyle name="Comma 36 2 3 3 2" xfId="2293" xr:uid="{D4630318-40D6-4B76-B4E8-F3A27350F501}"/>
    <cellStyle name="Comma 36 2 3 3 2 2" xfId="3476" xr:uid="{64B4E266-192B-4031-B767-FF163F26878C}"/>
    <cellStyle name="Comma 36 2 3 3 2 3" xfId="4615" xr:uid="{E3DC2FD1-A0EF-42D9-8D58-BEF8486E5FB7}"/>
    <cellStyle name="Comma 36 2 3 3 2 4" xfId="5736" xr:uid="{F3EB7199-EBF4-4C6A-8584-724F1B7429C2}"/>
    <cellStyle name="Comma 36 2 3 3 2 5" xfId="6850" xr:uid="{102D5063-9394-4A1D-A5E6-4F135ECC6038}"/>
    <cellStyle name="Comma 36 2 3 3 2 6" xfId="7906" xr:uid="{E7C64A9F-53CD-410E-A9D1-09AB1CE1EA78}"/>
    <cellStyle name="Comma 36 2 3 3 3" xfId="3062" xr:uid="{5B9CF860-4688-4306-B155-F55C007C49EB}"/>
    <cellStyle name="Comma 36 2 3 3 4" xfId="4201" xr:uid="{B0CD74D4-998B-4F06-B15A-C4177FA975C4}"/>
    <cellStyle name="Comma 36 2 3 3 5" xfId="5322" xr:uid="{4C675EEA-9870-4B5C-9F30-EF47DA13171B}"/>
    <cellStyle name="Comma 36 2 3 3 6" xfId="6436" xr:uid="{9DB7CFE6-966A-4FA5-A646-469E74B21BA6}"/>
    <cellStyle name="Comma 36 2 3 3 7" xfId="7522" xr:uid="{1E019EA4-6008-4D28-A011-EE82E61BF63A}"/>
    <cellStyle name="Comma 36 2 3 4" xfId="2006" xr:uid="{F6E6F02A-948D-4D06-8EF4-C3AEF2C50FAA}"/>
    <cellStyle name="Comma 36 2 3 4 2" xfId="3189" xr:uid="{006D9005-492C-4C58-BD37-1D76EE56605C}"/>
    <cellStyle name="Comma 36 2 3 4 3" xfId="4328" xr:uid="{FC90DDCF-A523-4446-A236-59BAF3CED833}"/>
    <cellStyle name="Comma 36 2 3 4 4" xfId="5449" xr:uid="{599579EF-7A5D-479B-BCB4-C80C699375E3}"/>
    <cellStyle name="Comma 36 2 3 4 5" xfId="6563" xr:uid="{F81CA69F-B044-46C8-BFF7-75F60AB77162}"/>
    <cellStyle name="Comma 36 2 3 4 6" xfId="7639" xr:uid="{2CDAEAA1-C409-4E7E-8A91-78711A498227}"/>
    <cellStyle name="Comma 36 2 3 5" xfId="2479" xr:uid="{0E2118E6-175D-4D63-A246-55025A70DE6D}"/>
    <cellStyle name="Comma 36 2 3 5 2" xfId="3633" xr:uid="{EC51D87D-9EC0-4DA0-B4E7-2D44B53243C0}"/>
    <cellStyle name="Comma 36 2 3 5 3" xfId="4767" xr:uid="{59B03B7A-5BF2-4F9D-81FA-8A107EA87506}"/>
    <cellStyle name="Comma 36 2 3 5 4" xfId="5887" xr:uid="{222598B1-B47D-4B27-895A-4E12D32CF58D}"/>
    <cellStyle name="Comma 36 2 3 5 5" xfId="7001" xr:uid="{F9B574C4-08AA-4291-A03D-447EB4F8D3F0}"/>
    <cellStyle name="Comma 36 2 3 5 6" xfId="8033" xr:uid="{5FC9BD78-7FDF-4BB0-BAE3-DF0B9EF28693}"/>
    <cellStyle name="Comma 36 2 3 6" xfId="2608" xr:uid="{C792A767-C25E-4C22-9CA0-8614992DB6AD}"/>
    <cellStyle name="Comma 36 2 3 6 2" xfId="3762" xr:uid="{94EF5269-E847-4059-BC27-CB54172BE0BC}"/>
    <cellStyle name="Comma 36 2 3 6 3" xfId="4896" xr:uid="{752BCC8D-080C-4593-9C78-9D183A8D8C05}"/>
    <cellStyle name="Comma 36 2 3 6 4" xfId="6016" xr:uid="{875CDC70-C070-4E2B-9F2E-2157932BD43A}"/>
    <cellStyle name="Comma 36 2 3 6 5" xfId="7130" xr:uid="{6A336661-2DF8-4503-8350-BE43DCC0B1EF}"/>
    <cellStyle name="Comma 36 2 3 6 6" xfId="8152" xr:uid="{EB297027-A329-417A-A332-189CE40B118B}"/>
    <cellStyle name="Comma 36 2 3 7" xfId="2775" xr:uid="{D7BB36B8-F6F7-448E-8E06-4D9B4BBC7BB5}"/>
    <cellStyle name="Comma 36 2 3 8" xfId="3914" xr:uid="{3F8D5E59-BBE8-4ED6-9144-A4D7920F2AF7}"/>
    <cellStyle name="Comma 36 2 3 9" xfId="5035" xr:uid="{9FC212CE-27FC-42BB-ACC8-197DD4B96DD6}"/>
    <cellStyle name="Comma 36 3" xfId="1536" xr:uid="{BCB6830D-5C5D-45C0-BC32-0BD882AF8137}"/>
    <cellStyle name="Comma 36 3 10" xfId="6093" xr:uid="{74B4EC4B-BD98-4594-A885-ABD7E4809547}"/>
    <cellStyle name="Comma 36 3 11" xfId="7202" xr:uid="{7256A692-75B8-4B82-9B1B-A0E2CFCA4489}"/>
    <cellStyle name="Comma 36 3 12" xfId="8224" xr:uid="{46D25AA5-F559-4922-A066-02E571889607}"/>
    <cellStyle name="Comma 36 3 2" xfId="1691" xr:uid="{433BDFF4-C28A-415C-8538-1BA4A5B68AF7}"/>
    <cellStyle name="Comma 36 3 2 2" xfId="2105" xr:uid="{26AE41BD-A805-4A5D-B504-D0683072079E}"/>
    <cellStyle name="Comma 36 3 2 2 2" xfId="3288" xr:uid="{1B1C3B5E-7599-4E40-9E53-402679C24EB4}"/>
    <cellStyle name="Comma 36 3 2 2 3" xfId="4427" xr:uid="{C36D92FD-C3BD-4F0C-8B81-78A32DAAD8CB}"/>
    <cellStyle name="Comma 36 3 2 2 4" xfId="5548" xr:uid="{7D95BBEC-8436-4ACB-A892-69E86128E4E1}"/>
    <cellStyle name="Comma 36 3 2 2 5" xfId="6662" xr:uid="{F888AA0B-9039-4AD1-8EE9-C6084E879067}"/>
    <cellStyle name="Comma 36 3 2 2 6" xfId="7731" xr:uid="{DD58D15A-3BA1-4DAD-8F2D-7FE3C3846141}"/>
    <cellStyle name="Comma 36 3 2 3" xfId="2874" xr:uid="{6A6596E3-518D-45DD-944C-5829C8579EA0}"/>
    <cellStyle name="Comma 36 3 2 4" xfId="4013" xr:uid="{4A41F4AD-3DC2-474A-B16C-D38956FC393D}"/>
    <cellStyle name="Comma 36 3 2 5" xfId="5134" xr:uid="{F6F5AFA7-6F7E-4483-AA98-E43C61A053F2}"/>
    <cellStyle name="Comma 36 3 2 6" xfId="6248" xr:uid="{40C92749-D0D9-4DE5-BDA0-634953999BA1}"/>
    <cellStyle name="Comma 36 3 2 7" xfId="7347" xr:uid="{A47FB573-3967-409F-BD2C-697BDB1A7423}"/>
    <cellStyle name="Comma 36 3 3" xfId="1823" xr:uid="{4856374E-A04F-4185-9754-BA4661252175}"/>
    <cellStyle name="Comma 36 3 3 2" xfId="2237" xr:uid="{D1935086-BBB6-4AB8-AA2C-E266BF1E22F7}"/>
    <cellStyle name="Comma 36 3 3 2 2" xfId="3420" xr:uid="{9317884B-C7BF-467D-B401-79D8260B6E89}"/>
    <cellStyle name="Comma 36 3 3 2 3" xfId="4559" xr:uid="{0430CC9D-5D90-4E7C-88D3-3E8A33232569}"/>
    <cellStyle name="Comma 36 3 3 2 4" xfId="5680" xr:uid="{E7FBF797-C85B-4646-81F2-B1400B8DCC8C}"/>
    <cellStyle name="Comma 36 3 3 2 5" xfId="6794" xr:uid="{A55786B9-874E-422A-B060-884529A027E8}"/>
    <cellStyle name="Comma 36 3 3 2 6" xfId="7853" xr:uid="{7C8F90A9-0276-46BE-A42C-0F50FA493271}"/>
    <cellStyle name="Comma 36 3 3 3" xfId="3006" xr:uid="{FD1E6B41-4E22-4FF4-B894-5E6D3D0869F9}"/>
    <cellStyle name="Comma 36 3 3 4" xfId="4145" xr:uid="{C92104C1-9915-4EE5-B691-9D78950CABA9}"/>
    <cellStyle name="Comma 36 3 3 5" xfId="5266" xr:uid="{98754F11-BC1B-462A-8EDE-154C2D57D6EA}"/>
    <cellStyle name="Comma 36 3 3 6" xfId="6380" xr:uid="{B4AAE156-0B72-4CF0-89DE-E41C207D8837}"/>
    <cellStyle name="Comma 36 3 3 7" xfId="7469" xr:uid="{FC3D7960-5D71-4936-AB77-0D17D206F0BB}"/>
    <cellStyle name="Comma 36 3 4" xfId="1950" xr:uid="{9FA1425B-1870-4889-9855-7E4633EB86AD}"/>
    <cellStyle name="Comma 36 3 4 2" xfId="3133" xr:uid="{4F84E9DD-37A3-4A47-9875-9514D4FCF3EB}"/>
    <cellStyle name="Comma 36 3 4 3" xfId="4272" xr:uid="{C4456A98-6559-4FDE-9309-547F15E05577}"/>
    <cellStyle name="Comma 36 3 4 4" xfId="5393" xr:uid="{72D9E7A3-06D5-4584-BA5D-68B70EF98C24}"/>
    <cellStyle name="Comma 36 3 4 5" xfId="6507" xr:uid="{ED81D70A-5F68-4F37-90E0-C8CFC8747279}"/>
    <cellStyle name="Comma 36 3 4 6" xfId="7586" xr:uid="{6519B5C0-2AA4-481E-A450-8E0865802E5E}"/>
    <cellStyle name="Comma 36 3 5" xfId="2423" xr:uid="{BCC6ADF9-CD49-4A12-ACFA-E5873F6EC786}"/>
    <cellStyle name="Comma 36 3 5 2" xfId="3577" xr:uid="{0FDC4BB3-ACAF-459B-973D-633277E2B8D7}"/>
    <cellStyle name="Comma 36 3 5 3" xfId="4711" xr:uid="{0B1158A4-651E-4661-816B-6C83E39D939C}"/>
    <cellStyle name="Comma 36 3 5 4" xfId="5831" xr:uid="{A5B2FD72-2B8F-4703-969A-98A79D4D668D}"/>
    <cellStyle name="Comma 36 3 5 5" xfId="6945" xr:uid="{12C8B812-B9A4-4788-B4C1-6AE4342518F2}"/>
    <cellStyle name="Comma 36 3 5 6" xfId="7980" xr:uid="{5E36CE50-729D-4ACA-A838-387432E8E8AD}"/>
    <cellStyle name="Comma 36 3 6" xfId="2552" xr:uid="{A9EE5D66-1591-45DE-8C19-3BC49C5197FF}"/>
    <cellStyle name="Comma 36 3 6 2" xfId="3706" xr:uid="{513A5416-274B-4424-B8C7-45B8BB911A9F}"/>
    <cellStyle name="Comma 36 3 6 3" xfId="4840" xr:uid="{57C1E505-CF0A-4C3E-9C62-AE7F3C49CA52}"/>
    <cellStyle name="Comma 36 3 6 4" xfId="5960" xr:uid="{47BD2750-45E7-4D35-A4E4-EC657F275233}"/>
    <cellStyle name="Comma 36 3 6 5" xfId="7074" xr:uid="{2F0C6FC2-1277-4A45-BE55-DA9D1DA9F3CE}"/>
    <cellStyle name="Comma 36 3 6 6" xfId="8099" xr:uid="{1CFEF3A3-CCD7-403E-8682-C213C760B1EC}"/>
    <cellStyle name="Comma 36 3 7" xfId="2719" xr:uid="{E8DB613A-1FB2-4B63-88D6-D8351B4EB857}"/>
    <cellStyle name="Comma 36 3 8" xfId="3858" xr:uid="{D5A865A8-571D-42B3-89F2-FA5551B180CE}"/>
    <cellStyle name="Comma 36 3 9" xfId="4979" xr:uid="{6CA3507E-868C-4441-9B49-7DA2BBDDD9EC}"/>
    <cellStyle name="Comma 36 4" xfId="2665" xr:uid="{8F00B661-E3EC-4B19-95C5-5065DE565F4C}"/>
    <cellStyle name="Comma 36 4 2" xfId="3815" xr:uid="{C6D2B81A-B1E8-483D-94FE-A4E609BB75F5}"/>
    <cellStyle name="Comma 36 4 3" xfId="4948" xr:uid="{022534E9-9F21-4CE7-A593-E20C69493303}"/>
    <cellStyle name="Comma 36 4 4" xfId="6068" xr:uid="{0FD0AE48-A4EA-430C-A0EC-5847CAF620FD}"/>
    <cellStyle name="Comma 36 4 5" xfId="7182" xr:uid="{08974233-C0AF-437C-880A-E027719BBE6C}"/>
    <cellStyle name="Comma 36 4 6" xfId="8202" xr:uid="{85A7AC80-166D-411E-AE94-4DCAD2A05914}"/>
    <cellStyle name="Comma 36 5" xfId="8326" xr:uid="{C626F62B-D1D3-4931-ABC5-1B5E1F7B1E35}"/>
    <cellStyle name="Comma 37" xfId="284" xr:uid="{00000000-0005-0000-0000-0000DD000000}"/>
    <cellStyle name="Comma 37 2" xfId="1376" xr:uid="{00000000-0005-0000-0000-0000DE000000}"/>
    <cellStyle name="Comma 38" xfId="90" xr:uid="{00000000-0005-0000-0000-0000DF000000}"/>
    <cellStyle name="Comma 38 2" xfId="1546" xr:uid="{F95563E2-5172-46A3-8DE1-5473412CD282}"/>
    <cellStyle name="Comma 38 2 10" xfId="6103" xr:uid="{C947FB41-B50A-4256-8AC8-31D58D615F17}"/>
    <cellStyle name="Comma 38 2 11" xfId="7209" xr:uid="{8D6B1A29-376F-47D1-81F2-A1BCAA5356F8}"/>
    <cellStyle name="Comma 38 2 12" xfId="8231" xr:uid="{2C591A36-F701-4D86-8A1A-2834B0FE8EFC}"/>
    <cellStyle name="Comma 38 2 2" xfId="1701" xr:uid="{7652543D-CE0C-4D3A-BF53-76219860EA45}"/>
    <cellStyle name="Comma 38 2 2 2" xfId="2115" xr:uid="{FBA714FC-AFB9-4ECD-A142-D93B3B3D39FB}"/>
    <cellStyle name="Comma 38 2 2 2 2" xfId="3298" xr:uid="{6208143E-B75F-4BED-8646-EEFC637EBE61}"/>
    <cellStyle name="Comma 38 2 2 2 3" xfId="4437" xr:uid="{61A9C411-E105-45F6-9FBA-4245321662F1}"/>
    <cellStyle name="Comma 38 2 2 2 4" xfId="5558" xr:uid="{7B39B4B7-15AB-44E1-A2F2-4BFD230DA607}"/>
    <cellStyle name="Comma 38 2 2 2 5" xfId="6672" xr:uid="{8F1695F2-231F-48D0-8568-AADEDC1BB0AD}"/>
    <cellStyle name="Comma 38 2 2 2 6" xfId="7738" xr:uid="{47F09DD0-07D0-4823-97EB-6BCA0E2D7359}"/>
    <cellStyle name="Comma 38 2 2 3" xfId="2884" xr:uid="{8572E7ED-FB4A-43A8-8CFB-80AB8C019D28}"/>
    <cellStyle name="Comma 38 2 2 4" xfId="4023" xr:uid="{D9E2F69E-B22F-4D0F-8F58-78FC60EC8DB6}"/>
    <cellStyle name="Comma 38 2 2 5" xfId="5144" xr:uid="{8BB75180-326B-4C24-A11E-174242888ABE}"/>
    <cellStyle name="Comma 38 2 2 6" xfId="6258" xr:uid="{28F4A432-4B34-44F2-8CD5-FAF70D04C903}"/>
    <cellStyle name="Comma 38 2 2 7" xfId="7354" xr:uid="{8329BA4F-322B-460D-9C95-50AB4F385B5D}"/>
    <cellStyle name="Comma 38 2 3" xfId="1833" xr:uid="{A0617BB1-106C-48BF-9C9E-982E1BFC4D51}"/>
    <cellStyle name="Comma 38 2 3 2" xfId="2247" xr:uid="{5AD9A7D0-13EB-405A-BD84-7704E9667625}"/>
    <cellStyle name="Comma 38 2 3 2 2" xfId="3430" xr:uid="{F9A913D1-4810-4965-8792-69155BFF6C6B}"/>
    <cellStyle name="Comma 38 2 3 2 3" xfId="4569" xr:uid="{F99C15BE-40B1-4E2D-B501-DD6A0A93CB98}"/>
    <cellStyle name="Comma 38 2 3 2 4" xfId="5690" xr:uid="{D021B1F2-7225-4C5F-B067-6E7561B1F030}"/>
    <cellStyle name="Comma 38 2 3 2 5" xfId="6804" xr:uid="{D73900F4-2DE3-432D-83F3-8FB31E407132}"/>
    <cellStyle name="Comma 38 2 3 2 6" xfId="7860" xr:uid="{12E2F9C9-0E1F-4EE1-8291-69799FF07843}"/>
    <cellStyle name="Comma 38 2 3 3" xfId="3016" xr:uid="{468B0A4F-D8BE-4F80-ABA9-0D6DD8CBD160}"/>
    <cellStyle name="Comma 38 2 3 4" xfId="4155" xr:uid="{6F79C4C0-CDEF-4521-AC2B-89C8521558B6}"/>
    <cellStyle name="Comma 38 2 3 5" xfId="5276" xr:uid="{2B6C9AEE-16A7-4CD6-99BB-74CBD1EF8066}"/>
    <cellStyle name="Comma 38 2 3 6" xfId="6390" xr:uid="{318F3E9D-CB44-4AA8-ADB9-A48BEF179E01}"/>
    <cellStyle name="Comma 38 2 3 7" xfId="7476" xr:uid="{BD9F5522-705C-4347-B4ED-AEF3A9B2FF61}"/>
    <cellStyle name="Comma 38 2 4" xfId="1960" xr:uid="{34159B09-973E-4A02-837F-6222B4D21257}"/>
    <cellStyle name="Comma 38 2 4 2" xfId="3143" xr:uid="{76C9D97C-CAA9-4A77-86F9-F45B3C512004}"/>
    <cellStyle name="Comma 38 2 4 3" xfId="4282" xr:uid="{0B3EB910-A52D-441D-AA3B-CE767B337868}"/>
    <cellStyle name="Comma 38 2 4 4" xfId="5403" xr:uid="{C1062ACC-2A07-4E88-BB21-D1F5BAF64FF8}"/>
    <cellStyle name="Comma 38 2 4 5" xfId="6517" xr:uid="{C0C21EA0-9954-49A1-80A7-1C9CCE82DC3E}"/>
    <cellStyle name="Comma 38 2 4 6" xfId="7593" xr:uid="{7A8EB941-9FE0-4CF2-A0D2-BA1242858AF9}"/>
    <cellStyle name="Comma 38 2 5" xfId="2433" xr:uid="{831BDB07-ACCB-4DA2-AE2F-51CC910FD87F}"/>
    <cellStyle name="Comma 38 2 5 2" xfId="3587" xr:uid="{A540235C-3311-48CC-BDF8-F077106630A9}"/>
    <cellStyle name="Comma 38 2 5 3" xfId="4721" xr:uid="{C1D1120C-FE19-4BAB-BF14-6E7CED64796A}"/>
    <cellStyle name="Comma 38 2 5 4" xfId="5841" xr:uid="{C4056BA3-5651-4350-95C7-DB77E455882E}"/>
    <cellStyle name="Comma 38 2 5 5" xfId="6955" xr:uid="{8AA5C5F7-269F-4FD1-B9D4-F141147D7210}"/>
    <cellStyle name="Comma 38 2 5 6" xfId="7987" xr:uid="{6F6AA5FB-6486-4C7C-9223-D385EB7EBE01}"/>
    <cellStyle name="Comma 38 2 6" xfId="2562" xr:uid="{DD496E3A-9034-49B7-AB04-544250016BED}"/>
    <cellStyle name="Comma 38 2 6 2" xfId="3716" xr:uid="{E8819AC0-ED42-4197-A2FB-34C4C1C17ABF}"/>
    <cellStyle name="Comma 38 2 6 3" xfId="4850" xr:uid="{67FCAA19-7695-47E0-8E4F-AE506E12FABE}"/>
    <cellStyle name="Comma 38 2 6 4" xfId="5970" xr:uid="{8E4DAE7D-9102-408A-82A1-A7BD857AB9B0}"/>
    <cellStyle name="Comma 38 2 6 5" xfId="7084" xr:uid="{63C429B7-5E4C-4DBC-89D0-DEB02CA81AAC}"/>
    <cellStyle name="Comma 38 2 6 6" xfId="8106" xr:uid="{BD39C268-028F-485D-98F6-1B962074B52E}"/>
    <cellStyle name="Comma 38 2 7" xfId="2729" xr:uid="{C3D96112-9221-49AC-A6E3-48753A000221}"/>
    <cellStyle name="Comma 38 2 8" xfId="3868" xr:uid="{C8491A09-8006-4A12-AB3F-6C9C97368836}"/>
    <cellStyle name="Comma 38 2 9" xfId="4989" xr:uid="{9D07E3F5-7495-4808-B8EB-9053B1FB5CEE}"/>
    <cellStyle name="Comma 39" xfId="14" xr:uid="{00000000-0005-0000-0000-0000E0000000}"/>
    <cellStyle name="Comma 4" xfId="91" xr:uid="{00000000-0005-0000-0000-0000E1000000}"/>
    <cellStyle name="Comma 4 2" xfId="285" xr:uid="{00000000-0005-0000-0000-0000E2000000}"/>
    <cellStyle name="Comma 4 2 2" xfId="1429" xr:uid="{00000000-0005-0000-0000-0000E3000000}"/>
    <cellStyle name="Comma 4 2 2 10" xfId="4968" xr:uid="{8F0E7EAC-DE2B-42C1-86E2-329F3DBBED52}"/>
    <cellStyle name="Comma 4 2 2 11" xfId="6082" xr:uid="{72E117EA-CEF1-41A0-A19C-1513DFBA1219}"/>
    <cellStyle name="Comma 4 2 2 12" xfId="7192" xr:uid="{AC2F601C-1E4E-44CE-A63F-9AD8F94B31DE}"/>
    <cellStyle name="Comma 4 2 2 13" xfId="8214" xr:uid="{FD306CAB-0BED-4130-AF2B-A30657796DA1}"/>
    <cellStyle name="Comma 4 2 2 2" xfId="1625" xr:uid="{41EC4FCA-B91D-4839-8D0D-5A643677E73A}"/>
    <cellStyle name="Comma 4 2 2 2 10" xfId="6182" xr:uid="{ABE53E12-F5D1-45A4-BDBA-963CB25783BE}"/>
    <cellStyle name="Comma 4 2 2 2 11" xfId="7287" xr:uid="{1C8BF1D2-348B-4600-B23C-14B306404B5F}"/>
    <cellStyle name="Comma 4 2 2 2 12" xfId="8309" xr:uid="{76F8A6DE-2533-4D4B-A634-85B1E9C516C4}"/>
    <cellStyle name="Comma 4 2 2 2 2" xfId="1780" xr:uid="{06D224C5-07E1-41E9-9A4C-9B99F22ED8EB}"/>
    <cellStyle name="Comma 4 2 2 2 2 2" xfId="2194" xr:uid="{9AC6C921-8833-4D79-9E35-E514E52E242E}"/>
    <cellStyle name="Comma 4 2 2 2 2 2 2" xfId="3377" xr:uid="{4B42EDA8-0017-4A4B-8038-35469A4D6B70}"/>
    <cellStyle name="Comma 4 2 2 2 2 2 3" xfId="4516" xr:uid="{7A4C7819-B36A-4686-8240-3369786DD632}"/>
    <cellStyle name="Comma 4 2 2 2 2 2 4" xfId="5637" xr:uid="{CC14D0A7-D540-451E-8F51-9F1AE00B6DB5}"/>
    <cellStyle name="Comma 4 2 2 2 2 2 5" xfId="6751" xr:uid="{9C6048D5-0A9C-46CF-A4E1-EF3E5DE06BBE}"/>
    <cellStyle name="Comma 4 2 2 2 2 2 6" xfId="7816" xr:uid="{74BEE5F3-AD9E-47B5-8A57-33560FCACCEA}"/>
    <cellStyle name="Comma 4 2 2 2 2 3" xfId="2963" xr:uid="{F1C0EAE0-84B1-423F-8D47-CE8CB3D66A83}"/>
    <cellStyle name="Comma 4 2 2 2 2 4" xfId="4102" xr:uid="{49A5FC59-0C97-49D8-9F24-37E43AD7406F}"/>
    <cellStyle name="Comma 4 2 2 2 2 5" xfId="5223" xr:uid="{56509F24-B179-4954-897A-7DD3A8B26861}"/>
    <cellStyle name="Comma 4 2 2 2 2 6" xfId="6337" xr:uid="{F59319A7-1FF9-4909-A60D-5475214C8B13}"/>
    <cellStyle name="Comma 4 2 2 2 2 7" xfId="7432" xr:uid="{8BE85B37-68B8-4E9F-915D-577F961BDF6B}"/>
    <cellStyle name="Comma 4 2 2 2 3" xfId="1912" xr:uid="{A1C6C3D6-56F3-41CD-B524-65D514430AEA}"/>
    <cellStyle name="Comma 4 2 2 2 3 2" xfId="2326" xr:uid="{77244F8E-9ECA-4F35-BCD8-2AB84F6AFA47}"/>
    <cellStyle name="Comma 4 2 2 2 3 2 2" xfId="3509" xr:uid="{30A32191-04C3-461A-BBBF-0E2D5443164E}"/>
    <cellStyle name="Comma 4 2 2 2 3 2 3" xfId="4648" xr:uid="{38DA6DEA-9B2B-401C-96C5-E94281A8856A}"/>
    <cellStyle name="Comma 4 2 2 2 3 2 4" xfId="5769" xr:uid="{1A03A54A-FFE8-40EC-89DF-91A041E6D218}"/>
    <cellStyle name="Comma 4 2 2 2 3 2 5" xfId="6883" xr:uid="{07F9E282-08BC-4152-9F32-86343561A32B}"/>
    <cellStyle name="Comma 4 2 2 2 3 2 6" xfId="7938" xr:uid="{7226BDC1-535E-4FC9-8D77-FAC3BCBC8FD9}"/>
    <cellStyle name="Comma 4 2 2 2 3 3" xfId="3095" xr:uid="{C5335804-00F4-4E54-BBD1-5162A2DC7E5A}"/>
    <cellStyle name="Comma 4 2 2 2 3 4" xfId="4234" xr:uid="{8B56C680-18F5-4A97-8904-964D50F86084}"/>
    <cellStyle name="Comma 4 2 2 2 3 5" xfId="5355" xr:uid="{D70E07C5-9D7B-4B88-85D8-77A92B0CA139}"/>
    <cellStyle name="Comma 4 2 2 2 3 6" xfId="6469" xr:uid="{7A7D7AF0-C0C6-400C-ABAA-AEB7FD561BF1}"/>
    <cellStyle name="Comma 4 2 2 2 3 7" xfId="7554" xr:uid="{696BE019-E1EF-47E4-8A4A-2222A538061F}"/>
    <cellStyle name="Comma 4 2 2 2 4" xfId="2039" xr:uid="{4C6A5DC6-236C-4632-882E-D54303F257CE}"/>
    <cellStyle name="Comma 4 2 2 2 4 2" xfId="3222" xr:uid="{086760CD-004C-42CD-85C6-3767FF0BA880}"/>
    <cellStyle name="Comma 4 2 2 2 4 3" xfId="4361" xr:uid="{CF2A4C5C-A132-4AF0-9C04-0F02540F49B6}"/>
    <cellStyle name="Comma 4 2 2 2 4 4" xfId="5482" xr:uid="{8647F113-1F96-4EF6-8704-2780CEA64E6E}"/>
    <cellStyle name="Comma 4 2 2 2 4 5" xfId="6596" xr:uid="{0F017195-9C0E-4212-8301-860034F3FF31}"/>
    <cellStyle name="Comma 4 2 2 2 4 6" xfId="7671" xr:uid="{9FD17DD1-4A83-4604-9BDE-D17620E6E6A8}"/>
    <cellStyle name="Comma 4 2 2 2 5" xfId="2512" xr:uid="{D8F52E47-AF0B-40D5-BA7C-EA94BEDD3562}"/>
    <cellStyle name="Comma 4 2 2 2 5 2" xfId="3666" xr:uid="{61985E74-97C4-421C-B382-3EEFFFE28D83}"/>
    <cellStyle name="Comma 4 2 2 2 5 3" xfId="4800" xr:uid="{67FA1FD5-7962-49FC-BBDE-808DADAEA69D}"/>
    <cellStyle name="Comma 4 2 2 2 5 4" xfId="5920" xr:uid="{30FFA8AB-7484-4AD4-B9F9-D29A131EDCC7}"/>
    <cellStyle name="Comma 4 2 2 2 5 5" xfId="7034" xr:uid="{2B23DB55-9ED1-4496-8EA7-2EBFFB3B7BFD}"/>
    <cellStyle name="Comma 4 2 2 2 5 6" xfId="8065" xr:uid="{0DA7875B-A500-4B49-AC50-7764C92793A8}"/>
    <cellStyle name="Comma 4 2 2 2 6" xfId="2641" xr:uid="{DB8C1C05-B63B-426E-913F-C7CF0B46ECBE}"/>
    <cellStyle name="Comma 4 2 2 2 6 2" xfId="3795" xr:uid="{B06FB7A3-40D9-44A9-B5EA-0715E92655DD}"/>
    <cellStyle name="Comma 4 2 2 2 6 3" xfId="4929" xr:uid="{AA4E882A-2613-4727-852B-01B2D5E7607A}"/>
    <cellStyle name="Comma 4 2 2 2 6 4" xfId="6049" xr:uid="{30D3B93C-F99C-4531-B2A3-6D6421C137AE}"/>
    <cellStyle name="Comma 4 2 2 2 6 5" xfId="7163" xr:uid="{B355B876-6675-482A-9061-478501214AAB}"/>
    <cellStyle name="Comma 4 2 2 2 6 6" xfId="8184" xr:uid="{340F0150-5D91-446C-AF39-993E729279B1}"/>
    <cellStyle name="Comma 4 2 2 2 7" xfId="2808" xr:uid="{3AADA594-0355-4BD6-8F0D-2777729735D9}"/>
    <cellStyle name="Comma 4 2 2 2 8" xfId="3947" xr:uid="{8D21EB5E-824A-4D4F-8C5A-291327921A39}"/>
    <cellStyle name="Comma 4 2 2 2 9" xfId="5068" xr:uid="{0FCEDEF1-AB6B-4EFE-BA9C-462EC62338F9}"/>
    <cellStyle name="Comma 4 2 2 3" xfId="1680" xr:uid="{C823DA35-226C-49DD-9A3A-2EB73E5BD7D9}"/>
    <cellStyle name="Comma 4 2 2 3 2" xfId="2094" xr:uid="{7D6845D7-C9F5-494E-A5FB-12EFECAAD15E}"/>
    <cellStyle name="Comma 4 2 2 3 2 2" xfId="3277" xr:uid="{9991EF89-1B92-4412-90FB-1D1430E63F0D}"/>
    <cellStyle name="Comma 4 2 2 3 2 3" xfId="4416" xr:uid="{1BFA4AB7-A63C-4E25-B3E1-BCB4207279AB}"/>
    <cellStyle name="Comma 4 2 2 3 2 4" xfId="5537" xr:uid="{E9E5CE03-7830-4A27-9D86-DCADBC7C2784}"/>
    <cellStyle name="Comma 4 2 2 3 2 5" xfId="6651" xr:uid="{0C907104-D530-4BD1-9194-1FFB12E4506B}"/>
    <cellStyle name="Comma 4 2 2 3 2 6" xfId="7721" xr:uid="{E9BAB73F-E75E-4177-9D26-6B0353CF5AB2}"/>
    <cellStyle name="Comma 4 2 2 3 3" xfId="2863" xr:uid="{9F1C56E1-4104-4285-8475-959C545943AD}"/>
    <cellStyle name="Comma 4 2 2 3 4" xfId="4002" xr:uid="{532F9987-2396-437A-BA0E-46AE6C36A50D}"/>
    <cellStyle name="Comma 4 2 2 3 5" xfId="5123" xr:uid="{D7AC56BD-6B6E-4DC5-8DF2-534B6E849C2B}"/>
    <cellStyle name="Comma 4 2 2 3 6" xfId="6237" xr:uid="{2EABB310-3195-41E3-93D0-D19968E6C579}"/>
    <cellStyle name="Comma 4 2 2 3 7" xfId="7337" xr:uid="{159D4AF8-03B4-48A8-BA97-479A787B2346}"/>
    <cellStyle name="Comma 4 2 2 4" xfId="1812" xr:uid="{32211125-7AD5-4B5A-8EFD-36A2B1A2D96E}"/>
    <cellStyle name="Comma 4 2 2 4 2" xfId="2226" xr:uid="{35C4B819-40E0-4BB8-99D2-7EC9A002F31A}"/>
    <cellStyle name="Comma 4 2 2 4 2 2" xfId="3409" xr:uid="{A505D506-75F3-4927-A238-1E931AE23F16}"/>
    <cellStyle name="Comma 4 2 2 4 2 3" xfId="4548" xr:uid="{148D2AB3-B803-4B75-9954-2E05B67A66C3}"/>
    <cellStyle name="Comma 4 2 2 4 2 4" xfId="5669" xr:uid="{AFA26B27-FC85-4B95-94B8-C403D66E3314}"/>
    <cellStyle name="Comma 4 2 2 4 2 5" xfId="6783" xr:uid="{4DD3E05D-0FA4-4ACE-B39B-0164193733B9}"/>
    <cellStyle name="Comma 4 2 2 4 2 6" xfId="7843" xr:uid="{8DA9CF35-31F7-40B7-8401-8B5FBB3E6347}"/>
    <cellStyle name="Comma 4 2 2 4 3" xfId="2995" xr:uid="{8DF485AE-2D3F-4057-B196-B5207FA45F8A}"/>
    <cellStyle name="Comma 4 2 2 4 4" xfId="4134" xr:uid="{29BDD32C-C6F9-4617-B6CC-9A695F8BBAB7}"/>
    <cellStyle name="Comma 4 2 2 4 5" xfId="5255" xr:uid="{689DD398-494A-421C-9DB9-F7C0E52248DD}"/>
    <cellStyle name="Comma 4 2 2 4 6" xfId="6369" xr:uid="{2112C808-D17C-4813-B9BC-1B71B136EA96}"/>
    <cellStyle name="Comma 4 2 2 4 7" xfId="7459" xr:uid="{0ECBD33D-82E1-4A82-980C-5875F423A565}"/>
    <cellStyle name="Comma 4 2 2 5" xfId="1939" xr:uid="{3C544F8C-E273-46A4-8FFC-984E5EB00BFA}"/>
    <cellStyle name="Comma 4 2 2 5 2" xfId="3122" xr:uid="{38B09AEF-5D08-4B8C-BC85-8E360886F477}"/>
    <cellStyle name="Comma 4 2 2 5 3" xfId="4261" xr:uid="{67B8615D-043A-4EDA-AFDC-2BC96C3BAE62}"/>
    <cellStyle name="Comma 4 2 2 5 4" xfId="5382" xr:uid="{3D7FA79B-3088-47B9-BFAF-DAAB010848CF}"/>
    <cellStyle name="Comma 4 2 2 5 5" xfId="6496" xr:uid="{94995029-4F4E-4F3B-A6EB-9E53E96458B0}"/>
    <cellStyle name="Comma 4 2 2 5 6" xfId="7576" xr:uid="{5B07DB1D-4AA1-49C2-ACF5-801ABD2B6D20}"/>
    <cellStyle name="Comma 4 2 2 6" xfId="2412" xr:uid="{630712E2-B685-4149-86D3-D24B29A5D399}"/>
    <cellStyle name="Comma 4 2 2 6 2" xfId="3566" xr:uid="{263B181E-5E37-43DF-946D-81273E7094D3}"/>
    <cellStyle name="Comma 4 2 2 6 3" xfId="4700" xr:uid="{C33F8706-DDE7-4716-8C95-7754DC03C1FB}"/>
    <cellStyle name="Comma 4 2 2 6 4" xfId="5820" xr:uid="{85D7DCC2-1A09-445F-8882-BE6FAEB2FE45}"/>
    <cellStyle name="Comma 4 2 2 6 5" xfId="6934" xr:uid="{554C7550-83A0-44D5-BFAC-D728059E9EA4}"/>
    <cellStyle name="Comma 4 2 2 6 6" xfId="7970" xr:uid="{D877CCB6-0CC4-4D11-9F36-C5CD29B7756F}"/>
    <cellStyle name="Comma 4 2 2 7" xfId="2541" xr:uid="{BD642C1C-9FD2-4D9C-9063-8A135A2F37D0}"/>
    <cellStyle name="Comma 4 2 2 7 2" xfId="3695" xr:uid="{65B70D9A-94EB-4620-9681-1BF96261B714}"/>
    <cellStyle name="Comma 4 2 2 7 3" xfId="4829" xr:uid="{2D88742D-DCF8-4A97-BC0A-A988689BD47E}"/>
    <cellStyle name="Comma 4 2 2 7 4" xfId="5949" xr:uid="{C87CE612-2F49-4D74-9670-5BA2A501B8EE}"/>
    <cellStyle name="Comma 4 2 2 7 5" xfId="7063" xr:uid="{C170164C-9FE7-4934-ABCE-552CDCFE317C}"/>
    <cellStyle name="Comma 4 2 2 7 6" xfId="8089" xr:uid="{65CC9226-AA81-4186-8088-0D6C1DD1C984}"/>
    <cellStyle name="Comma 4 2 2 8" xfId="2708" xr:uid="{9A9CCDE4-83A5-4EC8-99E0-9A7732D6DFD1}"/>
    <cellStyle name="Comma 4 2 2 9" xfId="3847" xr:uid="{646BABDB-53AD-4F87-AFCA-D72E7E6BBFD3}"/>
    <cellStyle name="Comma 4 2 3" xfId="2362" xr:uid="{0EAE039D-E595-4847-8234-D3C39D65A1F0}"/>
    <cellStyle name="Comma 4 2 3 2" xfId="3534" xr:uid="{59200AB1-0948-4C50-A79D-4943FCA703FE}"/>
    <cellStyle name="Comma 4 2 3 3" xfId="4671" xr:uid="{90CAEDD0-FF58-4C78-B5DD-15D913E976B4}"/>
    <cellStyle name="Comma 4 2 3 4" xfId="5792" xr:uid="{552EEB55-B1DB-4F55-BD93-6F8E3958C5A5}"/>
    <cellStyle name="Comma 4 2 3 5" xfId="6906" xr:uid="{8175C7B4-7B6E-4677-8DFB-7069E908ECB7}"/>
    <cellStyle name="Comma 4 2 3 6" xfId="7959" xr:uid="{D2897AD1-3AAD-4EE8-9304-A72F4207A29F}"/>
    <cellStyle name="Comma 4 3" xfId="286" xr:uid="{00000000-0005-0000-0000-0000E4000000}"/>
    <cellStyle name="Comma 4 3 2" xfId="1430" xr:uid="{00000000-0005-0000-0000-0000E5000000}"/>
    <cellStyle name="Comma 4 3 2 10" xfId="4969" xr:uid="{F5AB8437-67E1-4A95-8120-C83466755772}"/>
    <cellStyle name="Comma 4 3 2 11" xfId="6083" xr:uid="{F529AC7B-13A2-4D3B-B5CF-C026626D2A67}"/>
    <cellStyle name="Comma 4 3 2 12" xfId="7193" xr:uid="{F3D52A30-217D-4831-B938-669F9EAEBA12}"/>
    <cellStyle name="Comma 4 3 2 13" xfId="8215" xr:uid="{010DE609-67F2-43C7-B17B-A63931EDBAA9}"/>
    <cellStyle name="Comma 4 3 2 2" xfId="1626" xr:uid="{CD4D5724-16D4-4BC3-8704-B8ACDCAEF3FC}"/>
    <cellStyle name="Comma 4 3 2 2 10" xfId="6183" xr:uid="{D965DF2E-F946-44C1-A5EF-1BA03A67FA7C}"/>
    <cellStyle name="Comma 4 3 2 2 11" xfId="7288" xr:uid="{1A2B5445-D901-41E7-83C8-A40127A5EE93}"/>
    <cellStyle name="Comma 4 3 2 2 12" xfId="8310" xr:uid="{59F794F5-9526-4C9C-BB62-9871A2AC4C81}"/>
    <cellStyle name="Comma 4 3 2 2 2" xfId="1781" xr:uid="{25C315B2-BCA4-40E6-AA5D-A365F9D58172}"/>
    <cellStyle name="Comma 4 3 2 2 2 2" xfId="2195" xr:uid="{E1FBD511-19D8-4128-9EA8-6E6C71A62679}"/>
    <cellStyle name="Comma 4 3 2 2 2 2 2" xfId="3378" xr:uid="{DC71E6D0-33E5-4EF7-8284-F9FC028AE39D}"/>
    <cellStyle name="Comma 4 3 2 2 2 2 3" xfId="4517" xr:uid="{1401C8C5-BB73-4360-B693-C0ABA7FEA561}"/>
    <cellStyle name="Comma 4 3 2 2 2 2 4" xfId="5638" xr:uid="{9539D370-122B-492F-B782-25027B1F2E1D}"/>
    <cellStyle name="Comma 4 3 2 2 2 2 5" xfId="6752" xr:uid="{68792FA2-8D21-45A5-8B42-530B6E46FF79}"/>
    <cellStyle name="Comma 4 3 2 2 2 2 6" xfId="7817" xr:uid="{DD427DB2-A64F-4580-B4DE-2D28D9BAB37D}"/>
    <cellStyle name="Comma 4 3 2 2 2 3" xfId="2964" xr:uid="{06E2558D-D338-4E56-A10C-9976DB34563D}"/>
    <cellStyle name="Comma 4 3 2 2 2 4" xfId="4103" xr:uid="{6C7051B1-84C4-437A-872F-45D10FFD73C8}"/>
    <cellStyle name="Comma 4 3 2 2 2 5" xfId="5224" xr:uid="{DFAA224E-B7C9-4112-8164-5E38AA899199}"/>
    <cellStyle name="Comma 4 3 2 2 2 6" xfId="6338" xr:uid="{091951D7-7AD9-4FA4-89FB-CB6EFE3EEE34}"/>
    <cellStyle name="Comma 4 3 2 2 2 7" xfId="7433" xr:uid="{43DAB836-052D-4F0F-92B5-FC95E670DA55}"/>
    <cellStyle name="Comma 4 3 2 2 3" xfId="1913" xr:uid="{0D739174-5823-48AC-ACC2-7863F30956FF}"/>
    <cellStyle name="Comma 4 3 2 2 3 2" xfId="2327" xr:uid="{54835244-D07E-478E-B30F-F189D92CA28E}"/>
    <cellStyle name="Comma 4 3 2 2 3 2 2" xfId="3510" xr:uid="{1D7CB397-8C7E-4ED5-ABE8-6EDA4826EFFB}"/>
    <cellStyle name="Comma 4 3 2 2 3 2 3" xfId="4649" xr:uid="{CD052052-1C10-403A-A751-6319166DCDD6}"/>
    <cellStyle name="Comma 4 3 2 2 3 2 4" xfId="5770" xr:uid="{BC3727FE-8E4D-4612-9F96-FCACAFDDDB29}"/>
    <cellStyle name="Comma 4 3 2 2 3 2 5" xfId="6884" xr:uid="{30571DBD-FA23-4F53-83EE-4E2CCDCE817B}"/>
    <cellStyle name="Comma 4 3 2 2 3 2 6" xfId="7939" xr:uid="{A41D8DCA-A646-4523-881C-42C0393B5A8E}"/>
    <cellStyle name="Comma 4 3 2 2 3 3" xfId="3096" xr:uid="{41C0D393-8CC6-4B20-8104-0B6D75256D02}"/>
    <cellStyle name="Comma 4 3 2 2 3 4" xfId="4235" xr:uid="{5878E28A-3D49-4953-B8AE-A46BD2F16EFD}"/>
    <cellStyle name="Comma 4 3 2 2 3 5" xfId="5356" xr:uid="{E2D19A9F-ADC7-4D40-BC6C-5A199A28BB74}"/>
    <cellStyle name="Comma 4 3 2 2 3 6" xfId="6470" xr:uid="{D6045C1A-AC93-44F1-A21A-294ADF275980}"/>
    <cellStyle name="Comma 4 3 2 2 3 7" xfId="7555" xr:uid="{73D8BCC3-8992-4F8B-B0DA-AEB24F7954CF}"/>
    <cellStyle name="Comma 4 3 2 2 4" xfId="2040" xr:uid="{EA40DFC1-DEF6-4DAB-8015-922DA3B47D47}"/>
    <cellStyle name="Comma 4 3 2 2 4 2" xfId="3223" xr:uid="{1CC600E9-32FD-4D4E-9840-0DB51751D990}"/>
    <cellStyle name="Comma 4 3 2 2 4 3" xfId="4362" xr:uid="{B43EC7F6-4B2B-473D-B5BE-EE02B19047E4}"/>
    <cellStyle name="Comma 4 3 2 2 4 4" xfId="5483" xr:uid="{DCFF3EA8-B800-4747-B1DB-EA84AA4B6E3E}"/>
    <cellStyle name="Comma 4 3 2 2 4 5" xfId="6597" xr:uid="{4DC3221F-8647-4309-8C09-9D7F4788ABB7}"/>
    <cellStyle name="Comma 4 3 2 2 4 6" xfId="7672" xr:uid="{224E39E0-045F-45E7-A949-E04C59D3C5C7}"/>
    <cellStyle name="Comma 4 3 2 2 5" xfId="2513" xr:uid="{21B56B92-C213-4E7E-8F3B-864926A73126}"/>
    <cellStyle name="Comma 4 3 2 2 5 2" xfId="3667" xr:uid="{CB8E9C72-9F23-4405-8D38-F47AAB94BC5E}"/>
    <cellStyle name="Comma 4 3 2 2 5 3" xfId="4801" xr:uid="{E6C35686-FD88-489F-B90D-315971CA11CD}"/>
    <cellStyle name="Comma 4 3 2 2 5 4" xfId="5921" xr:uid="{5E363ECA-87DF-449E-B83E-7609E0E6A94F}"/>
    <cellStyle name="Comma 4 3 2 2 5 5" xfId="7035" xr:uid="{DC309E27-E22B-4084-8125-7B7F9A4DD901}"/>
    <cellStyle name="Comma 4 3 2 2 5 6" xfId="8066" xr:uid="{C92CB6D5-9B95-4F79-80D4-914821F73EF0}"/>
    <cellStyle name="Comma 4 3 2 2 6" xfId="2642" xr:uid="{E37EFAE8-D6A7-4347-8E8D-8007258D1F7D}"/>
    <cellStyle name="Comma 4 3 2 2 6 2" xfId="3796" xr:uid="{509305F7-904D-4196-8710-7D90ECA9AA80}"/>
    <cellStyle name="Comma 4 3 2 2 6 3" xfId="4930" xr:uid="{B5325371-BF69-41F0-A4B8-26C776B9075F}"/>
    <cellStyle name="Comma 4 3 2 2 6 4" xfId="6050" xr:uid="{107C062D-1D31-4660-B39D-D6338A7620FA}"/>
    <cellStyle name="Comma 4 3 2 2 6 5" xfId="7164" xr:uid="{0C46DF6C-2E1B-480B-9D52-DDA18511A6EE}"/>
    <cellStyle name="Comma 4 3 2 2 6 6" xfId="8185" xr:uid="{CA888CBE-220E-4E36-899B-EA36392AFCAC}"/>
    <cellStyle name="Comma 4 3 2 2 7" xfId="2809" xr:uid="{A4EDBB39-021F-4E36-B3FA-63B22BBE9C87}"/>
    <cellStyle name="Comma 4 3 2 2 8" xfId="3948" xr:uid="{46CE07A4-AF0A-4F06-B808-03A32A9906C4}"/>
    <cellStyle name="Comma 4 3 2 2 9" xfId="5069" xr:uid="{60E5CE6C-DE57-4C0C-9670-A7EA0830DFAE}"/>
    <cellStyle name="Comma 4 3 2 3" xfId="1681" xr:uid="{AC366215-5A3A-4F86-AD45-B75DC5DC87D8}"/>
    <cellStyle name="Comma 4 3 2 3 2" xfId="2095" xr:uid="{DCCBFD48-4062-467C-8072-7D335F2DAB32}"/>
    <cellStyle name="Comma 4 3 2 3 2 2" xfId="3278" xr:uid="{A94BF22D-5C5A-4C12-9CD0-D9AFDDE804B9}"/>
    <cellStyle name="Comma 4 3 2 3 2 3" xfId="4417" xr:uid="{449AD0FC-39DD-4572-BDFF-B5387567CE93}"/>
    <cellStyle name="Comma 4 3 2 3 2 4" xfId="5538" xr:uid="{5A775E92-DB44-41C3-94A5-150E9DE95E93}"/>
    <cellStyle name="Comma 4 3 2 3 2 5" xfId="6652" xr:uid="{1F6024AF-1867-4909-8174-8E98C44C19C8}"/>
    <cellStyle name="Comma 4 3 2 3 2 6" xfId="7722" xr:uid="{D619FD64-6C6C-4777-A1CA-306AD98B81C6}"/>
    <cellStyle name="Comma 4 3 2 3 3" xfId="2864" xr:uid="{211A3C20-4316-4DC7-A330-D152333C3CDD}"/>
    <cellStyle name="Comma 4 3 2 3 4" xfId="4003" xr:uid="{C579B155-2522-4DB7-904F-8CC44FF2FC78}"/>
    <cellStyle name="Comma 4 3 2 3 5" xfId="5124" xr:uid="{1787341F-3A6F-42FE-9F73-8ECD52521B91}"/>
    <cellStyle name="Comma 4 3 2 3 6" xfId="6238" xr:uid="{B05EF400-0B8C-46DD-8D80-5813CD11AA20}"/>
    <cellStyle name="Comma 4 3 2 3 7" xfId="7338" xr:uid="{3EEE1819-D41B-4ECD-B253-410127D08FB2}"/>
    <cellStyle name="Comma 4 3 2 4" xfId="1813" xr:uid="{A3115E4D-A0EB-47AB-BBDC-0890B7B88B26}"/>
    <cellStyle name="Comma 4 3 2 4 2" xfId="2227" xr:uid="{FC7F232C-1032-4E41-B3A6-6237DA72C607}"/>
    <cellStyle name="Comma 4 3 2 4 2 2" xfId="3410" xr:uid="{867FE4CB-F82E-4ABF-BA2B-E60AD49A1E2F}"/>
    <cellStyle name="Comma 4 3 2 4 2 3" xfId="4549" xr:uid="{A5EB311A-95AF-4EEB-AD5C-7689AC372060}"/>
    <cellStyle name="Comma 4 3 2 4 2 4" xfId="5670" xr:uid="{C546EE72-B5DF-411A-AD69-7AB67CA5301E}"/>
    <cellStyle name="Comma 4 3 2 4 2 5" xfId="6784" xr:uid="{E57B4B58-EFEE-4522-B9FB-5919B4830BEE}"/>
    <cellStyle name="Comma 4 3 2 4 2 6" xfId="7844" xr:uid="{7326F173-0C2F-41FC-A7D0-342C083EECFA}"/>
    <cellStyle name="Comma 4 3 2 4 3" xfId="2996" xr:uid="{EFDB512D-E6D6-4CD1-97AB-0E14AD3A9FF9}"/>
    <cellStyle name="Comma 4 3 2 4 4" xfId="4135" xr:uid="{4ECA1991-EDAA-4FDE-AF6A-B5D3C2C7A963}"/>
    <cellStyle name="Comma 4 3 2 4 5" xfId="5256" xr:uid="{F8FB03AF-5120-469E-BBE5-BE05DC47FC93}"/>
    <cellStyle name="Comma 4 3 2 4 6" xfId="6370" xr:uid="{8433A19F-B9D9-4304-82EB-E54D9FD5F33C}"/>
    <cellStyle name="Comma 4 3 2 4 7" xfId="7460" xr:uid="{11EA15CD-00C8-4F8F-9C0A-F7634CCA5EEA}"/>
    <cellStyle name="Comma 4 3 2 5" xfId="1940" xr:uid="{57C123D9-809A-4C04-86B6-B4FA884A9275}"/>
    <cellStyle name="Comma 4 3 2 5 2" xfId="3123" xr:uid="{D4F95CD5-F7F2-420A-8863-0B7650AEC09E}"/>
    <cellStyle name="Comma 4 3 2 5 3" xfId="4262" xr:uid="{56170C2C-6538-44B8-BFC8-A8EF1F983A68}"/>
    <cellStyle name="Comma 4 3 2 5 4" xfId="5383" xr:uid="{13A7A666-2E21-4E35-8040-F0E8E45F8805}"/>
    <cellStyle name="Comma 4 3 2 5 5" xfId="6497" xr:uid="{D4568E04-004C-4986-90A1-D7D821D2EEA2}"/>
    <cellStyle name="Comma 4 3 2 5 6" xfId="7577" xr:uid="{884E8B57-617B-485F-B5F1-20F3F9869C04}"/>
    <cellStyle name="Comma 4 3 2 6" xfId="2413" xr:uid="{31A4A7DA-D540-4F80-8066-168B0F3452C8}"/>
    <cellStyle name="Comma 4 3 2 6 2" xfId="3567" xr:uid="{CD6D7390-8FB8-4BC5-9BAA-6A6513EF2E1E}"/>
    <cellStyle name="Comma 4 3 2 6 3" xfId="4701" xr:uid="{55955521-32A8-4BDC-94C6-DC569D79EE72}"/>
    <cellStyle name="Comma 4 3 2 6 4" xfId="5821" xr:uid="{CC327C8D-097E-4FFD-BCF9-19CF528AF143}"/>
    <cellStyle name="Comma 4 3 2 6 5" xfId="6935" xr:uid="{21B4A8EF-F71A-4BB9-9490-7F11E79A2030}"/>
    <cellStyle name="Comma 4 3 2 6 6" xfId="7971" xr:uid="{CD28DB44-26F6-4EA2-87DC-26E9032C6489}"/>
    <cellStyle name="Comma 4 3 2 7" xfId="2542" xr:uid="{E8D73779-3874-4108-82A7-C04E3D12360B}"/>
    <cellStyle name="Comma 4 3 2 7 2" xfId="3696" xr:uid="{FF94CA07-D59A-4D4F-A2E9-428DF68BA73B}"/>
    <cellStyle name="Comma 4 3 2 7 3" xfId="4830" xr:uid="{09FF0CB3-2C7E-4CAB-8C08-4A7FE2193EAB}"/>
    <cellStyle name="Comma 4 3 2 7 4" xfId="5950" xr:uid="{643498BB-A5CB-477B-8A2F-0E00FEEE2C08}"/>
    <cellStyle name="Comma 4 3 2 7 5" xfId="7064" xr:uid="{8DC3E4BF-2F14-461E-9962-2F884204F6EB}"/>
    <cellStyle name="Comma 4 3 2 7 6" xfId="8090" xr:uid="{258E2632-8D17-47EC-A418-F12B41C0CFB0}"/>
    <cellStyle name="Comma 4 3 2 8" xfId="2709" xr:uid="{A4CE5680-3851-4B84-A4D9-F540B042BFC5}"/>
    <cellStyle name="Comma 4 3 2 9" xfId="3848" xr:uid="{0C88A659-40BA-4D24-8E32-466647CF9FB7}"/>
    <cellStyle name="Comma 4 3 3" xfId="1594" xr:uid="{E1814952-5676-42E4-9698-7C78AAE30FF0}"/>
    <cellStyle name="Comma 4 3 3 10" xfId="6151" xr:uid="{2AB6F9D0-80E7-4F60-89A0-F4571062009E}"/>
    <cellStyle name="Comma 4 3 3 11" xfId="7257" xr:uid="{9C35503E-FAE9-432E-9627-C88E0A442D4B}"/>
    <cellStyle name="Comma 4 3 3 12" xfId="8279" xr:uid="{995D1DC1-DC62-4D65-8DB5-FB1EF8606A05}"/>
    <cellStyle name="Comma 4 3 3 2" xfId="1749" xr:uid="{EA67F86F-DA99-4336-BCD3-64FE55AABE8C}"/>
    <cellStyle name="Comma 4 3 3 2 2" xfId="2163" xr:uid="{F4E0A65A-DD14-4B30-AA5F-C13BCCA50106}"/>
    <cellStyle name="Comma 4 3 3 2 2 2" xfId="3346" xr:uid="{8A490514-9B70-4914-BDD6-0DE13236419D}"/>
    <cellStyle name="Comma 4 3 3 2 2 3" xfId="4485" xr:uid="{73A99FB9-1AB5-4007-BCA2-57385C2CB95B}"/>
    <cellStyle name="Comma 4 3 3 2 2 4" xfId="5606" xr:uid="{86D642F4-3A25-45BF-B16B-D01936466C1E}"/>
    <cellStyle name="Comma 4 3 3 2 2 5" xfId="6720" xr:uid="{8D0EBC90-9C25-4B6F-9922-A71968293F34}"/>
    <cellStyle name="Comma 4 3 3 2 2 6" xfId="7786" xr:uid="{6D5F8A9A-7D00-4F2F-B6E3-003320F3E08A}"/>
    <cellStyle name="Comma 4 3 3 2 3" xfId="2932" xr:uid="{79732A51-5713-4482-BAEF-95C82EFB86AB}"/>
    <cellStyle name="Comma 4 3 3 2 4" xfId="4071" xr:uid="{3CCF31F9-79D8-4B27-A0B1-8D8118A854E0}"/>
    <cellStyle name="Comma 4 3 3 2 5" xfId="5192" xr:uid="{88F00308-8EEE-4E49-98C5-B986012EDF1C}"/>
    <cellStyle name="Comma 4 3 3 2 6" xfId="6306" xr:uid="{02AD5C03-D3A8-48D2-BFC4-32175DE4ABCF}"/>
    <cellStyle name="Comma 4 3 3 2 7" xfId="7402" xr:uid="{F15A8CAD-AFC3-47B0-B9D3-D23AA2AC7878}"/>
    <cellStyle name="Comma 4 3 3 3" xfId="1881" xr:uid="{0EEC5EF6-9B85-438B-B308-C0813BF4AD84}"/>
    <cellStyle name="Comma 4 3 3 3 2" xfId="2295" xr:uid="{CAD5909B-992F-40F9-8D91-006BD27E8FB8}"/>
    <cellStyle name="Comma 4 3 3 3 2 2" xfId="3478" xr:uid="{9E64B803-9B1C-418C-A8AD-B5C508C95DB1}"/>
    <cellStyle name="Comma 4 3 3 3 2 3" xfId="4617" xr:uid="{F12791A2-0C77-42AC-B187-ABABE3E5B9A9}"/>
    <cellStyle name="Comma 4 3 3 3 2 4" xfId="5738" xr:uid="{C8EBA375-483D-450E-95A5-8D7424BBC50C}"/>
    <cellStyle name="Comma 4 3 3 3 2 5" xfId="6852" xr:uid="{4EC5E5B3-AB7A-4188-BBB2-B635DAFE44E4}"/>
    <cellStyle name="Comma 4 3 3 3 2 6" xfId="7908" xr:uid="{826A8143-683E-4487-B547-02ED02ADDCE3}"/>
    <cellStyle name="Comma 4 3 3 3 3" xfId="3064" xr:uid="{AD23D81A-ABDF-46F2-BAF0-27BF54565746}"/>
    <cellStyle name="Comma 4 3 3 3 4" xfId="4203" xr:uid="{C1152E64-88A4-4C21-B2A4-5C65DA286C3E}"/>
    <cellStyle name="Comma 4 3 3 3 5" xfId="5324" xr:uid="{4432FB0D-66B1-4492-A97D-DA01439D0418}"/>
    <cellStyle name="Comma 4 3 3 3 6" xfId="6438" xr:uid="{B6324FAE-60D8-41F6-A5F0-A91B7DC9F992}"/>
    <cellStyle name="Comma 4 3 3 3 7" xfId="7524" xr:uid="{4AFB140C-30EE-47B4-865B-2C8F1D8E5628}"/>
    <cellStyle name="Comma 4 3 3 4" xfId="2008" xr:uid="{8573DBAC-803C-45E7-BAA0-6BC5481EFDF3}"/>
    <cellStyle name="Comma 4 3 3 4 2" xfId="3191" xr:uid="{385F7815-CBF2-4F2C-9687-1EF5E34EFC21}"/>
    <cellStyle name="Comma 4 3 3 4 3" xfId="4330" xr:uid="{6A9A814C-D682-4D7D-BBFE-F25301AC6459}"/>
    <cellStyle name="Comma 4 3 3 4 4" xfId="5451" xr:uid="{3C80B191-E41A-4B91-B38D-7365B5B4F83A}"/>
    <cellStyle name="Comma 4 3 3 4 5" xfId="6565" xr:uid="{AC353501-21D1-499E-9432-D852D593CB92}"/>
    <cellStyle name="Comma 4 3 3 4 6" xfId="7641" xr:uid="{87C0FB38-5D98-4CA5-871C-7C9EB35D40BF}"/>
    <cellStyle name="Comma 4 3 3 5" xfId="2481" xr:uid="{4FCBC0FE-F10D-4A7C-863E-414A93D72F8F}"/>
    <cellStyle name="Comma 4 3 3 5 2" xfId="3635" xr:uid="{6ABF03E1-C5C0-4C44-AC29-27866366EA7A}"/>
    <cellStyle name="Comma 4 3 3 5 3" xfId="4769" xr:uid="{904616F3-493D-4AAF-A01A-AA96C9789E45}"/>
    <cellStyle name="Comma 4 3 3 5 4" xfId="5889" xr:uid="{752C250A-5413-4073-8EB7-3C298A5A27F6}"/>
    <cellStyle name="Comma 4 3 3 5 5" xfId="7003" xr:uid="{9A5E27ED-4257-4414-8B1A-053BCEEE00B1}"/>
    <cellStyle name="Comma 4 3 3 5 6" xfId="8035" xr:uid="{8DA68229-EDD5-4724-996A-3401EED9B331}"/>
    <cellStyle name="Comma 4 3 3 6" xfId="2610" xr:uid="{F104003F-658A-4E18-8785-72D1F68D0992}"/>
    <cellStyle name="Comma 4 3 3 6 2" xfId="3764" xr:uid="{AB085C98-9DBD-4530-91C1-3EF26AAFDD4C}"/>
    <cellStyle name="Comma 4 3 3 6 3" xfId="4898" xr:uid="{D5789E5D-C5D0-47B2-A782-DB55BBF1A71E}"/>
    <cellStyle name="Comma 4 3 3 6 4" xfId="6018" xr:uid="{842CBB01-0141-4EEB-B1E1-2EC6FF9CE2BA}"/>
    <cellStyle name="Comma 4 3 3 6 5" xfId="7132" xr:uid="{887C493B-6987-4328-9BE9-D7AE5E88F829}"/>
    <cellStyle name="Comma 4 3 3 6 6" xfId="8154" xr:uid="{C91A247B-B4F9-4808-9CFE-E262B5F99321}"/>
    <cellStyle name="Comma 4 3 3 7" xfId="2777" xr:uid="{2E90D4FA-D696-4D53-B601-02E3999EF093}"/>
    <cellStyle name="Comma 4 3 3 8" xfId="3916" xr:uid="{60F05D2D-8FC8-4051-BE66-0B3089D8CE1D}"/>
    <cellStyle name="Comma 4 3 3 9" xfId="5037" xr:uid="{09E110EA-C657-42E8-9419-A3EA7D6F2D9C}"/>
    <cellStyle name="Comma 4 4" xfId="1547" xr:uid="{F173E66E-A4E6-4809-BEBF-5A8FE03DE166}"/>
    <cellStyle name="Comma 4 4 10" xfId="6104" xr:uid="{024FEFAB-109B-42E7-B5A0-ADAC1DBDAEC5}"/>
    <cellStyle name="Comma 4 4 11" xfId="7210" xr:uid="{55102B12-66CE-47BF-95B8-6A5BD26E3FE8}"/>
    <cellStyle name="Comma 4 4 12" xfId="8232" xr:uid="{EAE02119-67EE-407C-971E-4319E7057874}"/>
    <cellStyle name="Comma 4 4 2" xfId="1702" xr:uid="{9CD005CE-6B5B-42F7-9D57-21D3401DFE05}"/>
    <cellStyle name="Comma 4 4 2 2" xfId="2116" xr:uid="{2816F66D-A453-4A64-8298-860E8BE1548E}"/>
    <cellStyle name="Comma 4 4 2 2 2" xfId="3299" xr:uid="{07FF20C7-EF7E-4A16-A487-57058EA2C70B}"/>
    <cellStyle name="Comma 4 4 2 2 3" xfId="4438" xr:uid="{52129E6F-F524-4D2C-8159-74BD94D795D7}"/>
    <cellStyle name="Comma 4 4 2 2 4" xfId="5559" xr:uid="{945D12FC-0775-4164-8074-66CA7E1A6613}"/>
    <cellStyle name="Comma 4 4 2 2 5" xfId="6673" xr:uid="{DC1866A4-AA6E-4B3D-8C30-2D798D002E72}"/>
    <cellStyle name="Comma 4 4 2 2 6" xfId="7739" xr:uid="{2E70BE12-3A77-497E-A22C-69383AF34B4D}"/>
    <cellStyle name="Comma 4 4 2 3" xfId="2885" xr:uid="{43678F8E-DEBD-48CB-9D5A-0A44E8152C60}"/>
    <cellStyle name="Comma 4 4 2 4" xfId="4024" xr:uid="{E67FA465-2BA3-49E4-94B1-1373A29B6614}"/>
    <cellStyle name="Comma 4 4 2 5" xfId="5145" xr:uid="{61215B99-08EF-45F6-88AC-5CB39474921C}"/>
    <cellStyle name="Comma 4 4 2 6" xfId="6259" xr:uid="{7E0D52AD-9CF1-447E-8C1E-5A235CCD2C81}"/>
    <cellStyle name="Comma 4 4 2 7" xfId="7355" xr:uid="{B73322AB-F3A6-4FA4-A9DB-BA769FCADF0D}"/>
    <cellStyle name="Comma 4 4 3" xfId="1834" xr:uid="{A37BA89B-1A34-42F4-BDBA-0620B704B008}"/>
    <cellStyle name="Comma 4 4 3 2" xfId="2248" xr:uid="{23090540-7DBE-4CEB-90DF-82FEDAFDAD8B}"/>
    <cellStyle name="Comma 4 4 3 2 2" xfId="3431" xr:uid="{FE8AB7E7-B5FB-4157-B209-B1FFF2E18D75}"/>
    <cellStyle name="Comma 4 4 3 2 3" xfId="4570" xr:uid="{427FA1B5-3704-41F2-A9BA-99A609C9C795}"/>
    <cellStyle name="Comma 4 4 3 2 4" xfId="5691" xr:uid="{F26DAAE8-5BC2-4955-87E4-0EBC8F76167B}"/>
    <cellStyle name="Comma 4 4 3 2 5" xfId="6805" xr:uid="{49AD40A9-B135-40CC-B248-34B69FC6AC05}"/>
    <cellStyle name="Comma 4 4 3 2 6" xfId="7861" xr:uid="{FB58C357-E3EC-4FBE-A24F-27E4731095FF}"/>
    <cellStyle name="Comma 4 4 3 3" xfId="3017" xr:uid="{E8B80B20-B29F-4D83-B574-59CE2BBBCAA6}"/>
    <cellStyle name="Comma 4 4 3 4" xfId="4156" xr:uid="{5DDF9C2D-D79D-47E7-9DDC-39DC97C00545}"/>
    <cellStyle name="Comma 4 4 3 5" xfId="5277" xr:uid="{6C997EC1-3DC8-47BB-B0FA-1E255E076B93}"/>
    <cellStyle name="Comma 4 4 3 6" xfId="6391" xr:uid="{289061BD-A1E4-406C-AFB1-68387F2C025E}"/>
    <cellStyle name="Comma 4 4 3 7" xfId="7477" xr:uid="{B0EF9F07-4989-4A40-A383-65194366E7FB}"/>
    <cellStyle name="Comma 4 4 4" xfId="1961" xr:uid="{035E6BE7-C859-4417-BB2E-81CBEC290B3D}"/>
    <cellStyle name="Comma 4 4 4 2" xfId="3144" xr:uid="{3AAD902A-9BB7-41C2-A133-FCD01872FD1C}"/>
    <cellStyle name="Comma 4 4 4 3" xfId="4283" xr:uid="{15DD485A-23B7-42FC-A89F-06C03894AD4D}"/>
    <cellStyle name="Comma 4 4 4 4" xfId="5404" xr:uid="{CAD83FAC-BA0B-44DD-9629-57B2B861E52A}"/>
    <cellStyle name="Comma 4 4 4 5" xfId="6518" xr:uid="{7F79BBC0-97C8-42DB-87CB-314AD221C084}"/>
    <cellStyle name="Comma 4 4 4 6" xfId="7594" xr:uid="{0DEA6427-89B2-43D4-97CD-1886137DB07B}"/>
    <cellStyle name="Comma 4 4 5" xfId="2434" xr:uid="{F00E38E7-3CFB-4A48-90B2-1FBA4E6C945E}"/>
    <cellStyle name="Comma 4 4 5 2" xfId="3588" xr:uid="{A1B8B0D5-1941-4B82-8BF5-A171A2F346FD}"/>
    <cellStyle name="Comma 4 4 5 3" xfId="4722" xr:uid="{7DE38B9B-964D-46E1-BC05-AFC95B8301A1}"/>
    <cellStyle name="Comma 4 4 5 4" xfId="5842" xr:uid="{4308AAED-E92D-4190-9AD3-2FAF7EAF60DB}"/>
    <cellStyle name="Comma 4 4 5 5" xfId="6956" xr:uid="{D7BF2D7D-1856-4276-B6D8-EDE2D7C89B55}"/>
    <cellStyle name="Comma 4 4 5 6" xfId="7988" xr:uid="{F3934D06-1743-4EA1-B96F-9DDBF73B1A72}"/>
    <cellStyle name="Comma 4 4 6" xfId="2563" xr:uid="{55BDFE14-84E6-41D4-9597-04F0A52ACEB3}"/>
    <cellStyle name="Comma 4 4 6 2" xfId="3717" xr:uid="{4FE5BD00-34D3-4944-9C01-8ABEEEECCFBE}"/>
    <cellStyle name="Comma 4 4 6 3" xfId="4851" xr:uid="{E6BC370E-1759-4639-B157-E49F29A6F861}"/>
    <cellStyle name="Comma 4 4 6 4" xfId="5971" xr:uid="{FE12F7A0-FFEE-4ABD-87A9-90912E801402}"/>
    <cellStyle name="Comma 4 4 6 5" xfId="7085" xr:uid="{B416A678-F7B6-4560-A162-1DD3A515C0C2}"/>
    <cellStyle name="Comma 4 4 6 6" xfId="8107" xr:uid="{5ED263DA-C881-4441-BBB6-DA8A2CA38182}"/>
    <cellStyle name="Comma 4 4 7" xfId="2730" xr:uid="{BBA0BF54-F7BD-447A-BB8E-849ED1B8E853}"/>
    <cellStyle name="Comma 4 4 8" xfId="3869" xr:uid="{8833485E-D701-4808-B84A-D5CC10F8F639}"/>
    <cellStyle name="Comma 4 4 9" xfId="4990" xr:uid="{FB00B713-8ED7-4347-832C-56403D7CFBCC}"/>
    <cellStyle name="Comma 4 5" xfId="2361" xr:uid="{404FA409-8D6E-4F94-8FCC-7A6C062C679D}"/>
    <cellStyle name="Comma 4 5 2" xfId="3533" xr:uid="{AD217CED-1965-40E5-A337-62BBC4E07186}"/>
    <cellStyle name="Comma 4 5 3" xfId="4670" xr:uid="{C7866297-50C0-40F0-BB05-070C3E1C6194}"/>
    <cellStyle name="Comma 4 5 4" xfId="5791" xr:uid="{DAC5D3AD-CF72-49AD-87BE-300E5C0C4BD2}"/>
    <cellStyle name="Comma 4 5 5" xfId="6905" xr:uid="{3D130015-E993-4362-B434-0D7D1CD082B2}"/>
    <cellStyle name="Comma 4 5 6" xfId="7958" xr:uid="{657905AC-305D-4B46-BEEB-6935E9A0381E}"/>
    <cellStyle name="Comma 40" xfId="287" xr:uid="{00000000-0005-0000-0000-0000E6000000}"/>
    <cellStyle name="Comma 40 2" xfId="1595" xr:uid="{A9712BCD-F4E3-48C3-BC47-6E9D2156466F}"/>
    <cellStyle name="Comma 40 2 10" xfId="6152" xr:uid="{496D92CD-0186-4D0F-B6AC-8B76E3AEE76C}"/>
    <cellStyle name="Comma 40 2 11" xfId="7258" xr:uid="{93E9FAC8-C235-4348-AD62-B67FDF3E37AA}"/>
    <cellStyle name="Comma 40 2 12" xfId="8280" xr:uid="{8A687C84-4123-4F18-A9DA-78813F558BBA}"/>
    <cellStyle name="Comma 40 2 2" xfId="1750" xr:uid="{6DE7AE9C-7972-4AC2-9CFD-AD9881E410E2}"/>
    <cellStyle name="Comma 40 2 2 2" xfId="2164" xr:uid="{8F575DD6-41CD-40E8-909D-B9A25E61E031}"/>
    <cellStyle name="Comma 40 2 2 2 2" xfId="3347" xr:uid="{06D2B5DE-10D7-42A2-B9D8-93B617DEABA5}"/>
    <cellStyle name="Comma 40 2 2 2 3" xfId="4486" xr:uid="{DC5EEA61-2076-4167-81DE-78218AF430A6}"/>
    <cellStyle name="Comma 40 2 2 2 4" xfId="5607" xr:uid="{149CBEC3-DD8A-4120-A061-86215D65EBDB}"/>
    <cellStyle name="Comma 40 2 2 2 5" xfId="6721" xr:uid="{4FBF42ED-68F0-4221-BDF5-C3E49495667A}"/>
    <cellStyle name="Comma 40 2 2 2 6" xfId="7787" xr:uid="{C28C95F1-3BC8-4C4E-A9CB-66C8736B79A3}"/>
    <cellStyle name="Comma 40 2 2 3" xfId="2933" xr:uid="{054D3A79-A87E-4E9F-A7E0-B527B79A8840}"/>
    <cellStyle name="Comma 40 2 2 4" xfId="4072" xr:uid="{D3A3D643-EF02-4FEC-AD4B-1C6C89FC9F3B}"/>
    <cellStyle name="Comma 40 2 2 5" xfId="5193" xr:uid="{F9EDC1FE-26F7-4FFF-8856-943D746E9294}"/>
    <cellStyle name="Comma 40 2 2 6" xfId="6307" xr:uid="{80387C0B-DA50-49B2-9130-C141A7BE28C2}"/>
    <cellStyle name="Comma 40 2 2 7" xfId="7403" xr:uid="{839409D7-2E6C-48A1-A376-B140199B8972}"/>
    <cellStyle name="Comma 40 2 3" xfId="1882" xr:uid="{6DF6EAAE-02CA-4CEA-9D1D-3497AB020242}"/>
    <cellStyle name="Comma 40 2 3 2" xfId="2296" xr:uid="{34385959-F2AA-4463-B69C-1D2E1F6D4BB9}"/>
    <cellStyle name="Comma 40 2 3 2 2" xfId="3479" xr:uid="{4AA70D07-FC85-4FB9-B5E1-6996C6AA864E}"/>
    <cellStyle name="Comma 40 2 3 2 3" xfId="4618" xr:uid="{783F1F1C-BA6D-405D-9DA2-42078DD77D39}"/>
    <cellStyle name="Comma 40 2 3 2 4" xfId="5739" xr:uid="{E7B3CD14-F85A-434E-A36F-202E2F00D681}"/>
    <cellStyle name="Comma 40 2 3 2 5" xfId="6853" xr:uid="{DF1DDD6D-BB4A-4D0A-A2E1-0A79BA3A0DDA}"/>
    <cellStyle name="Comma 40 2 3 2 6" xfId="7909" xr:uid="{023DB3DA-F4C0-4FBA-A84B-462F410BC957}"/>
    <cellStyle name="Comma 40 2 3 3" xfId="3065" xr:uid="{C36030ED-7DCC-4D6A-8FBE-8203D9B1ABFD}"/>
    <cellStyle name="Comma 40 2 3 4" xfId="4204" xr:uid="{30F612F5-95F5-45B2-9628-4A69AED76BA1}"/>
    <cellStyle name="Comma 40 2 3 5" xfId="5325" xr:uid="{1F359686-6AD0-4670-AEB9-CDE54E665D27}"/>
    <cellStyle name="Comma 40 2 3 6" xfId="6439" xr:uid="{30D9E508-7AB4-4B22-A1AC-B04541B3DC42}"/>
    <cellStyle name="Comma 40 2 3 7" xfId="7525" xr:uid="{BE54E624-7A1E-4379-8A08-5D6BDF81A21B}"/>
    <cellStyle name="Comma 40 2 4" xfId="2009" xr:uid="{C2BCC447-EE41-410A-91CA-DEDEDF310337}"/>
    <cellStyle name="Comma 40 2 4 2" xfId="3192" xr:uid="{6F1CE2D8-E009-40C8-BF52-FBE59DF01115}"/>
    <cellStyle name="Comma 40 2 4 3" xfId="4331" xr:uid="{E78C0279-94BE-42BD-BEFC-A22611DEEF54}"/>
    <cellStyle name="Comma 40 2 4 4" xfId="5452" xr:uid="{4851A49E-0807-43BD-89C7-7E28EBD9D2DB}"/>
    <cellStyle name="Comma 40 2 4 5" xfId="6566" xr:uid="{A20F24FC-0A3F-4CDA-A819-CFE79230C921}"/>
    <cellStyle name="Comma 40 2 4 6" xfId="7642" xr:uid="{0F1DAF46-48EA-490A-9AF6-BF08FD017E23}"/>
    <cellStyle name="Comma 40 2 5" xfId="2482" xr:uid="{59968BDB-320F-48F8-97E3-EF2091537DFE}"/>
    <cellStyle name="Comma 40 2 5 2" xfId="3636" xr:uid="{263A129C-0593-401E-B8E7-FF1F5AE8D8E5}"/>
    <cellStyle name="Comma 40 2 5 3" xfId="4770" xr:uid="{CFAE5636-E4DD-466E-9128-EB485451DC29}"/>
    <cellStyle name="Comma 40 2 5 4" xfId="5890" xr:uid="{4498F2CB-E73D-4781-B0DF-E67B199BC14F}"/>
    <cellStyle name="Comma 40 2 5 5" xfId="7004" xr:uid="{485DFD88-6A01-426C-B628-A716587C0BCE}"/>
    <cellStyle name="Comma 40 2 5 6" xfId="8036" xr:uid="{AE3E70F8-3DCF-48C8-A621-22C1A8C36135}"/>
    <cellStyle name="Comma 40 2 6" xfId="2611" xr:uid="{FF199B3C-AD6E-4729-BA23-35FDFC5B9B55}"/>
    <cellStyle name="Comma 40 2 6 2" xfId="3765" xr:uid="{3E8ACCA9-B964-4D3A-985B-BCFD47A2128F}"/>
    <cellStyle name="Comma 40 2 6 3" xfId="4899" xr:uid="{3B4AE084-00AD-455D-8659-377812D63CDD}"/>
    <cellStyle name="Comma 40 2 6 4" xfId="6019" xr:uid="{C1D832F7-46FB-4BED-8401-C298C5C5B3D9}"/>
    <cellStyle name="Comma 40 2 6 5" xfId="7133" xr:uid="{4E0A99AB-48B7-4AD0-8CBA-6AB4978E0334}"/>
    <cellStyle name="Comma 40 2 6 6" xfId="8155" xr:uid="{25B3923B-4C07-40D9-94B5-0611B69CF2C8}"/>
    <cellStyle name="Comma 40 2 7" xfId="2778" xr:uid="{F37F8E83-6828-40D7-BAEA-8B6324ECC467}"/>
    <cellStyle name="Comma 40 2 8" xfId="3917" xr:uid="{99AFB8B0-3DC3-480B-84BD-FEF3F64BF76B}"/>
    <cellStyle name="Comma 40 2 9" xfId="5038" xr:uid="{D5CCDB5F-7F36-427E-ACAD-84FF45C4DBB8}"/>
    <cellStyle name="Comma 41" xfId="1358" xr:uid="{00000000-0005-0000-0000-0000E7000000}"/>
    <cellStyle name="Comma 41 2" xfId="1612" xr:uid="{913B8A77-F05A-4EA6-9CA7-40AB87F51756}"/>
    <cellStyle name="Comma 41 2 10" xfId="6169" xr:uid="{CFDA8C59-3083-4DE6-BC43-0AB9CFD4C866}"/>
    <cellStyle name="Comma 41 2 11" xfId="7275" xr:uid="{F890C170-82CF-48CE-80B1-399BB7F33D0D}"/>
    <cellStyle name="Comma 41 2 12" xfId="8297" xr:uid="{11035BDE-2D4F-46BB-8BA2-537E3A8EB3EB}"/>
    <cellStyle name="Comma 41 2 2" xfId="1767" xr:uid="{1E361F5C-178F-48AC-AE6D-DA5A8AD86AEA}"/>
    <cellStyle name="Comma 41 2 2 2" xfId="2181" xr:uid="{81DDE11B-4870-46D6-A17A-D963C13FAC7F}"/>
    <cellStyle name="Comma 41 2 2 2 2" xfId="3364" xr:uid="{239BEE93-A600-4409-93AB-3DFA291BB4FF}"/>
    <cellStyle name="Comma 41 2 2 2 3" xfId="4503" xr:uid="{749CE321-F7CC-415B-B0A6-76ECB9ADEE19}"/>
    <cellStyle name="Comma 41 2 2 2 4" xfId="5624" xr:uid="{177D9F5D-099A-4AF0-AD8D-90D3F9F7610C}"/>
    <cellStyle name="Comma 41 2 2 2 5" xfId="6738" xr:uid="{4CE60ECB-FEBA-4382-BBCD-966EFAD933CE}"/>
    <cellStyle name="Comma 41 2 2 2 6" xfId="7804" xr:uid="{7860448A-A4A4-44EE-A8CA-7D7DFF5D5672}"/>
    <cellStyle name="Comma 41 2 2 3" xfId="2950" xr:uid="{12EB0CBA-FF89-4624-9876-D92033355773}"/>
    <cellStyle name="Comma 41 2 2 4" xfId="4089" xr:uid="{EC452698-00B9-4055-8F16-7A891CA77B70}"/>
    <cellStyle name="Comma 41 2 2 5" xfId="5210" xr:uid="{F6B7B1BA-2696-4DDA-A14A-EFCE1951F384}"/>
    <cellStyle name="Comma 41 2 2 6" xfId="6324" xr:uid="{9042BB4E-A354-472D-A2A2-4F395C241019}"/>
    <cellStyle name="Comma 41 2 2 7" xfId="7420" xr:uid="{BE98BD18-FD5D-4194-8DC1-65C481D67633}"/>
    <cellStyle name="Comma 41 2 3" xfId="1899" xr:uid="{483AB0A9-41FF-4768-BCAE-4890361F93E4}"/>
    <cellStyle name="Comma 41 2 3 2" xfId="2313" xr:uid="{815B540E-9BB8-4F71-9133-73BAE9F35E46}"/>
    <cellStyle name="Comma 41 2 3 2 2" xfId="3496" xr:uid="{5C15644A-2408-4D47-B98D-A73CF5235AC7}"/>
    <cellStyle name="Comma 41 2 3 2 3" xfId="4635" xr:uid="{7F20B1DE-4A43-4C46-AE59-F7216273BF08}"/>
    <cellStyle name="Comma 41 2 3 2 4" xfId="5756" xr:uid="{A5D2FA16-2FAC-4D7F-B045-D61400897B1A}"/>
    <cellStyle name="Comma 41 2 3 2 5" xfId="6870" xr:uid="{5A4545A9-FB25-4A71-B5C9-6F21384A94CC}"/>
    <cellStyle name="Comma 41 2 3 2 6" xfId="7926" xr:uid="{678FAEA2-9141-480F-B3DE-FEB4BE11B5A9}"/>
    <cellStyle name="Comma 41 2 3 3" xfId="3082" xr:uid="{C40FA2FC-0030-48E0-8BF2-CBF17E2F2EBB}"/>
    <cellStyle name="Comma 41 2 3 4" xfId="4221" xr:uid="{C478B2E9-FE3A-467C-9570-7B38100378D9}"/>
    <cellStyle name="Comma 41 2 3 5" xfId="5342" xr:uid="{14175775-D068-4153-9451-F6C8EDFD37C5}"/>
    <cellStyle name="Comma 41 2 3 6" xfId="6456" xr:uid="{1477BFEC-C1F4-4B14-9026-1508C69501B5}"/>
    <cellStyle name="Comma 41 2 3 7" xfId="7542" xr:uid="{B5FF1C50-CA64-4BD8-9356-B6EB65E0859D}"/>
    <cellStyle name="Comma 41 2 4" xfId="2026" xr:uid="{A6323471-F965-4F20-B38F-B976BC977493}"/>
    <cellStyle name="Comma 41 2 4 2" xfId="3209" xr:uid="{1738E29E-69F7-4192-B915-26B19E5183E0}"/>
    <cellStyle name="Comma 41 2 4 3" xfId="4348" xr:uid="{45B97B63-22AE-4D7D-B589-7EA6900C0B11}"/>
    <cellStyle name="Comma 41 2 4 4" xfId="5469" xr:uid="{83655677-B211-48DA-BD80-E923BC2AC7DA}"/>
    <cellStyle name="Comma 41 2 4 5" xfId="6583" xr:uid="{02ED00E4-2AAD-412E-9C53-56FD240D7371}"/>
    <cellStyle name="Comma 41 2 4 6" xfId="7659" xr:uid="{7CB9CE94-FD26-416C-A459-7173FBDC2D21}"/>
    <cellStyle name="Comma 41 2 5" xfId="2499" xr:uid="{37215870-C5C1-464F-B9F0-DD870CC1F60A}"/>
    <cellStyle name="Comma 41 2 5 2" xfId="3653" xr:uid="{B11508AC-C685-4A36-AD63-5445BAD31A45}"/>
    <cellStyle name="Comma 41 2 5 3" xfId="4787" xr:uid="{D6BE1611-7F3E-4127-A04B-C30DC2C8A4F2}"/>
    <cellStyle name="Comma 41 2 5 4" xfId="5907" xr:uid="{E93FF73D-8CBD-4C92-B972-350E50398A12}"/>
    <cellStyle name="Comma 41 2 5 5" xfId="7021" xr:uid="{9253B9F3-341B-4763-83FE-C21239743686}"/>
    <cellStyle name="Comma 41 2 5 6" xfId="8053" xr:uid="{014F799B-B4A6-4E03-AD54-E9D1B9CFD8A2}"/>
    <cellStyle name="Comma 41 2 6" xfId="2628" xr:uid="{13C9B201-FEA1-4BA5-91E7-B0A25958C966}"/>
    <cellStyle name="Comma 41 2 6 2" xfId="3782" xr:uid="{93DF19D2-40B3-429B-AAFE-C41EA8F6CF69}"/>
    <cellStyle name="Comma 41 2 6 3" xfId="4916" xr:uid="{8CCCB1B0-25C8-42EE-A796-EB466D1297A4}"/>
    <cellStyle name="Comma 41 2 6 4" xfId="6036" xr:uid="{EA00630A-E949-402B-990B-A9404DE53E97}"/>
    <cellStyle name="Comma 41 2 6 5" xfId="7150" xr:uid="{E4C24071-E6BA-4AE8-B5C9-3C6E086BEE5C}"/>
    <cellStyle name="Comma 41 2 6 6" xfId="8172" xr:uid="{A2578E71-C3D8-49BC-9BDB-EEABF782C5F6}"/>
    <cellStyle name="Comma 41 2 7" xfId="2795" xr:uid="{04AF519E-EFB9-4E31-B3DA-1D01FF514AAA}"/>
    <cellStyle name="Comma 41 2 8" xfId="3934" xr:uid="{832B8333-3FF1-43F0-8C61-2300281C38C1}"/>
    <cellStyle name="Comma 41 2 9" xfId="5055" xr:uid="{69E0431C-A9B3-4C6F-8C16-AD5098BD8362}"/>
    <cellStyle name="Comma 42" xfId="1353" xr:uid="{00000000-0005-0000-0000-0000E8000000}"/>
    <cellStyle name="Comma 42 2" xfId="1431" xr:uid="{00000000-0005-0000-0000-0000E9000000}"/>
    <cellStyle name="Comma 42 2 10" xfId="4970" xr:uid="{55509B2C-8D13-4824-ACDD-91F2E2051192}"/>
    <cellStyle name="Comma 42 2 11" xfId="6084" xr:uid="{C62BB165-93F1-4A0F-8E86-6B8657A3C848}"/>
    <cellStyle name="Comma 42 2 12" xfId="7194" xr:uid="{7C526D3A-C906-4C0E-A935-E549767F9E41}"/>
    <cellStyle name="Comma 42 2 13" xfId="8216" xr:uid="{767C96D4-27E7-4BB8-8F7D-13C0AD8FBDFA}"/>
    <cellStyle name="Comma 42 2 14" xfId="8328" xr:uid="{77ACA5AE-7534-479F-B7B1-6340414545CE}"/>
    <cellStyle name="Comma 42 2 2" xfId="1627" xr:uid="{10E1BE82-68F3-4026-AF32-9965BB75181B}"/>
    <cellStyle name="Comma 42 2 2 10" xfId="6184" xr:uid="{1599D6EE-3DCD-4C74-9515-2910E040F9F0}"/>
    <cellStyle name="Comma 42 2 2 11" xfId="7289" xr:uid="{78641C0A-D20F-48EC-AD5F-0F63C8B2C397}"/>
    <cellStyle name="Comma 42 2 2 12" xfId="8311" xr:uid="{6D507561-4437-4397-B842-78A2ADE155DF}"/>
    <cellStyle name="Comma 42 2 2 2" xfId="1782" xr:uid="{F6CB689C-B01D-484D-B4F7-EC53B345F8EA}"/>
    <cellStyle name="Comma 42 2 2 2 2" xfId="2196" xr:uid="{D41B13FC-6D04-4AEC-9FD0-6BDC0C794221}"/>
    <cellStyle name="Comma 42 2 2 2 2 2" xfId="3379" xr:uid="{267E471A-027A-40AC-BBF0-DAA8D7D636AC}"/>
    <cellStyle name="Comma 42 2 2 2 2 3" xfId="4518" xr:uid="{D27E5FB9-C974-4965-9A3F-55DF10D0E31E}"/>
    <cellStyle name="Comma 42 2 2 2 2 4" xfId="5639" xr:uid="{8DB4079E-5A55-4D01-8B26-1522DDB2861A}"/>
    <cellStyle name="Comma 42 2 2 2 2 5" xfId="6753" xr:uid="{E4B6DC7F-CEA4-4406-8FFE-ED0CE99A744E}"/>
    <cellStyle name="Comma 42 2 2 2 2 6" xfId="7818" xr:uid="{F1E79B0C-7332-404E-A20D-4A9FF7BEB1D5}"/>
    <cellStyle name="Comma 42 2 2 2 3" xfId="2965" xr:uid="{5CD8CC8B-C4D9-4013-9F5F-7DA3E2246FC6}"/>
    <cellStyle name="Comma 42 2 2 2 4" xfId="4104" xr:uid="{4C493C86-DD16-4702-B607-8F2436457C7A}"/>
    <cellStyle name="Comma 42 2 2 2 5" xfId="5225" xr:uid="{C0836649-D644-4285-AC0A-36B27A0D53A1}"/>
    <cellStyle name="Comma 42 2 2 2 6" xfId="6339" xr:uid="{2B8803B5-CB34-4717-BAF7-D6FDB62CEF38}"/>
    <cellStyle name="Comma 42 2 2 2 7" xfId="7434" xr:uid="{52DBDD18-E5F8-43A8-AD88-2908FC7A72FE}"/>
    <cellStyle name="Comma 42 2 2 3" xfId="1914" xr:uid="{ECE8FBA1-C1BF-45FE-81A9-095112CF8C58}"/>
    <cellStyle name="Comma 42 2 2 3 2" xfId="2328" xr:uid="{3B1C5FDD-1207-4B99-B74E-B3E7B04F118E}"/>
    <cellStyle name="Comma 42 2 2 3 2 2" xfId="3511" xr:uid="{6B77DB47-8BD2-4769-935E-3852E5C2842C}"/>
    <cellStyle name="Comma 42 2 2 3 2 3" xfId="4650" xr:uid="{6D68ED01-002B-4C1B-9B42-8A11B7765DF6}"/>
    <cellStyle name="Comma 42 2 2 3 2 4" xfId="5771" xr:uid="{71B97EF4-CAAB-4351-A47F-127E46B4DD5C}"/>
    <cellStyle name="Comma 42 2 2 3 2 5" xfId="6885" xr:uid="{DCD3A0DD-20C9-4462-9915-7106BA529591}"/>
    <cellStyle name="Comma 42 2 2 3 2 6" xfId="7940" xr:uid="{F1361EB5-2F4D-44C5-8A45-3D7873E58CF5}"/>
    <cellStyle name="Comma 42 2 2 3 3" xfId="3097" xr:uid="{32C62AD9-1308-46DF-BA50-BD1E2C3A71ED}"/>
    <cellStyle name="Comma 42 2 2 3 4" xfId="4236" xr:uid="{6CD915B1-1F1C-4A62-983B-DE9B8F4C13F8}"/>
    <cellStyle name="Comma 42 2 2 3 5" xfId="5357" xr:uid="{9C783ABF-8D5C-409D-AFCB-0ED57F88105C}"/>
    <cellStyle name="Comma 42 2 2 3 6" xfId="6471" xr:uid="{CF65B279-C18C-4883-863E-C4E249305093}"/>
    <cellStyle name="Comma 42 2 2 3 7" xfId="7556" xr:uid="{7C1A72BA-DD1A-4161-87C3-DD41B33A207D}"/>
    <cellStyle name="Comma 42 2 2 4" xfId="2041" xr:uid="{AA16E279-9B10-4D1C-AC24-4C85C3EE9B95}"/>
    <cellStyle name="Comma 42 2 2 4 2" xfId="3224" xr:uid="{B5ECD8A2-0C44-49F3-BBAF-2C4F76BFE95C}"/>
    <cellStyle name="Comma 42 2 2 4 3" xfId="4363" xr:uid="{1FEE2391-6D8D-485C-9A9A-3C84B8F5BD98}"/>
    <cellStyle name="Comma 42 2 2 4 4" xfId="5484" xr:uid="{3B62E96B-36DC-4C75-B522-BDE908E1D7B4}"/>
    <cellStyle name="Comma 42 2 2 4 5" xfId="6598" xr:uid="{04528AD8-BBE0-4829-B401-1E8B13BA1BA6}"/>
    <cellStyle name="Comma 42 2 2 4 6" xfId="7673" xr:uid="{97579EB9-43B5-47A7-A7CB-EDA57A48F954}"/>
    <cellStyle name="Comma 42 2 2 5" xfId="2514" xr:uid="{DE32F7C3-B923-4770-BF6D-F13D8C071E66}"/>
    <cellStyle name="Comma 42 2 2 5 2" xfId="3668" xr:uid="{7E9D4102-1586-4A30-BB06-AF372588449B}"/>
    <cellStyle name="Comma 42 2 2 5 3" xfId="4802" xr:uid="{EFF8921B-767E-4734-A521-2131C3B8D5A9}"/>
    <cellStyle name="Comma 42 2 2 5 4" xfId="5922" xr:uid="{05F11318-4E44-4C22-88D3-7808ADA820E1}"/>
    <cellStyle name="Comma 42 2 2 5 5" xfId="7036" xr:uid="{0AA7729E-8600-4538-BFB6-4CA011E27A13}"/>
    <cellStyle name="Comma 42 2 2 5 6" xfId="8067" xr:uid="{5468B87E-ECEE-4DC7-A557-8BFDB4DA4EE5}"/>
    <cellStyle name="Comma 42 2 2 6" xfId="2643" xr:uid="{344E32C9-F2D9-49FD-BC90-2BAEC11C64A4}"/>
    <cellStyle name="Comma 42 2 2 6 2" xfId="3797" xr:uid="{4DA14241-0E60-4DBA-9BCF-BB0A7431E584}"/>
    <cellStyle name="Comma 42 2 2 6 3" xfId="4931" xr:uid="{961260C9-7EBC-4A36-8B67-233814039827}"/>
    <cellStyle name="Comma 42 2 2 6 4" xfId="6051" xr:uid="{631BA4D4-A781-4AB1-A58E-BB651BEB48A3}"/>
    <cellStyle name="Comma 42 2 2 6 5" xfId="7165" xr:uid="{E5FF5F07-7103-465C-BB19-7233E8CCEFDC}"/>
    <cellStyle name="Comma 42 2 2 6 6" xfId="8186" xr:uid="{F5EDF27C-99F9-4022-84C9-606226D64360}"/>
    <cellStyle name="Comma 42 2 2 7" xfId="2810" xr:uid="{520DA5E7-3796-4734-8EB1-1CF2A0F49A1E}"/>
    <cellStyle name="Comma 42 2 2 8" xfId="3949" xr:uid="{2D98CF2D-E2ED-4608-AC8B-278774E8ED76}"/>
    <cellStyle name="Comma 42 2 2 9" xfId="5070" xr:uid="{2151C202-7542-4710-A25E-A078C7DD6B7E}"/>
    <cellStyle name="Comma 42 2 3" xfId="1682" xr:uid="{676D1C97-1C90-42A7-91FA-37D2CF9319D0}"/>
    <cellStyle name="Comma 42 2 3 2" xfId="2096" xr:uid="{0289413C-D334-47A2-8828-ABAE16EF3E4A}"/>
    <cellStyle name="Comma 42 2 3 2 2" xfId="3279" xr:uid="{E4553940-8359-4A5C-A04D-F557C0EA16B0}"/>
    <cellStyle name="Comma 42 2 3 2 3" xfId="4418" xr:uid="{07C14462-6D8D-4B85-AB2C-9CD93ABED28E}"/>
    <cellStyle name="Comma 42 2 3 2 4" xfId="5539" xr:uid="{FCDD22E5-A535-4ED2-BA30-8B68998A569D}"/>
    <cellStyle name="Comma 42 2 3 2 5" xfId="6653" xr:uid="{260A8694-A229-4CC7-93AB-DD69B829D7E8}"/>
    <cellStyle name="Comma 42 2 3 2 6" xfId="7723" xr:uid="{304742A0-0CA0-4254-A44B-C423FA49CCF6}"/>
    <cellStyle name="Comma 42 2 3 3" xfId="2865" xr:uid="{900E51A3-EE7B-40B7-80B9-3EAA446CC3D9}"/>
    <cellStyle name="Comma 42 2 3 4" xfId="4004" xr:uid="{20705EE6-211A-4CA8-B2B3-6A569B18CCB0}"/>
    <cellStyle name="Comma 42 2 3 5" xfId="5125" xr:uid="{6472082B-6BB4-4A92-8CD2-727139E3874C}"/>
    <cellStyle name="Comma 42 2 3 6" xfId="6239" xr:uid="{AFEE4C57-8B1C-4B48-9994-9761BD3069FD}"/>
    <cellStyle name="Comma 42 2 3 7" xfId="7339" xr:uid="{FF6B8D4D-164C-48EA-8163-7FA568868730}"/>
    <cellStyle name="Comma 42 2 4" xfId="1814" xr:uid="{F46BD895-7429-4578-BADE-B847255E992D}"/>
    <cellStyle name="Comma 42 2 4 2" xfId="2228" xr:uid="{78F036F9-E03E-4BD5-8095-BDB322EB5DB8}"/>
    <cellStyle name="Comma 42 2 4 2 2" xfId="3411" xr:uid="{7DA4E66B-BAF4-400C-8112-B8E1020A79B1}"/>
    <cellStyle name="Comma 42 2 4 2 3" xfId="4550" xr:uid="{401314C3-A5ED-485C-A692-07898CF7212D}"/>
    <cellStyle name="Comma 42 2 4 2 4" xfId="5671" xr:uid="{CEFA2E9E-96AC-4580-BBB8-00E81E5A1E21}"/>
    <cellStyle name="Comma 42 2 4 2 5" xfId="6785" xr:uid="{3E473D76-2862-4D4E-A0A2-C9274FDEAD92}"/>
    <cellStyle name="Comma 42 2 4 2 6" xfId="7845" xr:uid="{236B6AC3-209D-47F7-8693-5E78925538E9}"/>
    <cellStyle name="Comma 42 2 4 3" xfId="2997" xr:uid="{1537DE8A-3821-416C-80BD-D2DF2544BE46}"/>
    <cellStyle name="Comma 42 2 4 4" xfId="4136" xr:uid="{E50557D9-42F3-4CA9-8F62-27688E3E1E2A}"/>
    <cellStyle name="Comma 42 2 4 5" xfId="5257" xr:uid="{41F82743-55E7-451D-B7AB-02DB4E0A376A}"/>
    <cellStyle name="Comma 42 2 4 6" xfId="6371" xr:uid="{FD024178-979A-4838-8452-6A8263BA4F5E}"/>
    <cellStyle name="Comma 42 2 4 7" xfId="7461" xr:uid="{7B416B89-0407-4271-BF74-B5F55ACC91E2}"/>
    <cellStyle name="Comma 42 2 5" xfId="1941" xr:uid="{A4E0D6E2-4456-4D8C-9406-7AEA3CECBF2D}"/>
    <cellStyle name="Comma 42 2 5 2" xfId="3124" xr:uid="{08689C7F-0EFB-4BF9-947C-A514FB0209A3}"/>
    <cellStyle name="Comma 42 2 5 3" xfId="4263" xr:uid="{668DDAA4-F2D5-4F24-807E-7325E0E968D8}"/>
    <cellStyle name="Comma 42 2 5 4" xfId="5384" xr:uid="{90AAA257-2BC6-4E03-8970-E1F471EF4B4D}"/>
    <cellStyle name="Comma 42 2 5 5" xfId="6498" xr:uid="{1E1D6C91-7CB7-4D6C-A150-E770D5CF865A}"/>
    <cellStyle name="Comma 42 2 5 6" xfId="7578" xr:uid="{7DF0102E-85F3-4787-AC83-D945DBD93610}"/>
    <cellStyle name="Comma 42 2 6" xfId="2414" xr:uid="{7404D1E9-A79E-4AA5-A7DE-2978175D3339}"/>
    <cellStyle name="Comma 42 2 6 2" xfId="3568" xr:uid="{7190ABF6-4530-4799-A7BC-102380FF2C1C}"/>
    <cellStyle name="Comma 42 2 6 3" xfId="4702" xr:uid="{0FAA5EC1-FE30-4788-A5DA-39485CAA3EFB}"/>
    <cellStyle name="Comma 42 2 6 4" xfId="5822" xr:uid="{7821DB77-C994-42E7-835B-D39202E9B76E}"/>
    <cellStyle name="Comma 42 2 6 5" xfId="6936" xr:uid="{4995142D-BB4F-48EA-BAFF-63C75B1F14F2}"/>
    <cellStyle name="Comma 42 2 6 6" xfId="7972" xr:uid="{F738D30C-A7A2-4B88-A030-CE4FA8DEC051}"/>
    <cellStyle name="Comma 42 2 7" xfId="2543" xr:uid="{9BDE6802-22EF-49B7-98A0-DC86EC80A032}"/>
    <cellStyle name="Comma 42 2 7 2" xfId="3697" xr:uid="{495B0AF5-5AE5-4CA2-BCBE-E17499A05A3C}"/>
    <cellStyle name="Comma 42 2 7 3" xfId="4831" xr:uid="{E5A297BA-5992-44C3-B4D9-F884E6E08B11}"/>
    <cellStyle name="Comma 42 2 7 4" xfId="5951" xr:uid="{247A7940-8B8C-49A1-9FF6-EF151525741A}"/>
    <cellStyle name="Comma 42 2 7 5" xfId="7065" xr:uid="{E36E808A-5F33-433C-ADC7-4CF851D156EE}"/>
    <cellStyle name="Comma 42 2 7 6" xfId="8091" xr:uid="{8DCFEBD2-207C-4DE8-8FC5-802D445B7293}"/>
    <cellStyle name="Comma 42 2 8" xfId="2710" xr:uid="{C13D872C-F118-455E-A2E3-DAB3A83886DB}"/>
    <cellStyle name="Comma 42 2 9" xfId="3849" xr:uid="{3F89A784-30D5-45C3-8DEC-E77545246E4A}"/>
    <cellStyle name="Comma 43" xfId="1417" xr:uid="{00000000-0005-0000-0000-0000EA000000}"/>
    <cellStyle name="Comma 43 2" xfId="1616" xr:uid="{C994E141-EAD7-452C-B1A2-EDE503B14881}"/>
    <cellStyle name="Comma 43 2 10" xfId="6173" xr:uid="{D9CFB4FF-7400-4864-9E3C-71CC400217BD}"/>
    <cellStyle name="Comma 43 2 11" xfId="7278" xr:uid="{15D6F8F7-84D7-410D-9B30-5429DD0BE21E}"/>
    <cellStyle name="Comma 43 2 12" xfId="8300" xr:uid="{5526966F-0692-4FE0-9AE9-2E49AE89661B}"/>
    <cellStyle name="Comma 43 2 2" xfId="1771" xr:uid="{706D0941-D2C1-4399-9560-A3314B8DC9CE}"/>
    <cellStyle name="Comma 43 2 2 2" xfId="2185" xr:uid="{4D7A32BD-CE87-4C89-AFF5-7F3C049958E6}"/>
    <cellStyle name="Comma 43 2 2 2 2" xfId="3368" xr:uid="{B6A9BBEF-B815-4D64-99BB-9F899D3FDF5E}"/>
    <cellStyle name="Comma 43 2 2 2 3" xfId="4507" xr:uid="{D0722427-45C5-42FA-8227-03A24651CB1A}"/>
    <cellStyle name="Comma 43 2 2 2 4" xfId="5628" xr:uid="{1704D00E-493C-443C-8105-AC3E5B395857}"/>
    <cellStyle name="Comma 43 2 2 2 5" xfId="6742" xr:uid="{8ADD21BF-736C-47FD-B1A8-12E9EEADA57C}"/>
    <cellStyle name="Comma 43 2 2 2 6" xfId="7807" xr:uid="{485D364C-2B66-406E-958F-0BD65AA41DBE}"/>
    <cellStyle name="Comma 43 2 2 3" xfId="2954" xr:uid="{BC5752D0-E107-495A-8E38-4B8B30B95B55}"/>
    <cellStyle name="Comma 43 2 2 4" xfId="4093" xr:uid="{AC35F9F8-C1B2-40C5-8D0A-937883B05905}"/>
    <cellStyle name="Comma 43 2 2 5" xfId="5214" xr:uid="{E293A1B6-DFD5-4B11-949A-581CE070BD70}"/>
    <cellStyle name="Comma 43 2 2 6" xfId="6328" xr:uid="{56000E67-74A9-416D-8E8E-79219E6418D5}"/>
    <cellStyle name="Comma 43 2 2 7" xfId="7423" xr:uid="{3D66EDE6-4F2C-4B19-9D02-52A7A23C82E1}"/>
    <cellStyle name="Comma 43 2 3" xfId="1903" xr:uid="{B90D8EB1-2195-46D8-AD72-74145715B21A}"/>
    <cellStyle name="Comma 43 2 3 2" xfId="2317" xr:uid="{70C07494-0A98-411D-A133-359486E7B712}"/>
    <cellStyle name="Comma 43 2 3 2 2" xfId="3500" xr:uid="{B66AE59D-992A-43D9-ABB2-85060E871249}"/>
    <cellStyle name="Comma 43 2 3 2 3" xfId="4639" xr:uid="{290E1A4C-66A2-4776-B808-F45AF877B9E5}"/>
    <cellStyle name="Comma 43 2 3 2 4" xfId="5760" xr:uid="{A47151D1-F37D-4CB3-A93D-D29097F13EE2}"/>
    <cellStyle name="Comma 43 2 3 2 5" xfId="6874" xr:uid="{C261F502-CEDE-4A13-BEB5-C1AD8F96E83D}"/>
    <cellStyle name="Comma 43 2 3 2 6" xfId="7929" xr:uid="{0A181140-82EA-49E3-AF4A-A8D78645547C}"/>
    <cellStyle name="Comma 43 2 3 3" xfId="3086" xr:uid="{54070D11-1C16-497C-B7CD-CC94474C6FEB}"/>
    <cellStyle name="Comma 43 2 3 4" xfId="4225" xr:uid="{4EFBCB96-C922-4B3A-949C-86D74567BD1C}"/>
    <cellStyle name="Comma 43 2 3 5" xfId="5346" xr:uid="{57A957BA-1AEC-46B2-89B3-67E090F70F02}"/>
    <cellStyle name="Comma 43 2 3 6" xfId="6460" xr:uid="{49EF2ADE-8AB4-410B-92C8-7C4EFA4DDDBE}"/>
    <cellStyle name="Comma 43 2 3 7" xfId="7545" xr:uid="{EEE8ED96-3CDB-43F7-B1EE-14B48A7CDE9C}"/>
    <cellStyle name="Comma 43 2 4" xfId="2030" xr:uid="{BB299D0A-704A-4A2C-99DF-F48626C45BCA}"/>
    <cellStyle name="Comma 43 2 4 2" xfId="3213" xr:uid="{18461633-0F69-4206-B9D5-84D7319B6D0C}"/>
    <cellStyle name="Comma 43 2 4 3" xfId="4352" xr:uid="{E70CCBA6-14F2-470F-86E1-76C87073E041}"/>
    <cellStyle name="Comma 43 2 4 4" xfId="5473" xr:uid="{0B6C350C-C99F-4144-B997-8E463A44748C}"/>
    <cellStyle name="Comma 43 2 4 5" xfId="6587" xr:uid="{1E64D426-C6B3-4280-86EE-19CBBECEBCCE}"/>
    <cellStyle name="Comma 43 2 4 6" xfId="7662" xr:uid="{FA5C2B7F-D30A-43AF-9E4A-8EA0E619CD73}"/>
    <cellStyle name="Comma 43 2 5" xfId="2503" xr:uid="{075FC513-18F0-489D-9E5B-B5E2EF2B6588}"/>
    <cellStyle name="Comma 43 2 5 2" xfId="3657" xr:uid="{420B1328-662F-47A8-A113-1A81DBBEC0B1}"/>
    <cellStyle name="Comma 43 2 5 3" xfId="4791" xr:uid="{8949248D-F285-4E5B-BF8C-BAE327AA3EE7}"/>
    <cellStyle name="Comma 43 2 5 4" xfId="5911" xr:uid="{BFD97C3E-00E8-4FBF-9AA4-80A697DB6230}"/>
    <cellStyle name="Comma 43 2 5 5" xfId="7025" xr:uid="{96014901-0D42-4FBB-AA91-705D43AB2638}"/>
    <cellStyle name="Comma 43 2 5 6" xfId="8056" xr:uid="{A5AE7174-B253-4ADB-A6FE-22F688755877}"/>
    <cellStyle name="Comma 43 2 6" xfId="2632" xr:uid="{7710A028-9DC7-4AF5-9ACB-82B448D33D81}"/>
    <cellStyle name="Comma 43 2 6 2" xfId="3786" xr:uid="{F440B749-CB52-49A3-940D-473D2ACED1CD}"/>
    <cellStyle name="Comma 43 2 6 3" xfId="4920" xr:uid="{0A4E09E9-C8AE-4AAB-9F2E-E8E205282C93}"/>
    <cellStyle name="Comma 43 2 6 4" xfId="6040" xr:uid="{5420C763-7073-47D4-BBC6-69ABE74AEA28}"/>
    <cellStyle name="Comma 43 2 6 5" xfId="7154" xr:uid="{5017F0D9-1416-4C5D-877C-A24B41859B0B}"/>
    <cellStyle name="Comma 43 2 6 6" xfId="8175" xr:uid="{A389A1DD-D8AD-41A0-92ED-A675C308DDA9}"/>
    <cellStyle name="Comma 43 2 7" xfId="2799" xr:uid="{9A1F48B0-0516-4833-BAAD-86F200F01CB4}"/>
    <cellStyle name="Comma 43 2 8" xfId="3938" xr:uid="{6C983F40-0703-4134-8D35-A4F466BC0499}"/>
    <cellStyle name="Comma 43 2 9" xfId="5059" xr:uid="{70D412EF-B7D7-4301-B8A7-6659E9188373}"/>
    <cellStyle name="Comma 44" xfId="1379" xr:uid="{00000000-0005-0000-0000-0000EB000000}"/>
    <cellStyle name="Comma 44 2" xfId="1614" xr:uid="{334E40D3-F83A-41C1-AB8B-0F01B3CE483B}"/>
    <cellStyle name="Comma 44 2 10" xfId="6171" xr:uid="{ABBC65C9-FDB4-4FAD-B083-913408A04C90}"/>
    <cellStyle name="Comma 44 2 11" xfId="7276" xr:uid="{84FA0300-705D-4243-9B2F-B877FDC3B032}"/>
    <cellStyle name="Comma 44 2 12" xfId="8298" xr:uid="{6402DA3E-35FE-40AA-9A72-A341C3F5F29B}"/>
    <cellStyle name="Comma 44 2 2" xfId="1769" xr:uid="{862642C3-FC03-4BE6-950E-845FE04554A2}"/>
    <cellStyle name="Comma 44 2 2 2" xfId="2183" xr:uid="{CB82332F-137E-402F-A3E9-2D71B55A0758}"/>
    <cellStyle name="Comma 44 2 2 2 2" xfId="3366" xr:uid="{5CF4F7EB-4163-4C2C-BF1E-90D1B8CA5EBE}"/>
    <cellStyle name="Comma 44 2 2 2 3" xfId="4505" xr:uid="{B0262666-16BE-4B79-A31C-D35A636FB205}"/>
    <cellStyle name="Comma 44 2 2 2 4" xfId="5626" xr:uid="{08A3EA04-9583-4616-A662-9DF47AD049FF}"/>
    <cellStyle name="Comma 44 2 2 2 5" xfId="6740" xr:uid="{BF2D88C6-9681-42EC-AAC9-941C66A2E931}"/>
    <cellStyle name="Comma 44 2 2 2 6" xfId="7805" xr:uid="{6625934E-9BF6-4550-9791-27721A8166E8}"/>
    <cellStyle name="Comma 44 2 2 3" xfId="2952" xr:uid="{7C8A3434-4BC7-403C-BA8C-E2B8DA64C845}"/>
    <cellStyle name="Comma 44 2 2 4" xfId="4091" xr:uid="{A53C2F3C-430F-4141-B82F-19F5FB81E2D3}"/>
    <cellStyle name="Comma 44 2 2 5" xfId="5212" xr:uid="{E5E92A26-5630-471B-9CA4-524BD97D5B8E}"/>
    <cellStyle name="Comma 44 2 2 6" xfId="6326" xr:uid="{DF32F687-C108-4701-8FC4-76605EB1662C}"/>
    <cellStyle name="Comma 44 2 2 7" xfId="7421" xr:uid="{547467C5-3590-4D36-A8B0-E18684113A37}"/>
    <cellStyle name="Comma 44 2 3" xfId="1901" xr:uid="{3A272CD8-19CD-4540-8D7A-A46F4452E64F}"/>
    <cellStyle name="Comma 44 2 3 2" xfId="2315" xr:uid="{C2437765-5461-4CF2-B42C-18B4BABB04EC}"/>
    <cellStyle name="Comma 44 2 3 2 2" xfId="3498" xr:uid="{B0F8421E-3B67-4E8B-B23D-EADA486F1216}"/>
    <cellStyle name="Comma 44 2 3 2 3" xfId="4637" xr:uid="{88BB33D9-1985-4174-8F85-CBC72E284105}"/>
    <cellStyle name="Comma 44 2 3 2 4" xfId="5758" xr:uid="{56C6E9C6-E0A0-4640-903E-3A1B1F2F9E72}"/>
    <cellStyle name="Comma 44 2 3 2 5" xfId="6872" xr:uid="{368733A7-C222-4CEC-AFEE-327C13A4BD63}"/>
    <cellStyle name="Comma 44 2 3 2 6" xfId="7927" xr:uid="{CF590341-B9CF-43DF-BB9E-2EB0637DFAD4}"/>
    <cellStyle name="Comma 44 2 3 3" xfId="3084" xr:uid="{2842AA9A-DB44-463A-A42A-E5D42D332742}"/>
    <cellStyle name="Comma 44 2 3 4" xfId="4223" xr:uid="{5D3C4E37-D2F2-467F-8083-814C9B03E5D9}"/>
    <cellStyle name="Comma 44 2 3 5" xfId="5344" xr:uid="{70837C6B-47FC-4704-B568-EA844E70A142}"/>
    <cellStyle name="Comma 44 2 3 6" xfId="6458" xr:uid="{E56EDB9B-88D0-4428-89AF-B9AE21617E22}"/>
    <cellStyle name="Comma 44 2 3 7" xfId="7543" xr:uid="{7E646FD5-1A55-4439-A004-54638A67900B}"/>
    <cellStyle name="Comma 44 2 4" xfId="2028" xr:uid="{267D70FC-0196-458A-B9EE-26A2EEA038BC}"/>
    <cellStyle name="Comma 44 2 4 2" xfId="3211" xr:uid="{D8F5F0CF-4207-49F2-8CA0-7202D21E0095}"/>
    <cellStyle name="Comma 44 2 4 3" xfId="4350" xr:uid="{269CB2C1-E662-44FC-99D8-70824FE03F2E}"/>
    <cellStyle name="Comma 44 2 4 4" xfId="5471" xr:uid="{AA32F066-85A8-49F6-9FE8-B4E2CE5DCF7D}"/>
    <cellStyle name="Comma 44 2 4 5" xfId="6585" xr:uid="{6FD31340-7A6D-49CC-BE1F-F11047199F4B}"/>
    <cellStyle name="Comma 44 2 4 6" xfId="7660" xr:uid="{177772CE-6C77-415D-B50D-FADD741D178E}"/>
    <cellStyle name="Comma 44 2 5" xfId="2501" xr:uid="{5E92D795-9F04-49BE-92EE-963AB321F5A7}"/>
    <cellStyle name="Comma 44 2 5 2" xfId="3655" xr:uid="{A352D221-AFA7-430C-B251-8433A5D28459}"/>
    <cellStyle name="Comma 44 2 5 3" xfId="4789" xr:uid="{452F023E-45F3-452B-A58D-27D183DF83F8}"/>
    <cellStyle name="Comma 44 2 5 4" xfId="5909" xr:uid="{B4C5A524-B9D3-4BAD-8C63-B03A9A84F56F}"/>
    <cellStyle name="Comma 44 2 5 5" xfId="7023" xr:uid="{F3A20698-C38C-4DC1-809D-8D33CF021E33}"/>
    <cellStyle name="Comma 44 2 5 6" xfId="8054" xr:uid="{AA681C92-7AC6-415C-9C5E-3A72D372901A}"/>
    <cellStyle name="Comma 44 2 6" xfId="2630" xr:uid="{BF0A6A05-6926-4249-993D-C74890B5A171}"/>
    <cellStyle name="Comma 44 2 6 2" xfId="3784" xr:uid="{D840BA0F-3407-48EA-A92F-1AAA6D49A63D}"/>
    <cellStyle name="Comma 44 2 6 3" xfId="4918" xr:uid="{D2D986CE-C9C4-46D7-B36E-10B09392F716}"/>
    <cellStyle name="Comma 44 2 6 4" xfId="6038" xr:uid="{A466C404-E0D1-4EAA-8A56-25592C3E502A}"/>
    <cellStyle name="Comma 44 2 6 5" xfId="7152" xr:uid="{088F8937-A091-4796-BC4C-F105A2776A45}"/>
    <cellStyle name="Comma 44 2 6 6" xfId="8173" xr:uid="{EABB791E-2086-4E49-9810-FCA68C030E97}"/>
    <cellStyle name="Comma 44 2 7" xfId="2797" xr:uid="{00A1AE40-1A4C-420A-8AC3-205822710B04}"/>
    <cellStyle name="Comma 44 2 8" xfId="3936" xr:uid="{ED3DD1D1-70BF-4E8F-A1A7-F5FAE534AE6A}"/>
    <cellStyle name="Comma 44 2 9" xfId="5057" xr:uid="{B2D3F842-3D4C-482C-A606-A03DF8850896}"/>
    <cellStyle name="Comma 45" xfId="1535" xr:uid="{8EB71C88-B55F-4C4C-8D12-9B4FDCE1FC34}"/>
    <cellStyle name="Comma 45 10" xfId="6092" xr:uid="{3D846BF1-F7FA-41C3-9DF8-B1273D42207C}"/>
    <cellStyle name="Comma 45 11" xfId="7201" xr:uid="{D9A84E8F-68CC-46EA-9F96-59E0CF9A86EE}"/>
    <cellStyle name="Comma 45 12" xfId="8223" xr:uid="{854051F4-5D00-4AC6-9F1C-A217E21667C2}"/>
    <cellStyle name="Comma 45 2" xfId="1690" xr:uid="{2B2D2ADB-E0B1-4959-93A5-FBAB2FA84BFD}"/>
    <cellStyle name="Comma 45 2 2" xfId="2104" xr:uid="{07A816FB-DE95-4BDE-98BE-C3F000DCFB84}"/>
    <cellStyle name="Comma 45 2 2 2" xfId="3287" xr:uid="{7B81448D-2AEF-416F-9712-644CF266DC8F}"/>
    <cellStyle name="Comma 45 2 2 3" xfId="4426" xr:uid="{854C8ECA-B852-450F-A898-FD04D2D16519}"/>
    <cellStyle name="Comma 45 2 2 4" xfId="5547" xr:uid="{FA9FEA5B-6663-4931-8A3F-158F36B725FD}"/>
    <cellStyle name="Comma 45 2 2 5" xfId="6661" xr:uid="{772B74E6-64BE-454C-A9E8-CEAA8DC47D31}"/>
    <cellStyle name="Comma 45 2 2 6" xfId="7730" xr:uid="{DEFBBCAB-CB90-401C-A091-2E182B411FF2}"/>
    <cellStyle name="Comma 45 2 3" xfId="2873" xr:uid="{3F6557C5-FBE5-4008-90D3-E93BCC781606}"/>
    <cellStyle name="Comma 45 2 4" xfId="4012" xr:uid="{BD992541-D813-4857-A12C-9E8BA3BEEA34}"/>
    <cellStyle name="Comma 45 2 5" xfId="5133" xr:uid="{F7D6A384-9D2B-43A3-87D7-0662E0CBDCB3}"/>
    <cellStyle name="Comma 45 2 6" xfId="6247" xr:uid="{96A08196-D84A-4A56-92B9-A12D84DF62DA}"/>
    <cellStyle name="Comma 45 2 7" xfId="7346" xr:uid="{366C4EFE-13BE-405E-B1C3-11C7B96D0910}"/>
    <cellStyle name="Comma 45 3" xfId="1822" xr:uid="{8DC25FF4-444F-4EA4-A43A-3A51040F560B}"/>
    <cellStyle name="Comma 45 3 2" xfId="2236" xr:uid="{10D0B9D5-59D1-499A-B98F-7B57F16CA694}"/>
    <cellStyle name="Comma 45 3 2 2" xfId="3419" xr:uid="{3F817D77-4814-4B86-9683-5ADEA26B9F8A}"/>
    <cellStyle name="Comma 45 3 2 3" xfId="4558" xr:uid="{88240662-8F78-4371-B8A7-ECB62487DEF9}"/>
    <cellStyle name="Comma 45 3 2 4" xfId="5679" xr:uid="{BCCACA25-6F2B-4361-99C9-1A04CB4E923B}"/>
    <cellStyle name="Comma 45 3 2 5" xfId="6793" xr:uid="{71DA09F4-0084-4E6D-BDA2-8E23EB5E7F1C}"/>
    <cellStyle name="Comma 45 3 2 6" xfId="7852" xr:uid="{7027FB69-0B2D-407E-8F14-E014D0CBCE59}"/>
    <cellStyle name="Comma 45 3 3" xfId="3005" xr:uid="{DDEEDE2D-70BC-4184-881E-C55886DD4880}"/>
    <cellStyle name="Comma 45 3 4" xfId="4144" xr:uid="{642D347A-DE63-4665-AE19-B39F1C8CF7D9}"/>
    <cellStyle name="Comma 45 3 5" xfId="5265" xr:uid="{EC9AEB14-1A66-40FC-AD5C-4FF72B32BB3D}"/>
    <cellStyle name="Comma 45 3 6" xfId="6379" xr:uid="{C3B81348-12C6-4382-AC59-DE23D8D085BA}"/>
    <cellStyle name="Comma 45 3 7" xfId="7468" xr:uid="{BC292F33-5271-4D86-AC9B-498E3E0D81B5}"/>
    <cellStyle name="Comma 45 4" xfId="1949" xr:uid="{F43F5858-48DD-451C-BD77-35485BABD107}"/>
    <cellStyle name="Comma 45 4 2" xfId="3132" xr:uid="{400DCB21-EC84-4588-9387-F0316B849AE4}"/>
    <cellStyle name="Comma 45 4 3" xfId="4271" xr:uid="{A1726298-7FE6-49ED-9312-24105A01F65B}"/>
    <cellStyle name="Comma 45 4 4" xfId="5392" xr:uid="{C3E53357-8A38-4BBC-997E-F0625F72A230}"/>
    <cellStyle name="Comma 45 4 5" xfId="6506" xr:uid="{52F7A1A3-DBCF-4A86-A823-71DEC18E091D}"/>
    <cellStyle name="Comma 45 4 6" xfId="7585" xr:uid="{1DB338AD-F6EF-42E6-A9F9-E9A05A768685}"/>
    <cellStyle name="Comma 45 5" xfId="2422" xr:uid="{04A79653-9496-42DF-9E26-FA05566C17B0}"/>
    <cellStyle name="Comma 45 5 2" xfId="3576" xr:uid="{63AAB398-4DA3-41E1-AC23-A8A08EBF7385}"/>
    <cellStyle name="Comma 45 5 3" xfId="4710" xr:uid="{421DE0A6-04B1-40F1-A924-E6BDCBC276A3}"/>
    <cellStyle name="Comma 45 5 4" xfId="5830" xr:uid="{2CE72D2C-3209-4A9A-954F-E55266ECF450}"/>
    <cellStyle name="Comma 45 5 5" xfId="6944" xr:uid="{52D166CF-AF37-47B0-B4DF-22E3AEBB5E01}"/>
    <cellStyle name="Comma 45 5 6" xfId="7979" xr:uid="{B94C30A5-368D-49D3-90DE-5C517203B508}"/>
    <cellStyle name="Comma 45 6" xfId="2551" xr:uid="{D1FA72AB-D760-4BE6-AC6C-127DA37A729D}"/>
    <cellStyle name="Comma 45 6 2" xfId="3705" xr:uid="{E69B73C0-F8BE-48EA-8F24-2D62518C043B}"/>
    <cellStyle name="Comma 45 6 3" xfId="4839" xr:uid="{E5B1033C-1C85-4FF9-A771-C0D3AD5EB6A4}"/>
    <cellStyle name="Comma 45 6 4" xfId="5959" xr:uid="{B21F19EB-5A64-45FF-B6CD-AD9B0F7155A9}"/>
    <cellStyle name="Comma 45 6 5" xfId="7073" xr:uid="{B2241B3B-FB29-44C5-90DC-5794B80401CE}"/>
    <cellStyle name="Comma 45 6 6" xfId="8098" xr:uid="{73E4A67B-30DD-41AA-84C3-C0241654AF42}"/>
    <cellStyle name="Comma 45 7" xfId="2718" xr:uid="{7A3B58DC-9BDC-4A94-B979-C7813A961FE2}"/>
    <cellStyle name="Comma 45 8" xfId="3857" xr:uid="{2DA1D796-FBCF-4AAA-A1C3-3673676B1ECA}"/>
    <cellStyle name="Comma 45 9" xfId="4978" xr:uid="{6633188A-82C9-40A7-B4C9-7C45C14283B3}"/>
    <cellStyle name="Comma 46" xfId="1610" xr:uid="{E63D8E0A-24FF-4616-A418-C0D25FADDEC6}"/>
    <cellStyle name="Comma 46 10" xfId="6167" xr:uid="{A552701F-DFBF-4042-A016-AB7822EEAEF7}"/>
    <cellStyle name="Comma 46 11" xfId="7273" xr:uid="{D51ABE08-51FF-473C-9105-01664DF3A435}"/>
    <cellStyle name="Comma 46 12" xfId="8295" xr:uid="{C080D8CA-6282-4B3C-A9DA-833DB694F8A6}"/>
    <cellStyle name="Comma 46 2" xfId="1765" xr:uid="{3A74571E-194B-4C8B-A888-F04B87ED36A8}"/>
    <cellStyle name="Comma 46 2 2" xfId="2179" xr:uid="{0F37A117-11BB-492A-96AA-D6829DFEE6DD}"/>
    <cellStyle name="Comma 46 2 2 2" xfId="3362" xr:uid="{0DE55AC0-A574-4C3D-9367-74ADA6C7E7A7}"/>
    <cellStyle name="Comma 46 2 2 3" xfId="4501" xr:uid="{7E86A9B3-C3C3-4CA1-8CBF-D78D11040DDE}"/>
    <cellStyle name="Comma 46 2 2 4" xfId="5622" xr:uid="{B9BAB231-5EF2-43C2-A9F2-7A354CDC26A4}"/>
    <cellStyle name="Comma 46 2 2 5" xfId="6736" xr:uid="{C95B55E6-AE2B-4A17-8854-E6584257641A}"/>
    <cellStyle name="Comma 46 2 2 6" xfId="7802" xr:uid="{50B9BF82-AC23-4D7F-B717-653254D52886}"/>
    <cellStyle name="Comma 46 2 3" xfId="2948" xr:uid="{6ACB755B-7DD4-4B85-9F33-3A18B234577E}"/>
    <cellStyle name="Comma 46 2 4" xfId="4087" xr:uid="{46D0BE20-73F1-4E88-9D4F-8ED8F52695EF}"/>
    <cellStyle name="Comma 46 2 5" xfId="5208" xr:uid="{1662D318-5A90-46EB-BDB9-20310E2A7000}"/>
    <cellStyle name="Comma 46 2 6" xfId="6322" xr:uid="{CE2EF0B2-F9F2-4E36-B437-9A1C2A691B15}"/>
    <cellStyle name="Comma 46 2 7" xfId="7418" xr:uid="{5F84E750-4034-4434-9986-05EFBF29CACD}"/>
    <cellStyle name="Comma 46 3" xfId="1897" xr:uid="{81AD9009-6B8B-40DF-B99F-CDA2E383FB4F}"/>
    <cellStyle name="Comma 46 3 2" xfId="2311" xr:uid="{098C8151-5F0B-495A-91F1-DC400F26823E}"/>
    <cellStyle name="Comma 46 3 2 2" xfId="3494" xr:uid="{FF12BC9E-88C7-45F9-89A2-380E3CB94C95}"/>
    <cellStyle name="Comma 46 3 2 3" xfId="4633" xr:uid="{8C6319BA-6CD7-45FA-BCB0-06E44624A6F0}"/>
    <cellStyle name="Comma 46 3 2 4" xfId="5754" xr:uid="{0C8F24D9-7B13-4539-B8A6-33792623B6A0}"/>
    <cellStyle name="Comma 46 3 2 5" xfId="6868" xr:uid="{4110FFE9-9745-40B9-B6EA-E3C86F23B2A9}"/>
    <cellStyle name="Comma 46 3 2 6" xfId="7924" xr:uid="{AA0EB047-5C2B-4084-9BEB-A6381A32C2C4}"/>
    <cellStyle name="Comma 46 3 3" xfId="3080" xr:uid="{846580E4-78A1-4727-9215-078E65D51FDC}"/>
    <cellStyle name="Comma 46 3 4" xfId="4219" xr:uid="{9D601490-1DED-4D4C-AFB8-855C34D6CBC6}"/>
    <cellStyle name="Comma 46 3 5" xfId="5340" xr:uid="{60AD3E2F-79CB-4A60-A9EC-6B0ADD81193C}"/>
    <cellStyle name="Comma 46 3 6" xfId="6454" xr:uid="{A7CBF8D0-86DE-473D-88C4-0956BF1D7500}"/>
    <cellStyle name="Comma 46 3 7" xfId="7540" xr:uid="{DEDC393F-41AB-4AAB-8DDF-3E131F128875}"/>
    <cellStyle name="Comma 46 4" xfId="2024" xr:uid="{21B3C6A2-2808-49C1-A523-0EEC4189AD50}"/>
    <cellStyle name="Comma 46 4 2" xfId="3207" xr:uid="{0D7B24E0-944B-43A3-82B5-41634DB8C84D}"/>
    <cellStyle name="Comma 46 4 3" xfId="4346" xr:uid="{021FE2B4-7DDD-45AA-95A7-F0195C00521D}"/>
    <cellStyle name="Comma 46 4 4" xfId="5467" xr:uid="{D0430B1B-6755-4701-A60A-3704CDE7CD29}"/>
    <cellStyle name="Comma 46 4 5" xfId="6581" xr:uid="{EA2EF0FF-A29B-4917-8B08-A35D0A66A30E}"/>
    <cellStyle name="Comma 46 4 6" xfId="7657" xr:uid="{CDAF3173-13E9-4626-B22C-B116B973DD09}"/>
    <cellStyle name="Comma 46 5" xfId="2497" xr:uid="{9379F66D-E772-4F1E-9774-9DA27699A4D8}"/>
    <cellStyle name="Comma 46 5 2" xfId="3651" xr:uid="{3AA200E0-8892-49A4-B7AE-CF55ED8DB94A}"/>
    <cellStyle name="Comma 46 5 3" xfId="4785" xr:uid="{BD8CAC76-E0C5-419E-A42A-CD87733177C2}"/>
    <cellStyle name="Comma 46 5 4" xfId="5905" xr:uid="{E5427A12-3AF7-4576-96F7-BF43788ACC15}"/>
    <cellStyle name="Comma 46 5 5" xfId="7019" xr:uid="{357F65B9-7F3B-4710-A24E-33CD9AA1EB73}"/>
    <cellStyle name="Comma 46 5 6" xfId="8051" xr:uid="{78736E88-4D48-4F8D-B86F-4E6CB7F53199}"/>
    <cellStyle name="Comma 46 6" xfId="2626" xr:uid="{0C6588D2-3316-4A69-A9F8-0BB7710F67B9}"/>
    <cellStyle name="Comma 46 6 2" xfId="3780" xr:uid="{00315804-A45F-4B5F-A52A-59C9D94A851F}"/>
    <cellStyle name="Comma 46 6 3" xfId="4914" xr:uid="{3DCB1D5B-CE69-42F8-8599-6438D7E58AB2}"/>
    <cellStyle name="Comma 46 6 4" xfId="6034" xr:uid="{FE7BCAE3-10E0-4EE0-B44B-6D4C5894B32D}"/>
    <cellStyle name="Comma 46 6 5" xfId="7148" xr:uid="{B6D7DDB7-03F5-4759-8157-741E5A4BF260}"/>
    <cellStyle name="Comma 46 6 6" xfId="8170" xr:uid="{6720D2A5-7344-4FF0-A6F0-AB36452D02D6}"/>
    <cellStyle name="Comma 46 7" xfId="2793" xr:uid="{7DB2DB5A-E81D-4B8F-8DA2-F0569BA3057C}"/>
    <cellStyle name="Comma 46 8" xfId="3932" xr:uid="{4973E8A1-F439-4786-BB83-605B39E27421}"/>
    <cellStyle name="Comma 46 9" xfId="5053" xr:uid="{22448630-E54F-498D-A2A1-2E09F052E61F}"/>
    <cellStyle name="Comma 47" xfId="1557" xr:uid="{9C840E91-E2D1-4A3A-BF6E-B1C4AA339A19}"/>
    <cellStyle name="Comma 47 10" xfId="6114" xr:uid="{5EE9C005-234F-4BAE-993B-83B31A9A4757}"/>
    <cellStyle name="Comma 47 11" xfId="7220" xr:uid="{8834F3A5-91B9-4ACB-B40F-5C38F8796D30}"/>
    <cellStyle name="Comma 47 12" xfId="8242" xr:uid="{8B0B8E88-1179-4DBF-AE7C-C5CE650D4363}"/>
    <cellStyle name="Comma 47 2" xfId="1712" xr:uid="{C991E277-5638-4B21-B318-8523E44EBADF}"/>
    <cellStyle name="Comma 47 2 2" xfId="2126" xr:uid="{676F068F-5F8C-4F94-A45D-0CF5E1FC7141}"/>
    <cellStyle name="Comma 47 2 2 2" xfId="3309" xr:uid="{92767804-9E2E-44D5-95C8-24DB3D253D32}"/>
    <cellStyle name="Comma 47 2 2 3" xfId="4448" xr:uid="{23D06193-A420-4399-92DD-B177404979E1}"/>
    <cellStyle name="Comma 47 2 2 4" xfId="5569" xr:uid="{D5E13B4E-BE60-40B7-BFAD-7F35A84F7E1A}"/>
    <cellStyle name="Comma 47 2 2 5" xfId="6683" xr:uid="{496FF0DE-E492-45C4-95EB-624FEF6517A6}"/>
    <cellStyle name="Comma 47 2 2 6" xfId="7749" xr:uid="{C3798891-D13B-4C0D-BA3E-D935B0758180}"/>
    <cellStyle name="Comma 47 2 3" xfId="2895" xr:uid="{A367CD79-0EA1-4598-BA28-A24A8383CB66}"/>
    <cellStyle name="Comma 47 2 4" xfId="4034" xr:uid="{10FA2D5B-E337-4EC4-9598-20DE38F5AD1F}"/>
    <cellStyle name="Comma 47 2 5" xfId="5155" xr:uid="{C7F2F3D5-75F3-431F-A90D-BE0078FBE2DA}"/>
    <cellStyle name="Comma 47 2 6" xfId="6269" xr:uid="{547FDAC8-D893-4682-9D14-081240B35BFC}"/>
    <cellStyle name="Comma 47 2 7" xfId="7365" xr:uid="{58BE3957-FA75-436E-87CA-538EF03DC5A2}"/>
    <cellStyle name="Comma 47 3" xfId="1844" xr:uid="{F8A7F7BA-F180-416C-9A3A-CAB5163AF849}"/>
    <cellStyle name="Comma 47 3 2" xfId="2258" xr:uid="{6856230F-DE4F-450C-9DE2-D3F2CEB74AF6}"/>
    <cellStyle name="Comma 47 3 2 2" xfId="3441" xr:uid="{A2D9D410-2601-4E96-94E2-E54F59894BB4}"/>
    <cellStyle name="Comma 47 3 2 3" xfId="4580" xr:uid="{47EDDE5C-C1AE-4E2D-9079-5BF291DE273A}"/>
    <cellStyle name="Comma 47 3 2 4" xfId="5701" xr:uid="{97DD0C2E-5012-4984-941F-AE833F5DA9D1}"/>
    <cellStyle name="Comma 47 3 2 5" xfId="6815" xr:uid="{3673180B-2393-4A2B-BFA3-5A5C269FC6D8}"/>
    <cellStyle name="Comma 47 3 2 6" xfId="7871" xr:uid="{4100863F-220E-4CB7-96AC-F1E5E64ADDA6}"/>
    <cellStyle name="Comma 47 3 3" xfId="3027" xr:uid="{3C61B7A4-A85C-479C-B616-0D765B90BF2B}"/>
    <cellStyle name="Comma 47 3 4" xfId="4166" xr:uid="{43D40E35-7C3A-4584-88DE-C01101BDF1A5}"/>
    <cellStyle name="Comma 47 3 5" xfId="5287" xr:uid="{603A9155-1117-4ED6-BDD0-06FCC4981D1C}"/>
    <cellStyle name="Comma 47 3 6" xfId="6401" xr:uid="{80BCC349-E83F-438A-90D8-B046A03393F0}"/>
    <cellStyle name="Comma 47 3 7" xfId="7487" xr:uid="{4196830B-A8F4-4EF9-A74B-FF1AB7613249}"/>
    <cellStyle name="Comma 47 4" xfId="1971" xr:uid="{808DDD28-E3AB-47C4-A704-150836BFE9C3}"/>
    <cellStyle name="Comma 47 4 2" xfId="3154" xr:uid="{52F57152-E697-4D74-A149-9BBE6F8521E9}"/>
    <cellStyle name="Comma 47 4 3" xfId="4293" xr:uid="{E23CFC44-100B-44A1-97C1-D7FCCBF23756}"/>
    <cellStyle name="Comma 47 4 4" xfId="5414" xr:uid="{433C1B09-FE94-4B7C-B120-6E99B0E95652}"/>
    <cellStyle name="Comma 47 4 5" xfId="6528" xr:uid="{DA4AB28B-A84F-47A1-80DB-1315F2EC5E21}"/>
    <cellStyle name="Comma 47 4 6" xfId="7604" xr:uid="{B08D555D-140D-439F-B22B-FB8745F2ED34}"/>
    <cellStyle name="Comma 47 5" xfId="2444" xr:uid="{D62A9092-F95D-4B46-8543-903B6295E891}"/>
    <cellStyle name="Comma 47 5 2" xfId="3598" xr:uid="{28CFEC86-DF3C-40FF-8385-112665A040A3}"/>
    <cellStyle name="Comma 47 5 3" xfId="4732" xr:uid="{0EC350A3-9CB3-447C-8DFF-88E77884BCB5}"/>
    <cellStyle name="Comma 47 5 4" xfId="5852" xr:uid="{1D164179-2556-4BAF-9E7F-2908F26C13DB}"/>
    <cellStyle name="Comma 47 5 5" xfId="6966" xr:uid="{60000468-49C8-45A0-919D-D5F206219FCA}"/>
    <cellStyle name="Comma 47 5 6" xfId="7998" xr:uid="{B86D657C-9A05-4692-9A38-9A9D3285F5AE}"/>
    <cellStyle name="Comma 47 6" xfId="2573" xr:uid="{8FFA9963-C510-4858-B03E-5819579695AF}"/>
    <cellStyle name="Comma 47 6 2" xfId="3727" xr:uid="{C381EAD8-4452-43C5-82E7-9951BAD0ED50}"/>
    <cellStyle name="Comma 47 6 3" xfId="4861" xr:uid="{83F1EB07-70EF-43D0-B6A6-E33EEEC03DF1}"/>
    <cellStyle name="Comma 47 6 4" xfId="5981" xr:uid="{F7B4E4FB-E0BC-4827-9100-ACC761C31521}"/>
    <cellStyle name="Comma 47 6 5" xfId="7095" xr:uid="{813234DA-C354-4908-A3D9-EBC1C3B0E477}"/>
    <cellStyle name="Comma 47 6 6" xfId="8117" xr:uid="{8F2BFF65-0995-442E-96BD-71321D33842D}"/>
    <cellStyle name="Comma 47 7" xfId="2740" xr:uid="{6CA4009A-BA59-42F5-BA01-A8C28119F3FE}"/>
    <cellStyle name="Comma 47 8" xfId="3879" xr:uid="{25801787-79F3-4C73-98DB-4C904E242ABF}"/>
    <cellStyle name="Comma 47 9" xfId="5000" xr:uid="{DB76197B-4B8C-4907-A43B-6CBECDE852E8}"/>
    <cellStyle name="Comma 48" xfId="1554" xr:uid="{C82BECA4-6E6B-4258-9C58-BBB42ED2FD8A}"/>
    <cellStyle name="Comma 48 10" xfId="6111" xr:uid="{94059988-616E-4AE9-BB0A-726EBA936B25}"/>
    <cellStyle name="Comma 48 11" xfId="7217" xr:uid="{32B94C46-9510-4340-B44D-276D683A63D2}"/>
    <cellStyle name="Comma 48 12" xfId="8239" xr:uid="{E31D60DD-61A0-44EC-AB1F-2733F4C9FAD3}"/>
    <cellStyle name="Comma 48 2" xfId="1709" xr:uid="{D75C1F76-78B9-4EBB-9C17-A26CFF6FD8F1}"/>
    <cellStyle name="Comma 48 2 2" xfId="2123" xr:uid="{32415C33-2614-48B4-B354-318E8D3C48E9}"/>
    <cellStyle name="Comma 48 2 2 2" xfId="3306" xr:uid="{306AAAED-3142-4ADF-9FBC-2C5613FC5AD6}"/>
    <cellStyle name="Comma 48 2 2 3" xfId="4445" xr:uid="{1D541FAE-CC2F-49BC-BB77-D74802BB3005}"/>
    <cellStyle name="Comma 48 2 2 4" xfId="5566" xr:uid="{6C531AAA-4D94-431C-8E55-41E3BFBCA9AC}"/>
    <cellStyle name="Comma 48 2 2 5" xfId="6680" xr:uid="{73127156-EEEE-49AF-A596-C09664C0BD42}"/>
    <cellStyle name="Comma 48 2 2 6" xfId="7746" xr:uid="{E896E714-E56F-486B-BA1F-DAB41A2965AF}"/>
    <cellStyle name="Comma 48 2 3" xfId="2892" xr:uid="{619F97BC-C695-4CF3-8ADE-7D3BF203917C}"/>
    <cellStyle name="Comma 48 2 4" xfId="4031" xr:uid="{6C4AC0E5-F6FB-43B1-9E4C-B7BC27D28A4D}"/>
    <cellStyle name="Comma 48 2 5" xfId="5152" xr:uid="{695494D3-2676-484A-A060-C3C94C7815FF}"/>
    <cellStyle name="Comma 48 2 6" xfId="6266" xr:uid="{3FE52FF8-AA29-41D3-B373-B9E5CF892904}"/>
    <cellStyle name="Comma 48 2 7" xfId="7362" xr:uid="{D6B852D2-B6CA-4B4F-BC89-1C5DA2B891C8}"/>
    <cellStyle name="Comma 48 3" xfId="1841" xr:uid="{3EB35D8E-6FB2-4ED5-AD78-FE96B6D95C3D}"/>
    <cellStyle name="Comma 48 3 2" xfId="2255" xr:uid="{F4C4E8C3-20E8-4057-A0C8-094D19CED30A}"/>
    <cellStyle name="Comma 48 3 2 2" xfId="3438" xr:uid="{5C491CA9-FC4D-480F-BBB3-D6CFDC9C61DB}"/>
    <cellStyle name="Comma 48 3 2 3" xfId="4577" xr:uid="{DBA47326-C623-4132-80D5-8C4383FD6608}"/>
    <cellStyle name="Comma 48 3 2 4" xfId="5698" xr:uid="{AB8A0CCB-45B1-45F0-99A6-F3F09D20997D}"/>
    <cellStyle name="Comma 48 3 2 5" xfId="6812" xr:uid="{4C2A3A3C-C327-4D5B-87E8-EE12B97561AB}"/>
    <cellStyle name="Comma 48 3 2 6" xfId="7868" xr:uid="{170D23E2-9188-45B7-A4DB-543CFDFB8B5C}"/>
    <cellStyle name="Comma 48 3 3" xfId="3024" xr:uid="{9271FC30-B723-4F04-BCCB-2DDA5373AEE7}"/>
    <cellStyle name="Comma 48 3 4" xfId="4163" xr:uid="{A2C45470-A9F1-4AFC-A718-2BD8CC9BBD9F}"/>
    <cellStyle name="Comma 48 3 5" xfId="5284" xr:uid="{5ECA364F-5FEB-46AD-BCB6-0D7359F25052}"/>
    <cellStyle name="Comma 48 3 6" xfId="6398" xr:uid="{AF0E2022-C3ED-44C4-8536-D16084FFAD8E}"/>
    <cellStyle name="Comma 48 3 7" xfId="7484" xr:uid="{172DA63D-7049-4567-992C-987A3FF51AC9}"/>
    <cellStyle name="Comma 48 4" xfId="1968" xr:uid="{03104B55-C191-40E2-AA11-C6210AFBF65F}"/>
    <cellStyle name="Comma 48 4 2" xfId="3151" xr:uid="{2AB6A7E2-2153-4D20-91A8-F5B75FAD2780}"/>
    <cellStyle name="Comma 48 4 3" xfId="4290" xr:uid="{4739C405-9EFE-4A93-A38D-C51C32661752}"/>
    <cellStyle name="Comma 48 4 4" xfId="5411" xr:uid="{B8E6CAEB-87FC-4747-9F88-AE8D3408CB04}"/>
    <cellStyle name="Comma 48 4 5" xfId="6525" xr:uid="{9B9F1428-5B03-4109-90C5-CCDD4910E960}"/>
    <cellStyle name="Comma 48 4 6" xfId="7601" xr:uid="{57A55091-0007-472F-AA95-567D87D404B3}"/>
    <cellStyle name="Comma 48 5" xfId="2441" xr:uid="{7D57A5EC-2D72-44EE-91FA-51EE17F0040B}"/>
    <cellStyle name="Comma 48 5 2" xfId="3595" xr:uid="{0606BEEC-5933-4831-ACEC-83D4BD7071EA}"/>
    <cellStyle name="Comma 48 5 3" xfId="4729" xr:uid="{A45E1761-33A1-408C-89F3-2C6098CC7066}"/>
    <cellStyle name="Comma 48 5 4" xfId="5849" xr:uid="{9C56DD91-DA09-443F-9E1A-6F2421A56AAC}"/>
    <cellStyle name="Comma 48 5 5" xfId="6963" xr:uid="{D78366D5-DE5E-4B6D-9878-566D354BFD2A}"/>
    <cellStyle name="Comma 48 5 6" xfId="7995" xr:uid="{5C2A8044-973C-48AF-B4C4-0098AD175E8C}"/>
    <cellStyle name="Comma 48 6" xfId="2570" xr:uid="{09C51DD2-00FE-4FB2-826A-B1C15E42C8BA}"/>
    <cellStyle name="Comma 48 6 2" xfId="3724" xr:uid="{AB76D02E-A7CF-46EF-B72B-DBE02945B73D}"/>
    <cellStyle name="Comma 48 6 3" xfId="4858" xr:uid="{EC3A7C95-6652-4D4E-9215-E690593257B5}"/>
    <cellStyle name="Comma 48 6 4" xfId="5978" xr:uid="{0D32F64E-2622-491C-84A2-C2545DAA0FA1}"/>
    <cellStyle name="Comma 48 6 5" xfId="7092" xr:uid="{E5616B14-E681-46C5-ACC4-9922774E78B0}"/>
    <cellStyle name="Comma 48 6 6" xfId="8114" xr:uid="{6A377174-8D74-4439-A594-E6CA7A08DFDD}"/>
    <cellStyle name="Comma 48 7" xfId="2737" xr:uid="{134A5278-D72C-4A93-8EE7-CB368E254720}"/>
    <cellStyle name="Comma 48 8" xfId="3876" xr:uid="{28F2F897-7846-4891-AC1F-09962E0475BE}"/>
    <cellStyle name="Comma 48 9" xfId="4997" xr:uid="{3072212B-A586-4658-8E2A-C7819663E95A}"/>
    <cellStyle name="Comma 49" xfId="1555" xr:uid="{1F103EE9-8062-472F-AAB2-413E91805B0B}"/>
    <cellStyle name="Comma 49 10" xfId="6112" xr:uid="{F60FF0A9-226D-4DAD-9E49-7DBE498C9DEC}"/>
    <cellStyle name="Comma 49 11" xfId="7218" xr:uid="{4AF6BD64-8D45-454A-ABD8-DE6D38563083}"/>
    <cellStyle name="Comma 49 12" xfId="8240" xr:uid="{99D8E746-6711-4D4D-B51B-8BB25A0D9133}"/>
    <cellStyle name="Comma 49 2" xfId="1710" xr:uid="{E9ADD1E9-3A4F-48C2-A983-8B7FCAA04114}"/>
    <cellStyle name="Comma 49 2 2" xfId="2124" xr:uid="{FDCA796B-1D1F-4A4A-A77C-69278A59BD01}"/>
    <cellStyle name="Comma 49 2 2 2" xfId="3307" xr:uid="{EFB2A2A0-DC5F-4FF2-9973-F0BECE366D67}"/>
    <cellStyle name="Comma 49 2 2 3" xfId="4446" xr:uid="{0A07C400-D5AF-4108-BB94-58DE9E674425}"/>
    <cellStyle name="Comma 49 2 2 4" xfId="5567" xr:uid="{BC1FD07A-3E4F-472D-AD7D-E9751825FF59}"/>
    <cellStyle name="Comma 49 2 2 5" xfId="6681" xr:uid="{5B655FD4-CFCD-4844-B7B0-0FF1FF389B8D}"/>
    <cellStyle name="Comma 49 2 2 6" xfId="7747" xr:uid="{54F2A954-C48C-4A89-AE25-81EBBFA50117}"/>
    <cellStyle name="Comma 49 2 3" xfId="2893" xr:uid="{83560A82-25D7-4593-A0D0-E4CDB9A61B4D}"/>
    <cellStyle name="Comma 49 2 4" xfId="4032" xr:uid="{2ECA4787-4F7F-4249-A8C8-D37963E5E8E5}"/>
    <cellStyle name="Comma 49 2 5" xfId="5153" xr:uid="{170DA61F-DDB8-4973-8928-8B58DA4D00D4}"/>
    <cellStyle name="Comma 49 2 6" xfId="6267" xr:uid="{F06B3626-F2B8-45B5-8FA6-B36C668FE78F}"/>
    <cellStyle name="Comma 49 2 7" xfId="7363" xr:uid="{553B8E73-74E0-44A3-A7ED-20499A83568C}"/>
    <cellStyle name="Comma 49 3" xfId="1842" xr:uid="{D6F86AD4-FE4F-4A2A-AFFD-E8796C46DDDE}"/>
    <cellStyle name="Comma 49 3 2" xfId="2256" xr:uid="{471BCE01-E939-44FB-8326-6AED408BA132}"/>
    <cellStyle name="Comma 49 3 2 2" xfId="3439" xr:uid="{13B8A822-A975-4B31-B5DD-0A2BFA522773}"/>
    <cellStyle name="Comma 49 3 2 3" xfId="4578" xr:uid="{E812B7A0-B2CD-47E8-AEA1-8A8C4CD69DC1}"/>
    <cellStyle name="Comma 49 3 2 4" xfId="5699" xr:uid="{DB814B57-DBB6-4F66-B4E1-71BBD15852EB}"/>
    <cellStyle name="Comma 49 3 2 5" xfId="6813" xr:uid="{AEDB093F-6936-4263-871C-3C11023E8692}"/>
    <cellStyle name="Comma 49 3 2 6" xfId="7869" xr:uid="{C4FCF1AA-CC42-4B10-B178-A66CB02DD8D1}"/>
    <cellStyle name="Comma 49 3 3" xfId="3025" xr:uid="{1E47E203-7E30-4038-8B93-3D6AF047B14C}"/>
    <cellStyle name="Comma 49 3 4" xfId="4164" xr:uid="{1BA68AF2-B3D2-46F6-84DD-8EEC0C43FAC2}"/>
    <cellStyle name="Comma 49 3 5" xfId="5285" xr:uid="{694F94A9-DFF6-48A7-BFD2-A1B9672FBEA2}"/>
    <cellStyle name="Comma 49 3 6" xfId="6399" xr:uid="{EB181BA3-FEEC-4B7E-B4D1-1B5A9347B1B7}"/>
    <cellStyle name="Comma 49 3 7" xfId="7485" xr:uid="{AF5B3DE1-5FAB-429D-AC45-871B25A5121E}"/>
    <cellStyle name="Comma 49 4" xfId="1969" xr:uid="{235C987C-00C3-4156-8A27-E26D9D054411}"/>
    <cellStyle name="Comma 49 4 2" xfId="3152" xr:uid="{2180040E-B9B8-4599-A31D-AD1225E0FAAA}"/>
    <cellStyle name="Comma 49 4 3" xfId="4291" xr:uid="{B202FB24-0546-44A7-9612-594E9A83A118}"/>
    <cellStyle name="Comma 49 4 4" xfId="5412" xr:uid="{F97D7EBF-2EA0-45C6-82CD-F907D0FEC3E4}"/>
    <cellStyle name="Comma 49 4 5" xfId="6526" xr:uid="{2BC92773-58A1-4387-8B0B-8F17513F4333}"/>
    <cellStyle name="Comma 49 4 6" xfId="7602" xr:uid="{D21A3273-FA0F-4FC9-96CC-38E0809E4211}"/>
    <cellStyle name="Comma 49 5" xfId="2442" xr:uid="{94A5E3AA-7CD5-4D49-903D-8EAADF51C6BF}"/>
    <cellStyle name="Comma 49 5 2" xfId="3596" xr:uid="{447DC0EF-D313-484E-A4F4-DF14EB8C13CE}"/>
    <cellStyle name="Comma 49 5 3" xfId="4730" xr:uid="{BD700E9E-C4C8-4811-8013-04AA989D3C6B}"/>
    <cellStyle name="Comma 49 5 4" xfId="5850" xr:uid="{0CBEDCE5-71CF-49B9-84F5-6A4EBD4685F6}"/>
    <cellStyle name="Comma 49 5 5" xfId="6964" xr:uid="{D356FED7-B1FC-4D47-A43D-822B7C63AF03}"/>
    <cellStyle name="Comma 49 5 6" xfId="7996" xr:uid="{DEF5D824-CE55-4DD3-B9D6-4F13B92B8029}"/>
    <cellStyle name="Comma 49 6" xfId="2571" xr:uid="{FD2AD716-40B6-42A8-90CA-22F2F2E640E7}"/>
    <cellStyle name="Comma 49 6 2" xfId="3725" xr:uid="{01262100-223C-4875-B119-CF3DF7F560D2}"/>
    <cellStyle name="Comma 49 6 3" xfId="4859" xr:uid="{B47D42E7-7B20-472A-B40D-9DF2FC128A3E}"/>
    <cellStyle name="Comma 49 6 4" xfId="5979" xr:uid="{CA3B80A8-980C-43D0-A0D0-73EF671AC2D1}"/>
    <cellStyle name="Comma 49 6 5" xfId="7093" xr:uid="{3FF2F6EF-DC27-4079-AA3B-85940E5634C4}"/>
    <cellStyle name="Comma 49 6 6" xfId="8115" xr:uid="{9B1092B3-FCED-42DC-B307-A7B147D286CD}"/>
    <cellStyle name="Comma 49 7" xfId="2738" xr:uid="{64793106-8937-42B6-A82F-6F29124B75CD}"/>
    <cellStyle name="Comma 49 8" xfId="3877" xr:uid="{84257E55-4908-4DD7-86D6-5A63864B3FC6}"/>
    <cellStyle name="Comma 49 9" xfId="4998" xr:uid="{1F2EC3A0-A59D-40B2-8D72-B7DD681685FE}"/>
    <cellStyle name="Comma 5" xfId="107" xr:uid="{00000000-0005-0000-0000-0000EC000000}"/>
    <cellStyle name="Comma 5 10" xfId="2666" xr:uid="{AC86DBC9-D08E-4391-BD19-5E79E81F9A95}"/>
    <cellStyle name="Comma 5 10 2" xfId="3816" xr:uid="{F2DCACFA-0951-4693-A604-265549F5543F}"/>
    <cellStyle name="Comma 5 10 3" xfId="4949" xr:uid="{0E759A74-239E-4A5F-A216-CBE731BDFCA5}"/>
    <cellStyle name="Comma 5 10 4" xfId="6069" xr:uid="{0D2DF100-3691-4B4F-B66F-03C4D8461569}"/>
    <cellStyle name="Comma 5 10 5" xfId="7183" xr:uid="{3A97B0D7-43E4-4645-9347-7ACD7F7E862B}"/>
    <cellStyle name="Comma 5 10 6" xfId="8203" xr:uid="{587EBEC2-0BFD-4710-AE5B-86949E860D9A}"/>
    <cellStyle name="Comma 5 11" xfId="2690" xr:uid="{131788BE-10DA-4897-B6D1-E689AFA516F8}"/>
    <cellStyle name="Comma 5 12" xfId="3829" xr:uid="{BC63D320-8621-4D80-8A5B-32F7C5C0DD3F}"/>
    <cellStyle name="Comma 5 13" xfId="4960" xr:uid="{72533FDF-ABE0-4B47-94B4-E6088EF40CB5}"/>
    <cellStyle name="Comma 5 14" xfId="6075" xr:uid="{8A29E47A-A19E-4A0D-B56F-42F692F3BAC7}"/>
    <cellStyle name="Comma 5 15" xfId="7186" xr:uid="{E02D2BFA-8CC9-4F4D-8DFB-BE93B0494998}"/>
    <cellStyle name="Comma 5 16" xfId="8207" xr:uid="{C5D5CAD3-5133-48C5-96BF-D5CE1A35D30F}"/>
    <cellStyle name="Comma 5 2" xfId="288" xr:uid="{00000000-0005-0000-0000-0000ED000000}"/>
    <cellStyle name="Comma 5 2 2" xfId="1432" xr:uid="{00000000-0005-0000-0000-0000EE000000}"/>
    <cellStyle name="Comma 5 2 2 10" xfId="4971" xr:uid="{6EF40616-3BAF-4E1D-96B5-667910B5B6AB}"/>
    <cellStyle name="Comma 5 2 2 11" xfId="6085" xr:uid="{10C5A365-F6A8-4213-AAA6-5A26CB9015AE}"/>
    <cellStyle name="Comma 5 2 2 12" xfId="7195" xr:uid="{F79B75F4-FE6E-4538-803E-360B45D2E8C5}"/>
    <cellStyle name="Comma 5 2 2 13" xfId="8217" xr:uid="{2EF34BD5-659C-4F21-B59D-AEB3C24EBD8C}"/>
    <cellStyle name="Comma 5 2 2 2" xfId="1628" xr:uid="{8E981089-43F3-451D-8B51-AF412995E999}"/>
    <cellStyle name="Comma 5 2 2 2 10" xfId="6185" xr:uid="{1CF8E3C4-360F-4EDB-94F1-73228F6187D8}"/>
    <cellStyle name="Comma 5 2 2 2 11" xfId="7290" xr:uid="{548CC7E2-438B-44C6-BD6E-720D3C58E513}"/>
    <cellStyle name="Comma 5 2 2 2 12" xfId="8312" xr:uid="{0E32611C-FF58-465E-A205-C2BE1A984E05}"/>
    <cellStyle name="Comma 5 2 2 2 2" xfId="1783" xr:uid="{531E2116-4E58-4D20-886F-7E946AFBC144}"/>
    <cellStyle name="Comma 5 2 2 2 2 2" xfId="2197" xr:uid="{3C47B526-3EBE-40BB-9878-D093842E37BC}"/>
    <cellStyle name="Comma 5 2 2 2 2 2 2" xfId="3380" xr:uid="{FEA4D6E6-50B4-49ED-9B54-8881698A7014}"/>
    <cellStyle name="Comma 5 2 2 2 2 2 3" xfId="4519" xr:uid="{E48486D1-8638-4C4F-BA97-6A4177A77480}"/>
    <cellStyle name="Comma 5 2 2 2 2 2 4" xfId="5640" xr:uid="{047337CD-1DAE-446B-8808-5076E40E8B97}"/>
    <cellStyle name="Comma 5 2 2 2 2 2 5" xfId="6754" xr:uid="{9A62A2CC-27A0-4822-A9BA-164AF4F692CE}"/>
    <cellStyle name="Comma 5 2 2 2 2 2 6" xfId="7819" xr:uid="{890A3FE1-6219-417C-88B4-223D82B16D15}"/>
    <cellStyle name="Comma 5 2 2 2 2 3" xfId="2966" xr:uid="{D999AB40-85DB-471F-9222-55560D6F45C1}"/>
    <cellStyle name="Comma 5 2 2 2 2 4" xfId="4105" xr:uid="{B00A766C-3DF8-42A5-9516-3A7CA1FD133B}"/>
    <cellStyle name="Comma 5 2 2 2 2 5" xfId="5226" xr:uid="{21987D6B-2FD6-420A-B8A5-91A02A057F98}"/>
    <cellStyle name="Comma 5 2 2 2 2 6" xfId="6340" xr:uid="{A196917D-93F7-488E-9460-DB4C57E17F74}"/>
    <cellStyle name="Comma 5 2 2 2 2 7" xfId="7435" xr:uid="{49D39BEB-D1DE-4085-A2EB-344900ADC1DC}"/>
    <cellStyle name="Comma 5 2 2 2 3" xfId="1915" xr:uid="{289AB73E-3F50-495C-BEC0-8E6F0BC5E56C}"/>
    <cellStyle name="Comma 5 2 2 2 3 2" xfId="2329" xr:uid="{928EF0C0-8A9E-422D-9745-F9BA77B21F11}"/>
    <cellStyle name="Comma 5 2 2 2 3 2 2" xfId="3512" xr:uid="{C7FAF801-7ADE-4F7E-B73E-ED2A654B87B0}"/>
    <cellStyle name="Comma 5 2 2 2 3 2 3" xfId="4651" xr:uid="{96DBD683-339C-447E-8054-49B16D9DB440}"/>
    <cellStyle name="Comma 5 2 2 2 3 2 4" xfId="5772" xr:uid="{C3C8F54A-420E-4D45-81C8-ED151BC9FC94}"/>
    <cellStyle name="Comma 5 2 2 2 3 2 5" xfId="6886" xr:uid="{5188DB59-122B-470A-B5B5-155F3839E0BC}"/>
    <cellStyle name="Comma 5 2 2 2 3 2 6" xfId="7941" xr:uid="{88E65C81-DCBA-42D1-BEBA-E32D3271BEB7}"/>
    <cellStyle name="Comma 5 2 2 2 3 3" xfId="3098" xr:uid="{FE03734F-77F6-4379-A1F9-E6D64E974482}"/>
    <cellStyle name="Comma 5 2 2 2 3 4" xfId="4237" xr:uid="{FE562A47-94C5-4CD1-B2FF-65F6617838D5}"/>
    <cellStyle name="Comma 5 2 2 2 3 5" xfId="5358" xr:uid="{910BE4AC-39C2-4593-9490-E2C9750B9CAC}"/>
    <cellStyle name="Comma 5 2 2 2 3 6" xfId="6472" xr:uid="{0542A423-153F-4E70-BB2B-34577E971D1B}"/>
    <cellStyle name="Comma 5 2 2 2 3 7" xfId="7557" xr:uid="{320AD6DD-1A90-4120-9995-2FC2BDE296BF}"/>
    <cellStyle name="Comma 5 2 2 2 4" xfId="2042" xr:uid="{EA6033D0-DE51-4C34-9137-D073A02A928B}"/>
    <cellStyle name="Comma 5 2 2 2 4 2" xfId="3225" xr:uid="{5279ADA8-C970-40D3-94B3-D54DE58AF997}"/>
    <cellStyle name="Comma 5 2 2 2 4 3" xfId="4364" xr:uid="{0D71F246-4F17-40EA-84B7-E74EAF69B093}"/>
    <cellStyle name="Comma 5 2 2 2 4 4" xfId="5485" xr:uid="{19484236-A3E7-420C-9AB6-6A70E73DBBFE}"/>
    <cellStyle name="Comma 5 2 2 2 4 5" xfId="6599" xr:uid="{1088EB2A-98B2-4CA2-A270-0D2420F1D9E5}"/>
    <cellStyle name="Comma 5 2 2 2 4 6" xfId="7674" xr:uid="{26ADEAE2-6712-4115-BF49-8A14818CA976}"/>
    <cellStyle name="Comma 5 2 2 2 5" xfId="2515" xr:uid="{FA437BDE-3A58-4A32-9073-758F074AF58A}"/>
    <cellStyle name="Comma 5 2 2 2 5 2" xfId="3669" xr:uid="{043B8E64-09C7-4544-B9C0-F35A8F14673C}"/>
    <cellStyle name="Comma 5 2 2 2 5 3" xfId="4803" xr:uid="{B6BF2F6B-3F84-4E12-9912-C28334B62FB4}"/>
    <cellStyle name="Comma 5 2 2 2 5 4" xfId="5923" xr:uid="{E01DB338-5B84-479D-939B-D7C5E19BFA50}"/>
    <cellStyle name="Comma 5 2 2 2 5 5" xfId="7037" xr:uid="{FBE88E95-4286-4DF8-B213-56AF20B53DD4}"/>
    <cellStyle name="Comma 5 2 2 2 5 6" xfId="8068" xr:uid="{44CBD56A-B704-4FCE-AD94-369210B91C1A}"/>
    <cellStyle name="Comma 5 2 2 2 6" xfId="2644" xr:uid="{068DC6C5-B4F6-4794-9371-E5BD33EC5120}"/>
    <cellStyle name="Comma 5 2 2 2 6 2" xfId="3798" xr:uid="{43727011-D47A-4E89-9429-98CDC3B2DAB3}"/>
    <cellStyle name="Comma 5 2 2 2 6 3" xfId="4932" xr:uid="{EE4B5C72-560A-4402-B487-09380CB2472E}"/>
    <cellStyle name="Comma 5 2 2 2 6 4" xfId="6052" xr:uid="{A735C71A-F7A3-4EB4-921E-12026F7C0594}"/>
    <cellStyle name="Comma 5 2 2 2 6 5" xfId="7166" xr:uid="{C7ACB2FB-B25F-4733-9D89-4F774749F930}"/>
    <cellStyle name="Comma 5 2 2 2 6 6" xfId="8187" xr:uid="{45B39A68-D66B-433A-B3D4-34C11BED6B93}"/>
    <cellStyle name="Comma 5 2 2 2 7" xfId="2811" xr:uid="{40717336-749A-48F5-A935-8A5806156702}"/>
    <cellStyle name="Comma 5 2 2 2 8" xfId="3950" xr:uid="{97349F13-E37A-475D-A183-82E708BD367F}"/>
    <cellStyle name="Comma 5 2 2 2 9" xfId="5071" xr:uid="{4A066FED-4111-4CFB-BB24-15B7558699C2}"/>
    <cellStyle name="Comma 5 2 2 3" xfId="1683" xr:uid="{6A870022-9C4B-44B4-BF43-FC71C6786C18}"/>
    <cellStyle name="Comma 5 2 2 3 2" xfId="2097" xr:uid="{3A00E448-5DC7-499C-8A26-3B7C953FE33D}"/>
    <cellStyle name="Comma 5 2 2 3 2 2" xfId="3280" xr:uid="{C2588C95-C8BF-4FBC-A10A-A20D8ECBDB40}"/>
    <cellStyle name="Comma 5 2 2 3 2 3" xfId="4419" xr:uid="{BE9A9C77-92B5-469D-ADDF-66252BA9BEE8}"/>
    <cellStyle name="Comma 5 2 2 3 2 4" xfId="5540" xr:uid="{08ED9762-E7A1-47A1-8955-C5F8754A7F9C}"/>
    <cellStyle name="Comma 5 2 2 3 2 5" xfId="6654" xr:uid="{DCCEC5D7-74B8-44A6-994D-43CB13A00F2C}"/>
    <cellStyle name="Comma 5 2 2 3 2 6" xfId="7724" xr:uid="{C16218AC-9B3E-4B89-963E-52B517B1E099}"/>
    <cellStyle name="Comma 5 2 2 3 3" xfId="2866" xr:uid="{5266D93B-AE60-4977-A424-A173E702E64C}"/>
    <cellStyle name="Comma 5 2 2 3 4" xfId="4005" xr:uid="{FA927447-4F03-4D47-B6E4-749F46E15B30}"/>
    <cellStyle name="Comma 5 2 2 3 5" xfId="5126" xr:uid="{077ACEAF-7C67-44CF-BDAE-36B73A882B1C}"/>
    <cellStyle name="Comma 5 2 2 3 6" xfId="6240" xr:uid="{F1895542-1CF9-426A-81A1-34198CB2BBE9}"/>
    <cellStyle name="Comma 5 2 2 3 7" xfId="7340" xr:uid="{0DE28CC3-498F-484E-AD4E-81CC433859BB}"/>
    <cellStyle name="Comma 5 2 2 4" xfId="1815" xr:uid="{16B5CF66-EB46-423D-AB31-C224AD2378D3}"/>
    <cellStyle name="Comma 5 2 2 4 2" xfId="2229" xr:uid="{063A2970-E5F4-4208-B2F0-C2898D6503B5}"/>
    <cellStyle name="Comma 5 2 2 4 2 2" xfId="3412" xr:uid="{E0FCB65B-63F3-4A3B-8879-E78D97E1A209}"/>
    <cellStyle name="Comma 5 2 2 4 2 3" xfId="4551" xr:uid="{A5E54789-ACF6-4AE8-9D24-8956414445D5}"/>
    <cellStyle name="Comma 5 2 2 4 2 4" xfId="5672" xr:uid="{076753EB-F169-411F-8357-4AE284DF842B}"/>
    <cellStyle name="Comma 5 2 2 4 2 5" xfId="6786" xr:uid="{F0CBC236-2F85-4EF6-A6EB-EDBF3E759156}"/>
    <cellStyle name="Comma 5 2 2 4 2 6" xfId="7846" xr:uid="{AF8174B0-F7F5-4DA6-B078-6F50E73B8CFE}"/>
    <cellStyle name="Comma 5 2 2 4 3" xfId="2998" xr:uid="{AEF7BE77-A82E-4B26-8C0D-119F8F83BFCC}"/>
    <cellStyle name="Comma 5 2 2 4 4" xfId="4137" xr:uid="{E42B8BF2-803A-43F8-8BA6-03FB8DAF152E}"/>
    <cellStyle name="Comma 5 2 2 4 5" xfId="5258" xr:uid="{1FB9B023-C3A8-41CE-B320-EB6D33B82F7A}"/>
    <cellStyle name="Comma 5 2 2 4 6" xfId="6372" xr:uid="{B9DCCBF6-C8BA-477B-9484-A438E75BD5A9}"/>
    <cellStyle name="Comma 5 2 2 4 7" xfId="7462" xr:uid="{E66AD646-E413-4DBB-9986-4FC2225CDB89}"/>
    <cellStyle name="Comma 5 2 2 5" xfId="1942" xr:uid="{5B5F69DD-F797-4D7E-B3F2-E746FD56B511}"/>
    <cellStyle name="Comma 5 2 2 5 2" xfId="3125" xr:uid="{4201C5D8-3143-43BF-B505-782265F6518B}"/>
    <cellStyle name="Comma 5 2 2 5 3" xfId="4264" xr:uid="{F9160EB4-6B62-445B-8ACA-D282EDC33073}"/>
    <cellStyle name="Comma 5 2 2 5 4" xfId="5385" xr:uid="{604D439D-1FA2-4FCD-AE90-7EA32DCEEE48}"/>
    <cellStyle name="Comma 5 2 2 5 5" xfId="6499" xr:uid="{ECBB0B4C-0758-4BE5-8374-B1A49F6AC4B6}"/>
    <cellStyle name="Comma 5 2 2 5 6" xfId="7579" xr:uid="{8A8E4F19-A35B-4CFF-A0AD-CA989FDF3367}"/>
    <cellStyle name="Comma 5 2 2 6" xfId="2415" xr:uid="{11C72BB7-406F-4C55-B513-529BF9D1DC1F}"/>
    <cellStyle name="Comma 5 2 2 6 2" xfId="3569" xr:uid="{91EA7BD4-B30B-4A3E-8095-E852F22ED75C}"/>
    <cellStyle name="Comma 5 2 2 6 3" xfId="4703" xr:uid="{206F7501-66C7-47AF-BFF2-6C5300745DC6}"/>
    <cellStyle name="Comma 5 2 2 6 4" xfId="5823" xr:uid="{120E9B30-FFC4-4467-8F83-518A2FEAD5FA}"/>
    <cellStyle name="Comma 5 2 2 6 5" xfId="6937" xr:uid="{5696E0FF-AAF3-4A81-988F-9B40DABC729A}"/>
    <cellStyle name="Comma 5 2 2 6 6" xfId="7973" xr:uid="{E586DF1F-7104-42FE-A351-119E7E5DAC92}"/>
    <cellStyle name="Comma 5 2 2 7" xfId="2544" xr:uid="{51A5F906-B083-4B96-917F-3C1AEDC0B87E}"/>
    <cellStyle name="Comma 5 2 2 7 2" xfId="3698" xr:uid="{FF276AB8-12C1-434F-A3D1-E131E07A67C5}"/>
    <cellStyle name="Comma 5 2 2 7 3" xfId="4832" xr:uid="{3055248E-F182-4223-B254-AFC4767893AA}"/>
    <cellStyle name="Comma 5 2 2 7 4" xfId="5952" xr:uid="{68A8B1E1-1198-40C7-9EF5-EA657F1A1809}"/>
    <cellStyle name="Comma 5 2 2 7 5" xfId="7066" xr:uid="{AD927E57-1B43-4A8E-AA3A-DC73C00EF3A1}"/>
    <cellStyle name="Comma 5 2 2 7 6" xfId="8092" xr:uid="{CEDB641C-B66C-4B67-A300-61AB81A32BA5}"/>
    <cellStyle name="Comma 5 2 2 8" xfId="2711" xr:uid="{34994278-B890-496B-951F-A520C920B8C8}"/>
    <cellStyle name="Comma 5 2 2 9" xfId="3850" xr:uid="{ADDA75D0-0293-4292-866F-460155A64868}"/>
    <cellStyle name="Comma 5 3" xfId="1433" xr:uid="{00000000-0005-0000-0000-0000EF000000}"/>
    <cellStyle name="Comma 5 3 10" xfId="4972" xr:uid="{19D6C9D9-6D86-4248-A188-2A15EE9DEE56}"/>
    <cellStyle name="Comma 5 3 11" xfId="6086" xr:uid="{24F9B31C-FCF1-4432-9B4F-E77151A8C6FA}"/>
    <cellStyle name="Comma 5 3 12" xfId="7196" xr:uid="{2DFB893C-93BA-4421-B555-DD553478AAF0}"/>
    <cellStyle name="Comma 5 3 13" xfId="8218" xr:uid="{71B18800-E330-43F0-9AC3-BF056B311339}"/>
    <cellStyle name="Comma 5 3 2" xfId="1629" xr:uid="{83519DEB-912C-4617-9AA2-04C977D5376D}"/>
    <cellStyle name="Comma 5 3 2 10" xfId="6186" xr:uid="{C99723B6-D5AE-4D83-AC95-F0E4B37A0A0C}"/>
    <cellStyle name="Comma 5 3 2 11" xfId="7291" xr:uid="{215F81F8-A22E-4206-87C7-40403020FB3D}"/>
    <cellStyle name="Comma 5 3 2 12" xfId="8313" xr:uid="{962D1A82-65C4-4050-8059-3E90626BB20F}"/>
    <cellStyle name="Comma 5 3 2 2" xfId="1784" xr:uid="{DBD78838-69CD-4F9B-B797-03B0FA067C60}"/>
    <cellStyle name="Comma 5 3 2 2 2" xfId="2198" xr:uid="{93A31FF2-DC57-4C01-94BF-C9D1F71C1CEC}"/>
    <cellStyle name="Comma 5 3 2 2 2 2" xfId="3381" xr:uid="{6633965B-A8BA-45B1-ABBF-1C11ECDB0EDC}"/>
    <cellStyle name="Comma 5 3 2 2 2 3" xfId="4520" xr:uid="{DFED8619-F8FC-464E-A249-155072087234}"/>
    <cellStyle name="Comma 5 3 2 2 2 4" xfId="5641" xr:uid="{9E1363FD-9DBF-449C-B4A0-45079F100578}"/>
    <cellStyle name="Comma 5 3 2 2 2 5" xfId="6755" xr:uid="{3165BE81-A0C5-446A-8592-B62691B5184D}"/>
    <cellStyle name="Comma 5 3 2 2 2 6" xfId="7820" xr:uid="{E118BBC9-29AF-47EF-B30E-958B1DE8461B}"/>
    <cellStyle name="Comma 5 3 2 2 3" xfId="2967" xr:uid="{034A5AB3-216D-43F8-BBFF-3BBF5C986D2E}"/>
    <cellStyle name="Comma 5 3 2 2 4" xfId="4106" xr:uid="{C20E8800-761B-4D75-8243-475F6F8AA892}"/>
    <cellStyle name="Comma 5 3 2 2 5" xfId="5227" xr:uid="{09298092-E993-42B3-A7A8-7FE754BEAD45}"/>
    <cellStyle name="Comma 5 3 2 2 6" xfId="6341" xr:uid="{9E7076E1-97D6-4993-8031-BE0F8035E0D8}"/>
    <cellStyle name="Comma 5 3 2 2 7" xfId="7436" xr:uid="{99171E1E-B9CA-45EF-B0B7-B8E5A3CA8159}"/>
    <cellStyle name="Comma 5 3 2 3" xfId="1916" xr:uid="{FEFC523C-6355-4E8A-AC47-B816E6C03D36}"/>
    <cellStyle name="Comma 5 3 2 3 2" xfId="2330" xr:uid="{E0E6320F-261E-4657-B52F-7C57E55D0337}"/>
    <cellStyle name="Comma 5 3 2 3 2 2" xfId="3513" xr:uid="{B7E59DD3-599E-4374-8CC5-5EC079478E99}"/>
    <cellStyle name="Comma 5 3 2 3 2 3" xfId="4652" xr:uid="{14AAF5DC-F58E-42C1-B6F6-A43D5FB210AE}"/>
    <cellStyle name="Comma 5 3 2 3 2 4" xfId="5773" xr:uid="{7CC9D3EC-A082-4293-BF47-E09F551799D7}"/>
    <cellStyle name="Comma 5 3 2 3 2 5" xfId="6887" xr:uid="{994B6A93-6871-4A01-AB57-7C30355B9BA3}"/>
    <cellStyle name="Comma 5 3 2 3 2 6" xfId="7942" xr:uid="{7EA7E5E1-F4C8-4A91-B7CD-EBD70BE66545}"/>
    <cellStyle name="Comma 5 3 2 3 3" xfId="3099" xr:uid="{78548B8E-AB0B-4FFD-B27C-F49AFDD7EC14}"/>
    <cellStyle name="Comma 5 3 2 3 4" xfId="4238" xr:uid="{C5828BF5-F11D-4483-B095-9123950BB72A}"/>
    <cellStyle name="Comma 5 3 2 3 5" xfId="5359" xr:uid="{11D900F8-F7C7-426F-9640-C802FE672E1A}"/>
    <cellStyle name="Comma 5 3 2 3 6" xfId="6473" xr:uid="{E71FE01B-0B7E-4335-A725-AF793740BCFD}"/>
    <cellStyle name="Comma 5 3 2 3 7" xfId="7558" xr:uid="{A5DB050D-B4E3-426B-ACCA-20979B7D4E1D}"/>
    <cellStyle name="Comma 5 3 2 4" xfId="2043" xr:uid="{9EBFB51B-F7D5-463F-91C1-48EB70BF442E}"/>
    <cellStyle name="Comma 5 3 2 4 2" xfId="3226" xr:uid="{71F8C1A1-6A12-4800-8737-007A48B7794D}"/>
    <cellStyle name="Comma 5 3 2 4 3" xfId="4365" xr:uid="{11D372DB-F503-4477-90E1-886ACA6E0B5E}"/>
    <cellStyle name="Comma 5 3 2 4 4" xfId="5486" xr:uid="{E648C78C-7214-4DE1-9EE4-2709D7AFE3BF}"/>
    <cellStyle name="Comma 5 3 2 4 5" xfId="6600" xr:uid="{3219FB59-EA19-4A93-A52A-6657BFBDEC4B}"/>
    <cellStyle name="Comma 5 3 2 4 6" xfId="7675" xr:uid="{22E91A8B-3C59-4EAC-9167-129D02AC3F36}"/>
    <cellStyle name="Comma 5 3 2 5" xfId="2516" xr:uid="{BDDDDF03-97DB-4044-A0CA-D2F01E4EE9BF}"/>
    <cellStyle name="Comma 5 3 2 5 2" xfId="3670" xr:uid="{F803187A-B683-4042-994D-A5E8F2A8FC53}"/>
    <cellStyle name="Comma 5 3 2 5 3" xfId="4804" xr:uid="{CF28E7F4-386C-4CE4-9945-0CBF1C1F7E36}"/>
    <cellStyle name="Comma 5 3 2 5 4" xfId="5924" xr:uid="{9FA4328E-B564-4119-B90F-B6308FE8C744}"/>
    <cellStyle name="Comma 5 3 2 5 5" xfId="7038" xr:uid="{7BDC952A-97B1-4834-8CA1-DFCD54879F4B}"/>
    <cellStyle name="Comma 5 3 2 5 6" xfId="8069" xr:uid="{978783C5-2C8A-4F03-8D0E-DE83AEAC74A9}"/>
    <cellStyle name="Comma 5 3 2 6" xfId="2645" xr:uid="{4F7C9393-EB53-4B5C-8CC1-37B3CE422497}"/>
    <cellStyle name="Comma 5 3 2 6 2" xfId="3799" xr:uid="{28BDA78A-8110-41EB-B4C0-39CAA76924C5}"/>
    <cellStyle name="Comma 5 3 2 6 3" xfId="4933" xr:uid="{86267064-D0F4-42C6-86A9-3E4F81BF3AD2}"/>
    <cellStyle name="Comma 5 3 2 6 4" xfId="6053" xr:uid="{6C47A0AD-18C1-495B-AF9A-03D1342C5C2A}"/>
    <cellStyle name="Comma 5 3 2 6 5" xfId="7167" xr:uid="{D614AE0C-2B38-4586-A11A-AAC76AB51648}"/>
    <cellStyle name="Comma 5 3 2 6 6" xfId="8188" xr:uid="{9201AF87-3138-4E1A-AA0B-463A1F12D0C5}"/>
    <cellStyle name="Comma 5 3 2 7" xfId="2812" xr:uid="{DA20B2AD-4618-45F4-ACFB-BB4168131517}"/>
    <cellStyle name="Comma 5 3 2 8" xfId="3951" xr:uid="{403205DE-962F-4609-9E90-F19CF93F352B}"/>
    <cellStyle name="Comma 5 3 2 9" xfId="5072" xr:uid="{DC02C13A-FFE4-43AD-8E3C-299030891DAB}"/>
    <cellStyle name="Comma 5 3 3" xfId="1684" xr:uid="{8FE9D766-CCDC-4AB6-8407-1C0C1B6AECDD}"/>
    <cellStyle name="Comma 5 3 3 2" xfId="2098" xr:uid="{FD5DF4BF-26CB-47B2-8778-1FA74CF63CBC}"/>
    <cellStyle name="Comma 5 3 3 2 2" xfId="3281" xr:uid="{80E511B9-2B37-43EC-B0F0-B30ADC7B373C}"/>
    <cellStyle name="Comma 5 3 3 2 3" xfId="4420" xr:uid="{1863EFC4-304D-4495-9AAE-D640B61F3912}"/>
    <cellStyle name="Comma 5 3 3 2 4" xfId="5541" xr:uid="{7B981F90-947E-4E8A-BEE7-C54248FB90C1}"/>
    <cellStyle name="Comma 5 3 3 2 5" xfId="6655" xr:uid="{767F0CFB-BD00-49B2-8BF3-FB29B01B4C51}"/>
    <cellStyle name="Comma 5 3 3 2 6" xfId="7725" xr:uid="{4F666486-68D4-4FED-A3A0-1827D6D1DDF6}"/>
    <cellStyle name="Comma 5 3 3 3" xfId="2867" xr:uid="{07222BEC-939A-4700-AA47-C44057255C61}"/>
    <cellStyle name="Comma 5 3 3 4" xfId="4006" xr:uid="{FED12587-F9F9-41CF-8246-414EAD5E23EC}"/>
    <cellStyle name="Comma 5 3 3 5" xfId="5127" xr:uid="{24635161-CFEF-4341-B0F8-C0AC92C6BED5}"/>
    <cellStyle name="Comma 5 3 3 6" xfId="6241" xr:uid="{0894FCBC-53B2-452B-95F8-55B0DE7CAAA8}"/>
    <cellStyle name="Comma 5 3 3 7" xfId="7341" xr:uid="{46B9DCFD-00E3-453F-B965-D6A7042AC4F6}"/>
    <cellStyle name="Comma 5 3 4" xfId="1816" xr:uid="{6EB7275B-A2DB-44B7-B812-CCC294B80DF9}"/>
    <cellStyle name="Comma 5 3 4 2" xfId="2230" xr:uid="{07B349E9-3808-45F0-A559-96BA2E22D120}"/>
    <cellStyle name="Comma 5 3 4 2 2" xfId="3413" xr:uid="{58E230E7-52E0-4511-91F9-71B4DAECF737}"/>
    <cellStyle name="Comma 5 3 4 2 3" xfId="4552" xr:uid="{5F69263D-05F4-4E44-8F85-48B5EBB8DFC5}"/>
    <cellStyle name="Comma 5 3 4 2 4" xfId="5673" xr:uid="{FC6B3C8C-36C1-4306-A895-974878C41524}"/>
    <cellStyle name="Comma 5 3 4 2 5" xfId="6787" xr:uid="{26CD318D-6B82-46B3-ACDD-8BACE3E71635}"/>
    <cellStyle name="Comma 5 3 4 2 6" xfId="7847" xr:uid="{2EF7F3D4-5CEF-4901-A166-2143365E835D}"/>
    <cellStyle name="Comma 5 3 4 3" xfId="2999" xr:uid="{A64E9F7B-D012-40A3-B262-6AA781C4921A}"/>
    <cellStyle name="Comma 5 3 4 4" xfId="4138" xr:uid="{CD40DF94-FDD3-4329-B972-03AE929D08CE}"/>
    <cellStyle name="Comma 5 3 4 5" xfId="5259" xr:uid="{BA23B5B8-185E-42AF-8E31-A240AF2702EF}"/>
    <cellStyle name="Comma 5 3 4 6" xfId="6373" xr:uid="{C2ABC05F-3498-4307-89B7-6DC678125A6A}"/>
    <cellStyle name="Comma 5 3 4 7" xfId="7463" xr:uid="{825A9486-C818-4B0B-B2E9-B2B70CDF7687}"/>
    <cellStyle name="Comma 5 3 5" xfId="1943" xr:uid="{35F3929A-9AE1-4020-A929-52051BCA28E1}"/>
    <cellStyle name="Comma 5 3 5 2" xfId="3126" xr:uid="{C3D7FFBF-4105-442D-A2B5-A6D529FB32AE}"/>
    <cellStyle name="Comma 5 3 5 3" xfId="4265" xr:uid="{30493AA9-6775-4913-B432-BF561A0E14B8}"/>
    <cellStyle name="Comma 5 3 5 4" xfId="5386" xr:uid="{045C1FCE-7B16-478F-B40E-B70D07B3E6E7}"/>
    <cellStyle name="Comma 5 3 5 5" xfId="6500" xr:uid="{1E9FF549-0D70-4556-8BBA-E80C479802B3}"/>
    <cellStyle name="Comma 5 3 5 6" xfId="7580" xr:uid="{5D5206C4-BDF4-4267-9C04-4C50BD92C3BE}"/>
    <cellStyle name="Comma 5 3 6" xfId="2416" xr:uid="{FF76AE52-6647-4331-BC1E-F502FE5BFE3A}"/>
    <cellStyle name="Comma 5 3 6 2" xfId="3570" xr:uid="{928165F1-C729-4154-A5C1-84DF757784A0}"/>
    <cellStyle name="Comma 5 3 6 3" xfId="4704" xr:uid="{4F23D207-721E-4688-A70E-4EF86746813E}"/>
    <cellStyle name="Comma 5 3 6 4" xfId="5824" xr:uid="{1B1A3CD4-BE98-4EDE-A010-E21559142F88}"/>
    <cellStyle name="Comma 5 3 6 5" xfId="6938" xr:uid="{DE517DBB-443A-45E2-AF45-573711581E19}"/>
    <cellStyle name="Comma 5 3 6 6" xfId="7974" xr:uid="{74FA6745-5A02-4745-809B-1C565CECD361}"/>
    <cellStyle name="Comma 5 3 7" xfId="2545" xr:uid="{45428AEF-1C3C-4DD3-B926-A3EB34A43ECE}"/>
    <cellStyle name="Comma 5 3 7 2" xfId="3699" xr:uid="{1E02080E-E9B8-409B-8156-90F0E1A0D182}"/>
    <cellStyle name="Comma 5 3 7 3" xfId="4833" xr:uid="{972CC2E8-283F-4E5D-B888-372863A5D587}"/>
    <cellStyle name="Comma 5 3 7 4" xfId="5953" xr:uid="{40203154-EE6F-4443-81F7-169DC77D322F}"/>
    <cellStyle name="Comma 5 3 7 5" xfId="7067" xr:uid="{B265A895-24CE-429D-AD48-7C0A1FE1BC6C}"/>
    <cellStyle name="Comma 5 3 7 6" xfId="8093" xr:uid="{616C4500-C010-4A79-BD03-F4A7329B2355}"/>
    <cellStyle name="Comma 5 3 8" xfId="2712" xr:uid="{9EF285E2-B9CC-40AF-A13F-A1789C275BE4}"/>
    <cellStyle name="Comma 5 3 9" xfId="3851" xr:uid="{6D80682C-8727-4C15-80A3-ED5377D63BE4}"/>
    <cellStyle name="Comma 5 4" xfId="1550" xr:uid="{1BDC6400-5A1F-4B13-9593-40741BFD1A07}"/>
    <cellStyle name="Comma 5 4 10" xfId="6107" xr:uid="{D9CF1EB5-2F21-4A08-8B81-4D0CE18CDC91}"/>
    <cellStyle name="Comma 5 4 11" xfId="7213" xr:uid="{05D09DBE-3BCD-4EC6-931F-C43955E73939}"/>
    <cellStyle name="Comma 5 4 12" xfId="8235" xr:uid="{AE142368-D7CB-4368-9A93-848CA862AAA3}"/>
    <cellStyle name="Comma 5 4 2" xfId="1705" xr:uid="{874D24A6-EF7C-4DE3-951C-4525B0BD1934}"/>
    <cellStyle name="Comma 5 4 2 2" xfId="2119" xr:uid="{84CFC6D0-6125-400A-B69B-AADA84A087B2}"/>
    <cellStyle name="Comma 5 4 2 2 2" xfId="3302" xr:uid="{42740250-41B3-437A-9EA5-BCD4FD1C3425}"/>
    <cellStyle name="Comma 5 4 2 2 3" xfId="4441" xr:uid="{05007C6E-167B-46FA-A6E1-C5DF585302F2}"/>
    <cellStyle name="Comma 5 4 2 2 4" xfId="5562" xr:uid="{B396B6EE-5F59-4032-A2DE-FB60E7924C43}"/>
    <cellStyle name="Comma 5 4 2 2 5" xfId="6676" xr:uid="{804FA5DA-1D94-44EF-B3C4-7AC55CF5E337}"/>
    <cellStyle name="Comma 5 4 2 2 6" xfId="7742" xr:uid="{EE4CEFA8-1857-464E-880F-9DF770E7E319}"/>
    <cellStyle name="Comma 5 4 2 3" xfId="2888" xr:uid="{E18B99A1-76FD-441C-8BBA-1FDD0CB80F9E}"/>
    <cellStyle name="Comma 5 4 2 4" xfId="4027" xr:uid="{6F5CB350-D84C-4AF6-8473-83FC4FDCE8E3}"/>
    <cellStyle name="Comma 5 4 2 5" xfId="5148" xr:uid="{F3D819D3-6869-4B99-A5C9-C09D8B59F526}"/>
    <cellStyle name="Comma 5 4 2 6" xfId="6262" xr:uid="{BC364054-B8C9-41FD-B8DA-7BE7A7099448}"/>
    <cellStyle name="Comma 5 4 2 7" xfId="7358" xr:uid="{54762CBF-5CC9-41C0-8910-F06F3E2F576A}"/>
    <cellStyle name="Comma 5 4 3" xfId="1837" xr:uid="{FD15E51E-388A-470F-AD63-9941E8DF40EE}"/>
    <cellStyle name="Comma 5 4 3 2" xfId="2251" xr:uid="{315F3DC7-3725-4F6C-B9AC-B0CF1F48EB3C}"/>
    <cellStyle name="Comma 5 4 3 2 2" xfId="3434" xr:uid="{C4DC8D48-B94B-4BA2-B578-A9D988B463DE}"/>
    <cellStyle name="Comma 5 4 3 2 3" xfId="4573" xr:uid="{8E063A89-5A0C-4070-A0DA-09D6426FDE26}"/>
    <cellStyle name="Comma 5 4 3 2 4" xfId="5694" xr:uid="{493E799D-593F-485D-AA3F-3566C58BE6F0}"/>
    <cellStyle name="Comma 5 4 3 2 5" xfId="6808" xr:uid="{89C052A2-A42D-4517-ACA9-AC809B483718}"/>
    <cellStyle name="Comma 5 4 3 2 6" xfId="7864" xr:uid="{6C66164B-AB54-4919-A801-00A34DF65888}"/>
    <cellStyle name="Comma 5 4 3 3" xfId="3020" xr:uid="{3F9BA9E5-FA81-468D-8C56-829F308C604E}"/>
    <cellStyle name="Comma 5 4 3 4" xfId="4159" xr:uid="{3D57FA65-C6EF-40BB-9439-8CCDE83D0BC2}"/>
    <cellStyle name="Comma 5 4 3 5" xfId="5280" xr:uid="{A5E0E09A-33AF-44CE-8442-D0D86B7AA33A}"/>
    <cellStyle name="Comma 5 4 3 6" xfId="6394" xr:uid="{EE056F34-94E6-4530-B587-C3C5AC0E3B1B}"/>
    <cellStyle name="Comma 5 4 3 7" xfId="7480" xr:uid="{1AB4E226-2A44-491A-A285-D8A2CB228742}"/>
    <cellStyle name="Comma 5 4 4" xfId="1964" xr:uid="{CC574A12-E0C5-4978-919E-B52AF2FF5DCE}"/>
    <cellStyle name="Comma 5 4 4 2" xfId="3147" xr:uid="{3F4EDCE3-3E57-48D5-8D66-F7237D17CED3}"/>
    <cellStyle name="Comma 5 4 4 3" xfId="4286" xr:uid="{D5845B70-8A73-4130-8B9B-E639F82C7662}"/>
    <cellStyle name="Comma 5 4 4 4" xfId="5407" xr:uid="{4F404A94-F09F-4AF5-B6D8-311D47530AC6}"/>
    <cellStyle name="Comma 5 4 4 5" xfId="6521" xr:uid="{6109C391-54F3-42C7-AB8F-3A30EE1A78A4}"/>
    <cellStyle name="Comma 5 4 4 6" xfId="7597" xr:uid="{E5D8386A-0648-47BA-81ED-86E816490DFA}"/>
    <cellStyle name="Comma 5 4 5" xfId="2437" xr:uid="{BAF1F5A4-D379-4B79-9CB5-0294B27189E7}"/>
    <cellStyle name="Comma 5 4 5 2" xfId="3591" xr:uid="{E3BB0FD8-DD2A-4576-98A1-18DDBA0D458B}"/>
    <cellStyle name="Comma 5 4 5 3" xfId="4725" xr:uid="{38E64D97-41CA-4CDE-A18B-C1E634983D20}"/>
    <cellStyle name="Comma 5 4 5 4" xfId="5845" xr:uid="{537A2648-604A-42EC-90D2-9BDFDEB3FEF4}"/>
    <cellStyle name="Comma 5 4 5 5" xfId="6959" xr:uid="{76E21C84-E49C-423C-BDC2-0CD9BADD7871}"/>
    <cellStyle name="Comma 5 4 5 6" xfId="7991" xr:uid="{B4ADA06B-CD20-41E3-A7D0-5047B414E26A}"/>
    <cellStyle name="Comma 5 4 6" xfId="2566" xr:uid="{7DD7452D-D395-4C3C-BB1C-B98FDA7774C0}"/>
    <cellStyle name="Comma 5 4 6 2" xfId="3720" xr:uid="{A2C29D26-686C-40C6-86D6-5DF4DF43C677}"/>
    <cellStyle name="Comma 5 4 6 3" xfId="4854" xr:uid="{89CA206B-972C-4D3F-B939-1E35B9F92453}"/>
    <cellStyle name="Comma 5 4 6 4" xfId="5974" xr:uid="{77600164-375E-4182-88BD-28D93D7984B5}"/>
    <cellStyle name="Comma 5 4 6 5" xfId="7088" xr:uid="{79A2EF1C-82A1-4D48-8532-9EEE4BDA5611}"/>
    <cellStyle name="Comma 5 4 6 6" xfId="8110" xr:uid="{ACDDE5E9-E3E9-4B23-A6D3-1663E175FEAD}"/>
    <cellStyle name="Comma 5 4 7" xfId="2733" xr:uid="{1F55EFB1-4FA3-4833-9A82-E5B502934AFE}"/>
    <cellStyle name="Comma 5 4 8" xfId="3872" xr:uid="{3DD8434B-8C0E-4B24-98A9-2C6FE43B3E19}"/>
    <cellStyle name="Comma 5 4 9" xfId="4993" xr:uid="{B4E1085A-7A08-4A36-8550-0AFFD88D6405}"/>
    <cellStyle name="Comma 5 5" xfId="1645" xr:uid="{25AEEE13-B825-4658-B9A7-4B9D62D9DCD3}"/>
    <cellStyle name="Comma 5 5 2" xfId="2059" xr:uid="{7533BC94-728B-4680-9DC3-7C27475A796E}"/>
    <cellStyle name="Comma 5 5 2 2" xfId="3242" xr:uid="{F2E26D60-92E6-43F1-9007-9AA0168EA9F6}"/>
    <cellStyle name="Comma 5 5 2 3" xfId="4381" xr:uid="{4196EDB6-6F64-44B8-B152-3D853B6C6082}"/>
    <cellStyle name="Comma 5 5 2 4" xfId="5502" xr:uid="{C732ED8B-9DB5-415C-8994-2C276F8AAD6B}"/>
    <cellStyle name="Comma 5 5 2 5" xfId="6616" xr:uid="{51B85153-D999-4B37-91C1-77E352189E83}"/>
    <cellStyle name="Comma 5 5 2 6" xfId="7687" xr:uid="{F93771EB-D271-4B4E-B268-3399578E1FF5}"/>
    <cellStyle name="Comma 5 5 3" xfId="2828" xr:uid="{F6CC962E-20CD-465E-9B3D-B433655138BB}"/>
    <cellStyle name="Comma 5 5 4" xfId="3967" xr:uid="{8F7C64E1-08F6-4D04-9FF1-18065B4CB226}"/>
    <cellStyle name="Comma 5 5 5" xfId="5088" xr:uid="{7F5BBAD1-12E8-4FA8-ADB0-2775850561C9}"/>
    <cellStyle name="Comma 5 5 6" xfId="6202" xr:uid="{2DA5F9E4-5858-431F-9742-1FC9400B974D}"/>
    <cellStyle name="Comma 5 5 7" xfId="7303" xr:uid="{5D7F03A0-E372-4778-8CB4-CB97B98CE855}"/>
    <cellStyle name="Comma 5 6" xfId="1805" xr:uid="{09C11AAC-809A-41E2-931E-23256166B9A8}"/>
    <cellStyle name="Comma 5 6 2" xfId="2219" xr:uid="{0E66486B-2D64-4611-9030-058FAFC9FECD}"/>
    <cellStyle name="Comma 5 6 2 2" xfId="3402" xr:uid="{AA80EE6E-0B34-4AE4-9477-C6D8A1793B2D}"/>
    <cellStyle name="Comma 5 6 2 3" xfId="4541" xr:uid="{303895E9-ABE1-4F54-9C9A-6579A08A715A}"/>
    <cellStyle name="Comma 5 6 2 4" xfId="5662" xr:uid="{F5E26BCD-CE58-4791-955E-359DB8B75111}"/>
    <cellStyle name="Comma 5 6 2 5" xfId="6776" xr:uid="{5A9732D9-4B53-4511-8761-7C2971D3590C}"/>
    <cellStyle name="Comma 5 6 2 6" xfId="7837" xr:uid="{334FE984-A358-4A07-ABF4-E17CC0CEF608}"/>
    <cellStyle name="Comma 5 6 3" xfId="2988" xr:uid="{31C6C881-332D-4117-B4FA-B16196EAEBA5}"/>
    <cellStyle name="Comma 5 6 4" xfId="4127" xr:uid="{C861491F-7437-4467-BD04-12E218DEC95B}"/>
    <cellStyle name="Comma 5 6 5" xfId="5248" xr:uid="{2C9070B3-DEC3-406A-8904-735A99995A25}"/>
    <cellStyle name="Comma 5 6 6" xfId="6362" xr:uid="{63B1D1FA-D7AB-45B8-AD93-759B2D87F017}"/>
    <cellStyle name="Comma 5 6 7" xfId="7453" xr:uid="{8E8F78C2-32A2-45AA-A2B5-9A0FB3236F37}"/>
    <cellStyle name="Comma 5 7" xfId="1932" xr:uid="{13E3D2A5-432B-4494-9A5C-37410316979B}"/>
    <cellStyle name="Comma 5 7 2" xfId="3115" xr:uid="{83896815-3726-45CF-8C3E-352367C75AC0}"/>
    <cellStyle name="Comma 5 7 3" xfId="4254" xr:uid="{72E1C053-3112-4176-81E2-F3E7148A27FE}"/>
    <cellStyle name="Comma 5 7 4" xfId="5375" xr:uid="{5E19BE5B-2DD4-4F71-8091-C7654DA868A3}"/>
    <cellStyle name="Comma 5 7 5" xfId="6489" xr:uid="{9AE0BDBF-75D1-4C02-8ACE-C79EE9469584}"/>
    <cellStyle name="Comma 5 7 6" xfId="7570" xr:uid="{694DE554-D005-4387-8FEC-A9EBC757E523}"/>
    <cellStyle name="Comma 5 8" xfId="2405" xr:uid="{D531C519-8C16-458B-8D42-258C76CC979B}"/>
    <cellStyle name="Comma 5 8 2" xfId="3559" xr:uid="{48DC190A-04EE-44B2-B40A-3FEF47D875D2}"/>
    <cellStyle name="Comma 5 8 3" xfId="4693" xr:uid="{D5EF8077-C7C2-4602-A503-B93B402156ED}"/>
    <cellStyle name="Comma 5 8 4" xfId="5813" xr:uid="{E0482106-9F16-4A23-ABF9-0126E9354C0E}"/>
    <cellStyle name="Comma 5 8 5" xfId="6927" xr:uid="{6E03DF74-AE69-449F-AAC0-2E7C1DE48207}"/>
    <cellStyle name="Comma 5 8 6" xfId="7964" xr:uid="{89294439-086C-4AC4-AB34-CA18FE65E8AF}"/>
    <cellStyle name="Comma 5 9" xfId="2532" xr:uid="{2B2FD933-9B7A-4650-922A-A433BE2C216F}"/>
    <cellStyle name="Comma 5 9 2" xfId="3686" xr:uid="{4EA42A1A-9479-4E06-9FDE-600255ECBA80}"/>
    <cellStyle name="Comma 5 9 3" xfId="4820" xr:uid="{95C8635C-28E2-47BA-A081-CE91D957FE4F}"/>
    <cellStyle name="Comma 5 9 4" xfId="5940" xr:uid="{D66F4608-BDFF-4838-9779-10D01FADF9A6}"/>
    <cellStyle name="Comma 5 9 5" xfId="7054" xr:uid="{681925A1-BBA1-4F1A-8DF6-2503CCC3CE64}"/>
    <cellStyle name="Comma 5 9 6" xfId="8081" xr:uid="{2630C59B-8864-45B8-8F5E-A3FBB42B5AC6}"/>
    <cellStyle name="Comma 50" xfId="1551" xr:uid="{18D5871B-85B1-40C7-B515-48FD2188C243}"/>
    <cellStyle name="Comma 50 10" xfId="6108" xr:uid="{4C978445-A575-41C2-8A87-9B40AB01857F}"/>
    <cellStyle name="Comma 50 11" xfId="7214" xr:uid="{434E2922-162E-4986-9CF6-B892D3073163}"/>
    <cellStyle name="Comma 50 12" xfId="8236" xr:uid="{34D150D9-1F95-49B3-B802-3982E8B5A8B7}"/>
    <cellStyle name="Comma 50 2" xfId="1706" xr:uid="{697F2626-E218-47AC-B1BA-5F6C29610E93}"/>
    <cellStyle name="Comma 50 2 2" xfId="2120" xr:uid="{F6DA8929-EE95-4B32-A026-D32CA3C369FE}"/>
    <cellStyle name="Comma 50 2 2 2" xfId="3303" xr:uid="{6B6E533B-8594-4E7A-8A86-F6E96E659CDC}"/>
    <cellStyle name="Comma 50 2 2 3" xfId="4442" xr:uid="{D1147036-51A0-4927-87E7-3A090A5BA739}"/>
    <cellStyle name="Comma 50 2 2 4" xfId="5563" xr:uid="{AC5935A2-E9EA-4728-B491-4638C2A681EE}"/>
    <cellStyle name="Comma 50 2 2 5" xfId="6677" xr:uid="{5A260B99-E51C-4374-88B6-78054FBFDB13}"/>
    <cellStyle name="Comma 50 2 2 6" xfId="7743" xr:uid="{A5B0FA4B-393B-48D7-8035-73B7ADFC7102}"/>
    <cellStyle name="Comma 50 2 3" xfId="2889" xr:uid="{3FEC5EC6-A61E-4262-BB76-DB2DA853B71C}"/>
    <cellStyle name="Comma 50 2 4" xfId="4028" xr:uid="{C05452E0-973C-4031-845C-3408EDF279D7}"/>
    <cellStyle name="Comma 50 2 5" xfId="5149" xr:uid="{C2902D7D-1667-4C2D-8B17-74A02783BD8A}"/>
    <cellStyle name="Comma 50 2 6" xfId="6263" xr:uid="{420328E7-AEAE-489D-A00A-E6CA7D5FF8CC}"/>
    <cellStyle name="Comma 50 2 7" xfId="7359" xr:uid="{1F5285AA-42D7-442E-95A7-EC61B8C09999}"/>
    <cellStyle name="Comma 50 3" xfId="1838" xr:uid="{389C3F40-DA68-41EF-B38B-00C95BE3FBAC}"/>
    <cellStyle name="Comma 50 3 2" xfId="2252" xr:uid="{2ECE0DD8-1616-47B8-9101-63C38E66252F}"/>
    <cellStyle name="Comma 50 3 2 2" xfId="3435" xr:uid="{D8BB640E-1702-4F3A-82E9-F160D23E5DF4}"/>
    <cellStyle name="Comma 50 3 2 3" xfId="4574" xr:uid="{5CE05113-B34A-479F-B3B2-C356947C112D}"/>
    <cellStyle name="Comma 50 3 2 4" xfId="5695" xr:uid="{5C439F2D-CD39-48D4-9A9B-8F3CC989C76A}"/>
    <cellStyle name="Comma 50 3 2 5" xfId="6809" xr:uid="{72EFF205-AD46-46A5-B02C-1C72F1767661}"/>
    <cellStyle name="Comma 50 3 2 6" xfId="7865" xr:uid="{45562DE9-EF98-4C1A-AFCE-7E6C7F9D748A}"/>
    <cellStyle name="Comma 50 3 3" xfId="3021" xr:uid="{078A74EB-F4A9-4368-9839-B0F51BE7041C}"/>
    <cellStyle name="Comma 50 3 4" xfId="4160" xr:uid="{975EAC28-8FB7-40FA-BF3B-86AAC4BAD3DF}"/>
    <cellStyle name="Comma 50 3 5" xfId="5281" xr:uid="{9262D174-D151-4E57-8915-1036A67A675A}"/>
    <cellStyle name="Comma 50 3 6" xfId="6395" xr:uid="{C176CD3E-36ED-484C-92B2-55209AA7982E}"/>
    <cellStyle name="Comma 50 3 7" xfId="7481" xr:uid="{D24C84A8-C4D2-4DF3-AF28-8727ACA61DBD}"/>
    <cellStyle name="Comma 50 4" xfId="1965" xr:uid="{23321346-2C99-4F64-8034-E6C7ED9B265F}"/>
    <cellStyle name="Comma 50 4 2" xfId="3148" xr:uid="{FDC22AD3-98EF-4A41-9525-DE084FD2FC4E}"/>
    <cellStyle name="Comma 50 4 3" xfId="4287" xr:uid="{AE676CDD-99EB-45F4-8EC1-8A2145121EDB}"/>
    <cellStyle name="Comma 50 4 4" xfId="5408" xr:uid="{59A1F307-A7B5-48F2-953D-20CC409A0A34}"/>
    <cellStyle name="Comma 50 4 5" xfId="6522" xr:uid="{92A80440-30D9-416C-A553-9E8018FCFCAF}"/>
    <cellStyle name="Comma 50 4 6" xfId="7598" xr:uid="{216BC752-9BBF-4ADE-B0C2-BCFCD622F38D}"/>
    <cellStyle name="Comma 50 5" xfId="2438" xr:uid="{CA651035-63D9-4FF6-9F16-8D0B3B548114}"/>
    <cellStyle name="Comma 50 5 2" xfId="3592" xr:uid="{69843EB3-20A3-4294-A4D6-B5DE8B48317F}"/>
    <cellStyle name="Comma 50 5 3" xfId="4726" xr:uid="{CC756C2A-6210-46DB-BD6E-2BAED05F5C31}"/>
    <cellStyle name="Comma 50 5 4" xfId="5846" xr:uid="{B19043BE-DD3C-4A81-91B8-26C7B6A3459B}"/>
    <cellStyle name="Comma 50 5 5" xfId="6960" xr:uid="{464195FE-89E9-4536-9658-4EF13D044A22}"/>
    <cellStyle name="Comma 50 5 6" xfId="7992" xr:uid="{DEABD597-6EC2-4CD1-8D9D-9ED59BA8E7EF}"/>
    <cellStyle name="Comma 50 6" xfId="2567" xr:uid="{6E4C1FA5-61E1-4B2D-807B-08B531969015}"/>
    <cellStyle name="Comma 50 6 2" xfId="3721" xr:uid="{10070815-5D10-41F8-AC6A-E8DC11C77FD0}"/>
    <cellStyle name="Comma 50 6 3" xfId="4855" xr:uid="{95287444-019B-4AFE-AEE0-2D0F4D980DC5}"/>
    <cellStyle name="Comma 50 6 4" xfId="5975" xr:uid="{66E47501-175A-4AEA-BD6C-2B795442DCC6}"/>
    <cellStyle name="Comma 50 6 5" xfId="7089" xr:uid="{221B6768-9CB8-41F4-BD8E-A280B1E1570F}"/>
    <cellStyle name="Comma 50 6 6" xfId="8111" xr:uid="{29DD3202-4626-45A0-9446-89CB1283C29F}"/>
    <cellStyle name="Comma 50 7" xfId="2734" xr:uid="{0D4617D9-8894-49EC-A4E6-267649014803}"/>
    <cellStyle name="Comma 50 8" xfId="3873" xr:uid="{807D72E6-6672-4A22-861E-EE08E19A2627}"/>
    <cellStyle name="Comma 50 9" xfId="4994" xr:uid="{974FEA88-5371-4106-AB47-7231F7959A9F}"/>
    <cellStyle name="Comma 51" xfId="1600" xr:uid="{9F245B24-9B6A-4541-859F-935E54D464FA}"/>
    <cellStyle name="Comma 51 10" xfId="6157" xr:uid="{20D00383-9E89-4A06-92C9-BE51832764E9}"/>
    <cellStyle name="Comma 51 11" xfId="7263" xr:uid="{D76A476F-B7B8-4ED5-A3B6-8EFD4FD5F3C1}"/>
    <cellStyle name="Comma 51 12" xfId="8285" xr:uid="{EE6C675F-7193-42AA-88D1-C286074B7536}"/>
    <cellStyle name="Comma 51 2" xfId="1755" xr:uid="{E4F8DADB-930B-4E26-A519-5FD1CB906EE6}"/>
    <cellStyle name="Comma 51 2 2" xfId="2169" xr:uid="{7AFE8545-B579-453B-8BA5-1115C7498322}"/>
    <cellStyle name="Comma 51 2 2 2" xfId="3352" xr:uid="{EC3E4951-8AB7-4BB3-8D93-FA2F4C7F688E}"/>
    <cellStyle name="Comma 51 2 2 3" xfId="4491" xr:uid="{F57E5680-4D7C-4260-A061-2599171CD4B2}"/>
    <cellStyle name="Comma 51 2 2 4" xfId="5612" xr:uid="{0A096AC9-4DEE-4CAA-B384-A805AFEB5758}"/>
    <cellStyle name="Comma 51 2 2 5" xfId="6726" xr:uid="{E0DFE0AC-4793-4C33-BB0D-A07499B597F6}"/>
    <cellStyle name="Comma 51 2 2 6" xfId="7792" xr:uid="{1206377C-801E-4E9B-8F64-C9060FFC1273}"/>
    <cellStyle name="Comma 51 2 3" xfId="2938" xr:uid="{7B7B3EF0-8F43-4A74-8E1B-18F768DB1072}"/>
    <cellStyle name="Comma 51 2 4" xfId="4077" xr:uid="{9CEC2C14-ED03-4E28-8A56-27B21E0A190B}"/>
    <cellStyle name="Comma 51 2 5" xfId="5198" xr:uid="{5850967B-C36D-447D-80D7-84BC111B5C0B}"/>
    <cellStyle name="Comma 51 2 6" xfId="6312" xr:uid="{5F9A7748-3A97-4D85-9742-3C5002688757}"/>
    <cellStyle name="Comma 51 2 7" xfId="7408" xr:uid="{9B2562BE-5A63-4327-BFFB-DB51CFF66152}"/>
    <cellStyle name="Comma 51 3" xfId="1887" xr:uid="{7C1998D9-5F88-47F6-BC38-C09C8A698145}"/>
    <cellStyle name="Comma 51 3 2" xfId="2301" xr:uid="{FD239D45-A2D6-4EB3-84D5-7EDFB9D75811}"/>
    <cellStyle name="Comma 51 3 2 2" xfId="3484" xr:uid="{5115AAA9-5617-4B56-B58F-D5ADE4B8CD49}"/>
    <cellStyle name="Comma 51 3 2 3" xfId="4623" xr:uid="{E3939AC7-987E-45A2-94F3-CDA00A8FDC06}"/>
    <cellStyle name="Comma 51 3 2 4" xfId="5744" xr:uid="{1579CBD1-D23C-4090-8861-BF81FE18A7F3}"/>
    <cellStyle name="Comma 51 3 2 5" xfId="6858" xr:uid="{060C1511-9BC3-4C72-A999-4182BE735918}"/>
    <cellStyle name="Comma 51 3 2 6" xfId="7914" xr:uid="{F042B9F5-655B-4EF6-A83F-6D30FA67F2AD}"/>
    <cellStyle name="Comma 51 3 3" xfId="3070" xr:uid="{8DB1A5D6-3534-49F9-8799-D3A97FE59038}"/>
    <cellStyle name="Comma 51 3 4" xfId="4209" xr:uid="{FBA62F1E-BB46-42A8-A548-000A994AEBE5}"/>
    <cellStyle name="Comma 51 3 5" xfId="5330" xr:uid="{0CFEEE76-5013-4A7C-988B-B14EB47A9CAD}"/>
    <cellStyle name="Comma 51 3 6" xfId="6444" xr:uid="{FA21BF29-34AC-4B3B-B0D0-2CDBC35E3964}"/>
    <cellStyle name="Comma 51 3 7" xfId="7530" xr:uid="{A2E6BC37-A174-469B-A9E1-C77493464D6D}"/>
    <cellStyle name="Comma 51 4" xfId="2014" xr:uid="{1A90FD48-4E59-4B66-BF2E-5894676F3D43}"/>
    <cellStyle name="Comma 51 4 2" xfId="3197" xr:uid="{6C334F76-A9AF-4F4D-9812-C1C5AD1EAA44}"/>
    <cellStyle name="Comma 51 4 3" xfId="4336" xr:uid="{9F9ED7BF-211A-46FB-85EE-A16C272431BB}"/>
    <cellStyle name="Comma 51 4 4" xfId="5457" xr:uid="{49AF28F4-A20E-4E5D-9E05-F995B7A199C0}"/>
    <cellStyle name="Comma 51 4 5" xfId="6571" xr:uid="{A5D72B24-6FE1-4C3F-97B7-1EF0DF9962D5}"/>
    <cellStyle name="Comma 51 4 6" xfId="7647" xr:uid="{8DA2A2BE-6079-4459-B84F-3555D360CA2F}"/>
    <cellStyle name="Comma 51 5" xfId="2487" xr:uid="{2F3B9CF6-9B1B-48AD-905B-B0269A3C83E5}"/>
    <cellStyle name="Comma 51 5 2" xfId="3641" xr:uid="{8C6D788A-E2E1-4A41-8DB0-AA19867615C6}"/>
    <cellStyle name="Comma 51 5 3" xfId="4775" xr:uid="{23630E55-E86E-4C16-89A5-47E2FCBC6E6F}"/>
    <cellStyle name="Comma 51 5 4" xfId="5895" xr:uid="{09F81AA3-6BE1-4B68-927A-2FECCB4A94D3}"/>
    <cellStyle name="Comma 51 5 5" xfId="7009" xr:uid="{E7B9B0D2-752F-46C2-9922-36ACFD053836}"/>
    <cellStyle name="Comma 51 5 6" xfId="8041" xr:uid="{F7E76F23-1AE7-4847-84C9-F18F7AD30570}"/>
    <cellStyle name="Comma 51 6" xfId="2616" xr:uid="{BAB8C836-2F01-4B1D-B249-1722631D5251}"/>
    <cellStyle name="Comma 51 6 2" xfId="3770" xr:uid="{19963193-570C-4186-A2D5-1ADC8B3DC727}"/>
    <cellStyle name="Comma 51 6 3" xfId="4904" xr:uid="{814FBC56-C12F-4DAF-A7F1-9A62DFB613E9}"/>
    <cellStyle name="Comma 51 6 4" xfId="6024" xr:uid="{2FFC4A45-22A6-4CB7-8B89-E836B31F42FB}"/>
    <cellStyle name="Comma 51 6 5" xfId="7138" xr:uid="{46A61D91-7126-4586-8B58-008B24298527}"/>
    <cellStyle name="Comma 51 6 6" xfId="8160" xr:uid="{37CADE25-91C0-4826-9C82-9AFFC9529FA8}"/>
    <cellStyle name="Comma 51 7" xfId="2783" xr:uid="{05DDF473-B223-4CF9-9A6C-47BF9EAC16F9}"/>
    <cellStyle name="Comma 51 8" xfId="3922" xr:uid="{6C8E16D3-0B69-4E5E-95DF-E239C4CE84BD}"/>
    <cellStyle name="Comma 51 9" xfId="5043" xr:uid="{093DCE3D-A41F-4E9A-BC36-86583B1A1901}"/>
    <cellStyle name="Comma 52" xfId="1603" xr:uid="{8B9B7C89-3F78-4299-BA4F-B9861886D299}"/>
    <cellStyle name="Comma 52 10" xfId="6160" xr:uid="{473098CD-C79F-48EF-96CD-B410BD3962A4}"/>
    <cellStyle name="Comma 52 11" xfId="7266" xr:uid="{6FF67879-D97F-45B3-90C2-6A60C294A435}"/>
    <cellStyle name="Comma 52 12" xfId="8288" xr:uid="{03F0CB9F-E2C3-430C-AAB8-F13A8FCA02BA}"/>
    <cellStyle name="Comma 52 2" xfId="1758" xr:uid="{B9919737-4CD2-4DC9-B5B5-47121E888980}"/>
    <cellStyle name="Comma 52 2 2" xfId="2172" xr:uid="{484250C8-F152-4B00-A5D1-672695831AC6}"/>
    <cellStyle name="Comma 52 2 2 2" xfId="3355" xr:uid="{53C95C38-2A62-4E29-BE97-F982D82B455E}"/>
    <cellStyle name="Comma 52 2 2 3" xfId="4494" xr:uid="{70FC2A55-605C-4AC4-A2F3-D514631BE076}"/>
    <cellStyle name="Comma 52 2 2 4" xfId="5615" xr:uid="{413F0FB4-C52B-4670-9E58-15F03844E2D2}"/>
    <cellStyle name="Comma 52 2 2 5" xfId="6729" xr:uid="{6664D2F9-ECC0-4F17-A9D5-CB1A8765C004}"/>
    <cellStyle name="Comma 52 2 2 6" xfId="7795" xr:uid="{1039A73A-B8C5-495A-A8BC-57FA29BD8952}"/>
    <cellStyle name="Comma 52 2 3" xfId="2941" xr:uid="{528A13B6-95DB-4307-AF4A-16CC9835E108}"/>
    <cellStyle name="Comma 52 2 4" xfId="4080" xr:uid="{B7372830-CB7F-45F1-84A2-75B512DD36DA}"/>
    <cellStyle name="Comma 52 2 5" xfId="5201" xr:uid="{29F14991-3E2C-46C1-A0E7-08B2F9137EB9}"/>
    <cellStyle name="Comma 52 2 6" xfId="6315" xr:uid="{FC593E8B-25BB-4C7B-974D-4D7D03C491FA}"/>
    <cellStyle name="Comma 52 2 7" xfId="7411" xr:uid="{39EE6148-2402-48E8-A884-C318DAD1CE18}"/>
    <cellStyle name="Comma 52 3" xfId="1890" xr:uid="{4F5B76EE-BEDF-4EBA-9132-37FDC0E9F6E0}"/>
    <cellStyle name="Comma 52 3 2" xfId="2304" xr:uid="{1682AD10-23C1-4C69-83C2-C79BA510A253}"/>
    <cellStyle name="Comma 52 3 2 2" xfId="3487" xr:uid="{C16B46D2-CE4A-4015-981C-7ED242573119}"/>
    <cellStyle name="Comma 52 3 2 3" xfId="4626" xr:uid="{ED770E8D-5316-444A-84A9-E8040503F492}"/>
    <cellStyle name="Comma 52 3 2 4" xfId="5747" xr:uid="{DF80AABE-678D-41AD-B081-3EC1FBD72390}"/>
    <cellStyle name="Comma 52 3 2 5" xfId="6861" xr:uid="{4F560966-3038-4724-8912-3ABF8BC8FFA8}"/>
    <cellStyle name="Comma 52 3 2 6" xfId="7917" xr:uid="{FCA8602C-10B5-4B92-BE9B-6D3B62CD04E5}"/>
    <cellStyle name="Comma 52 3 3" xfId="3073" xr:uid="{B7C3D7FD-D2FE-4C08-87D9-58C6853AAA91}"/>
    <cellStyle name="Comma 52 3 4" xfId="4212" xr:uid="{3F1F02D1-FFBC-4B36-89D3-1F8714F5C39C}"/>
    <cellStyle name="Comma 52 3 5" xfId="5333" xr:uid="{6855A1FC-D31B-4553-B400-FEF3362BECDD}"/>
    <cellStyle name="Comma 52 3 6" xfId="6447" xr:uid="{56438A8F-1014-44E5-BF2C-3DB6AAE13E42}"/>
    <cellStyle name="Comma 52 3 7" xfId="7533" xr:uid="{C2B4A526-B39D-41A6-93EA-CA01F001693B}"/>
    <cellStyle name="Comma 52 4" xfId="2017" xr:uid="{2814CC88-66A8-45E1-80DE-3CD603151882}"/>
    <cellStyle name="Comma 52 4 2" xfId="3200" xr:uid="{B76EECC3-C898-46A4-8E2A-E03167ECDC87}"/>
    <cellStyle name="Comma 52 4 3" xfId="4339" xr:uid="{5E5D4F43-8E79-417E-BF5E-9C12C09D90D5}"/>
    <cellStyle name="Comma 52 4 4" xfId="5460" xr:uid="{D0B2D4C0-3EAD-43F4-A565-7F112E09ECA3}"/>
    <cellStyle name="Comma 52 4 5" xfId="6574" xr:uid="{92179CB5-8BB5-4F2E-A992-B989DCBAB6A4}"/>
    <cellStyle name="Comma 52 4 6" xfId="7650" xr:uid="{3A1EC2BE-0C91-4416-ABFF-A7A6E9CE0127}"/>
    <cellStyle name="Comma 52 5" xfId="2490" xr:uid="{B6FD9AAA-DF36-4FD5-8626-E1BE5A87C528}"/>
    <cellStyle name="Comma 52 5 2" xfId="3644" xr:uid="{4FE338A4-BBE5-4077-B0B0-EBFD8EF44E34}"/>
    <cellStyle name="Comma 52 5 3" xfId="4778" xr:uid="{B82DC335-D67D-48E5-8626-ECC8F3B1DC06}"/>
    <cellStyle name="Comma 52 5 4" xfId="5898" xr:uid="{F014ABCA-7856-4075-A8CE-C83767D6EFC9}"/>
    <cellStyle name="Comma 52 5 5" xfId="7012" xr:uid="{A6761AD8-0AB4-4FB5-AF51-45667D4AFCFA}"/>
    <cellStyle name="Comma 52 5 6" xfId="8044" xr:uid="{71400A43-9892-4031-8239-02350C2256A3}"/>
    <cellStyle name="Comma 52 6" xfId="2619" xr:uid="{AE2D87CA-B3D4-473E-B9E5-2610B95A15EA}"/>
    <cellStyle name="Comma 52 6 2" xfId="3773" xr:uid="{2F1CA85C-5474-42D9-A548-338A38051427}"/>
    <cellStyle name="Comma 52 6 3" xfId="4907" xr:uid="{7F1423EE-D7FF-4E93-8586-A6D49CCED6D6}"/>
    <cellStyle name="Comma 52 6 4" xfId="6027" xr:uid="{903B68A2-3FC3-438C-808A-DC0732921701}"/>
    <cellStyle name="Comma 52 6 5" xfId="7141" xr:uid="{C7A748DF-5058-4CBE-8A77-F1C2D915FBAE}"/>
    <cellStyle name="Comma 52 6 6" xfId="8163" xr:uid="{411E781E-E53A-4DEE-A3DC-9A87555F322C}"/>
    <cellStyle name="Comma 52 7" xfId="2786" xr:uid="{4E72CD57-1BDE-468D-8CE8-3E0672D81131}"/>
    <cellStyle name="Comma 52 8" xfId="3925" xr:uid="{67ADD8EB-3CD0-4146-8825-4BC0124F5D73}"/>
    <cellStyle name="Comma 52 9" xfId="5046" xr:uid="{62473721-3477-4ACD-BCE6-C1433E64190E}"/>
    <cellStyle name="Comma 53" xfId="1542" xr:uid="{47976ED5-4906-44D1-AB99-FE8E8A920C9F}"/>
    <cellStyle name="Comma 53 10" xfId="6099" xr:uid="{0E4B0272-1DB1-4490-A59D-578420202B44}"/>
    <cellStyle name="Comma 53 11" xfId="7207" xr:uid="{7EC2F1B6-E2E1-4C94-82E9-DBA5BF1CF997}"/>
    <cellStyle name="Comma 53 12" xfId="8229" xr:uid="{D4C89691-0AB2-49DE-878E-0975BE5F5CD0}"/>
    <cellStyle name="Comma 53 2" xfId="1697" xr:uid="{74E5B4A1-AB60-476D-93AA-BAF93BA96F3A}"/>
    <cellStyle name="Comma 53 2 2" xfId="2111" xr:uid="{17A975BE-031D-41F3-9BA0-51AEF004F33C}"/>
    <cellStyle name="Comma 53 2 2 2" xfId="3294" xr:uid="{757CB77E-020D-436C-87A8-DE4A2F2B0DE8}"/>
    <cellStyle name="Comma 53 2 2 3" xfId="4433" xr:uid="{B15C20B0-B006-4D9C-B195-903BB5E631FB}"/>
    <cellStyle name="Comma 53 2 2 4" xfId="5554" xr:uid="{449CE2D8-8EF1-4072-B546-801BC1E51C7B}"/>
    <cellStyle name="Comma 53 2 2 5" xfId="6668" xr:uid="{76322D86-8069-4714-BA8C-17321D5ED45D}"/>
    <cellStyle name="Comma 53 2 2 6" xfId="7736" xr:uid="{87007E4C-9DCA-4DF4-A8A2-26CEDBFD5B65}"/>
    <cellStyle name="Comma 53 2 3" xfId="2880" xr:uid="{B2842654-80A9-478D-A7B6-297DC5DE3B04}"/>
    <cellStyle name="Comma 53 2 4" xfId="4019" xr:uid="{15B9C10C-5DBF-44F6-B638-533EB16E83B5}"/>
    <cellStyle name="Comma 53 2 5" xfId="5140" xr:uid="{2C216B45-F6BD-4AD5-ADFC-886CAD8CD4A8}"/>
    <cellStyle name="Comma 53 2 6" xfId="6254" xr:uid="{9EA766E6-4860-40A5-B866-738BA3952524}"/>
    <cellStyle name="Comma 53 2 7" xfId="7352" xr:uid="{08B892F2-01A4-4E0C-8072-11D9326615F3}"/>
    <cellStyle name="Comma 53 3" xfId="1829" xr:uid="{33FB8696-2713-4B7D-8D63-C86061B7506E}"/>
    <cellStyle name="Comma 53 3 2" xfId="2243" xr:uid="{ED5D9FE9-64D4-42CC-8A2D-EB67AA3F7448}"/>
    <cellStyle name="Comma 53 3 2 2" xfId="3426" xr:uid="{7C64CED8-7FD6-44B9-9C13-F6B3BB79A337}"/>
    <cellStyle name="Comma 53 3 2 3" xfId="4565" xr:uid="{6F919EB7-38AB-492D-8F0D-E0B2883602BE}"/>
    <cellStyle name="Comma 53 3 2 4" xfId="5686" xr:uid="{35F40C1A-1D70-4D38-B93E-6448D578AEC9}"/>
    <cellStyle name="Comma 53 3 2 5" xfId="6800" xr:uid="{5182D6D2-1A24-48B3-8A8A-F5EFF8E09D7A}"/>
    <cellStyle name="Comma 53 3 2 6" xfId="7858" xr:uid="{DA093908-B34C-4BEF-8BA5-5D7D5117A90A}"/>
    <cellStyle name="Comma 53 3 3" xfId="3012" xr:uid="{CFFB67E4-789D-4C10-B2C3-E263D03B649E}"/>
    <cellStyle name="Comma 53 3 4" xfId="4151" xr:uid="{8EAD66D8-D8E3-4D1E-A400-201F511BD2D2}"/>
    <cellStyle name="Comma 53 3 5" xfId="5272" xr:uid="{28146EF6-83E7-4BB8-BEBC-D26E811FC0A9}"/>
    <cellStyle name="Comma 53 3 6" xfId="6386" xr:uid="{AE3379EA-0EFB-4F1F-8CED-E47038C4443A}"/>
    <cellStyle name="Comma 53 3 7" xfId="7474" xr:uid="{FF029886-E5FF-4FDD-BFE9-BACA4DD54703}"/>
    <cellStyle name="Comma 53 4" xfId="1956" xr:uid="{899CC7B9-50D4-4544-B943-8EDD894D21BC}"/>
    <cellStyle name="Comma 53 4 2" xfId="3139" xr:uid="{28B3E5CB-5C2D-4CB1-BB6A-3D57B0B3C111}"/>
    <cellStyle name="Comma 53 4 3" xfId="4278" xr:uid="{15711217-E2FA-4928-9FA4-49382276B43A}"/>
    <cellStyle name="Comma 53 4 4" xfId="5399" xr:uid="{01C6AEA0-DF9D-46B5-A32D-D19353019868}"/>
    <cellStyle name="Comma 53 4 5" xfId="6513" xr:uid="{2794FC6E-C37C-4B5E-855F-A329C2C0ABFC}"/>
    <cellStyle name="Comma 53 4 6" xfId="7591" xr:uid="{233535D2-ED2B-4887-9115-44D495AF3A49}"/>
    <cellStyle name="Comma 53 5" xfId="2429" xr:uid="{1111DAC2-8382-4F73-9D62-F09C1F902780}"/>
    <cellStyle name="Comma 53 5 2" xfId="3583" xr:uid="{7F26C7C5-28AE-49E4-9CD2-4E0D31015FC7}"/>
    <cellStyle name="Comma 53 5 3" xfId="4717" xr:uid="{2E65BEFB-4BCF-41A9-8A73-362B3CF347AB}"/>
    <cellStyle name="Comma 53 5 4" xfId="5837" xr:uid="{381B567C-4010-43FD-AE54-FD0AB45FDA16}"/>
    <cellStyle name="Comma 53 5 5" xfId="6951" xr:uid="{D682E86F-D994-40B3-BED5-11BB38D4CED5}"/>
    <cellStyle name="Comma 53 5 6" xfId="7985" xr:uid="{C68CB891-556D-4D4C-B053-8765A8A0A27F}"/>
    <cellStyle name="Comma 53 6" xfId="2558" xr:uid="{50545173-211D-42C9-A13C-1A2B9E5DDE47}"/>
    <cellStyle name="Comma 53 6 2" xfId="3712" xr:uid="{6B5828F5-7F81-4612-8E48-F6D082D66EFE}"/>
    <cellStyle name="Comma 53 6 3" xfId="4846" xr:uid="{ECAF8893-3CC7-41FF-A790-47E3EBA69464}"/>
    <cellStyle name="Comma 53 6 4" xfId="5966" xr:uid="{1FADC9FE-F4B6-4D6E-B244-A901B96B5B45}"/>
    <cellStyle name="Comma 53 6 5" xfId="7080" xr:uid="{7060BE2A-AE29-4692-8805-AD0417D4AE64}"/>
    <cellStyle name="Comma 53 6 6" xfId="8104" xr:uid="{744F1A8E-A782-4BB7-B72A-3FE6D3263243}"/>
    <cellStyle name="Comma 53 7" xfId="2725" xr:uid="{9FEB57B2-8389-4B20-BD9A-452863BEDB6B}"/>
    <cellStyle name="Comma 53 8" xfId="3864" xr:uid="{64E7A621-64BE-4E62-9A97-68048EED0AFF}"/>
    <cellStyle name="Comma 53 9" xfId="4985" xr:uid="{55496959-F8A9-47C4-A931-A94241697899}"/>
    <cellStyle name="Comma 54" xfId="1636" xr:uid="{280D8551-3049-47E2-A08B-BD838C0BF908}"/>
    <cellStyle name="Comma 54 10" xfId="6193" xr:uid="{E062ADC3-4EC0-4842-A455-233471F294C6}"/>
    <cellStyle name="Comma 54 11" xfId="7298" xr:uid="{8B78AE63-BB0A-451F-A689-671448EA8D71}"/>
    <cellStyle name="Comma 54 12" xfId="8320" xr:uid="{9AAB0C82-1F7B-47FD-81D7-95452CDC9EE4}"/>
    <cellStyle name="Comma 54 2" xfId="1791" xr:uid="{8EDC67F8-C958-430E-933C-4AEB265E9BD5}"/>
    <cellStyle name="Comma 54 2 2" xfId="2205" xr:uid="{DEB24BA8-4D15-4737-B080-B2C10DB87DF7}"/>
    <cellStyle name="Comma 54 2 2 2" xfId="3388" xr:uid="{62C1F010-4B81-4BAC-BC60-950C2F718C02}"/>
    <cellStyle name="Comma 54 2 2 3" xfId="4527" xr:uid="{5286B09D-C298-48E5-9870-E05A123B9A56}"/>
    <cellStyle name="Comma 54 2 2 4" xfId="5648" xr:uid="{41ECFC6C-9F0D-4336-BB0E-402DEF6D515C}"/>
    <cellStyle name="Comma 54 2 2 5" xfId="6762" xr:uid="{0F9484DC-DA04-421E-A274-7B7EC3EFCD93}"/>
    <cellStyle name="Comma 54 2 2 6" xfId="7827" xr:uid="{546C6EDD-87AF-40BA-B29C-2A1651885959}"/>
    <cellStyle name="Comma 54 2 3" xfId="2974" xr:uid="{3907A222-3107-41F8-B808-129883A4A577}"/>
    <cellStyle name="Comma 54 2 4" xfId="4113" xr:uid="{CC31F872-2D2E-42FB-807C-7731D2C82DDD}"/>
    <cellStyle name="Comma 54 2 5" xfId="5234" xr:uid="{3F72F07C-C654-45E4-85A7-6E16856668DC}"/>
    <cellStyle name="Comma 54 2 6" xfId="6348" xr:uid="{C7385318-A4B7-4B83-93F0-33EB9822BA60}"/>
    <cellStyle name="Comma 54 2 7" xfId="7443" xr:uid="{FEF04A1A-BA32-44F9-81D5-8889A046A9AF}"/>
    <cellStyle name="Comma 54 3" xfId="1923" xr:uid="{CBF451E7-ECB7-4FBB-A715-6642CB83FEEE}"/>
    <cellStyle name="Comma 54 3 2" xfId="2337" xr:uid="{D846EE9F-C70C-4A20-9823-6AA3C2E8286A}"/>
    <cellStyle name="Comma 54 3 2 2" xfId="3520" xr:uid="{5A824F52-4E01-4DEE-AA1C-B375CAA6A3FD}"/>
    <cellStyle name="Comma 54 3 2 3" xfId="4659" xr:uid="{812973A9-03C3-4864-94E5-D6DD4FC18DC0}"/>
    <cellStyle name="Comma 54 3 2 4" xfId="5780" xr:uid="{8A5AE782-15DF-43EE-A5E2-5C5E13FBCA66}"/>
    <cellStyle name="Comma 54 3 2 5" xfId="6894" xr:uid="{3A31958A-8F4E-4039-B836-4AA0B8E00B53}"/>
    <cellStyle name="Comma 54 3 2 6" xfId="7949" xr:uid="{7852F95B-3E27-40FC-BF3C-9F2AEB06E531}"/>
    <cellStyle name="Comma 54 3 3" xfId="3106" xr:uid="{D4FBD122-8FB1-4587-B5C8-1C29E80938B1}"/>
    <cellStyle name="Comma 54 3 4" xfId="4245" xr:uid="{539B5A31-77FF-4DF5-B57E-F77173D2B5A6}"/>
    <cellStyle name="Comma 54 3 5" xfId="5366" xr:uid="{2076C3CD-4440-4A44-9B9C-59C6D9FC2C1B}"/>
    <cellStyle name="Comma 54 3 6" xfId="6480" xr:uid="{0A043166-59D6-4755-A11A-7DFC9CD2B9D6}"/>
    <cellStyle name="Comma 54 3 7" xfId="7565" xr:uid="{3FE769B7-DD9D-4CAD-BB96-C1E3CCA13A19}"/>
    <cellStyle name="Comma 54 4" xfId="2050" xr:uid="{0775DB72-8211-46E8-AA30-9FB326C6AAE0}"/>
    <cellStyle name="Comma 54 4 2" xfId="3233" xr:uid="{95AFADD8-60A7-4419-97F9-72A15447EEE4}"/>
    <cellStyle name="Comma 54 4 3" xfId="4372" xr:uid="{CA977DAB-56D4-43FD-91D3-CF89E6F6907A}"/>
    <cellStyle name="Comma 54 4 4" xfId="5493" xr:uid="{C1FE9E3F-3368-497E-B82E-EA06D21AD3F4}"/>
    <cellStyle name="Comma 54 4 5" xfId="6607" xr:uid="{5F2C3B47-3E4F-443E-9461-24B223F4F699}"/>
    <cellStyle name="Comma 54 4 6" xfId="7682" xr:uid="{3FA07428-2EFE-40B9-BDB8-1D467E45C36C}"/>
    <cellStyle name="Comma 54 5" xfId="2523" xr:uid="{2774250D-3561-42CE-8FED-88D07EA99929}"/>
    <cellStyle name="Comma 54 5 2" xfId="3677" xr:uid="{EDAFE5A1-0D36-4F78-8A7A-60868520894E}"/>
    <cellStyle name="Comma 54 5 3" xfId="4811" xr:uid="{591E1538-2786-43D2-95AB-A2059932DF1C}"/>
    <cellStyle name="Comma 54 5 4" xfId="5931" xr:uid="{57BBC8D3-2E54-42CE-84F3-C276D2905F2F}"/>
    <cellStyle name="Comma 54 5 5" xfId="7045" xr:uid="{39407700-D146-4C27-9162-7D6181EB10D3}"/>
    <cellStyle name="Comma 54 5 6" xfId="8076" xr:uid="{36D59858-A72B-44E7-BF53-CD1D4D84CD04}"/>
    <cellStyle name="Comma 54 6" xfId="2652" xr:uid="{F2F319B4-E0E6-4CDD-B0F6-7884EED123C9}"/>
    <cellStyle name="Comma 54 6 2" xfId="3806" xr:uid="{7AD84175-6C98-4B01-9A88-F2BC00EE7658}"/>
    <cellStyle name="Comma 54 6 3" xfId="4940" xr:uid="{CA27836F-BC62-40C5-AE70-5386041FD9DE}"/>
    <cellStyle name="Comma 54 6 4" xfId="6060" xr:uid="{D9DF0F0A-D447-48DA-B47B-E6F2F614DF4E}"/>
    <cellStyle name="Comma 54 6 5" xfId="7174" xr:uid="{2BE7CF90-1E63-484D-A701-F8250AF35339}"/>
    <cellStyle name="Comma 54 6 6" xfId="8195" xr:uid="{7C8D61F1-C280-4F74-B9A3-3FE1D3C220D3}"/>
    <cellStyle name="Comma 54 7" xfId="2819" xr:uid="{17896087-5AFC-4D2C-B900-7A6008878FB3}"/>
    <cellStyle name="Comma 54 8" xfId="3958" xr:uid="{19606734-2CCC-45B0-A3D9-7D5A4277664E}"/>
    <cellStyle name="Comma 54 9" xfId="5079" xr:uid="{68F2706D-B219-4AAE-B163-FB752579FABA}"/>
    <cellStyle name="Comma 55" xfId="1640" xr:uid="{EA2EFC0C-0569-4809-8379-66057A9B9F49}"/>
    <cellStyle name="Comma 55 10" xfId="6197" xr:uid="{BADCA81D-10EA-4E75-8E4B-962D33F619B2}"/>
    <cellStyle name="Comma 55 11" xfId="7301" xr:uid="{03C1BE16-FE07-4962-B9BF-80FE25FB6B0B}"/>
    <cellStyle name="Comma 55 12" xfId="8323" xr:uid="{7A03C49C-8BB6-4013-9C9D-022412518BAA}"/>
    <cellStyle name="Comma 55 2" xfId="1795" xr:uid="{10DF470F-F565-4910-9274-9AD8211D39D9}"/>
    <cellStyle name="Comma 55 2 2" xfId="2209" xr:uid="{3BB98148-A0CA-48F0-9F32-33856F02DC98}"/>
    <cellStyle name="Comma 55 2 2 2" xfId="3392" xr:uid="{0EDFA881-BC5E-42D4-9D3C-6475208B4CB6}"/>
    <cellStyle name="Comma 55 2 2 3" xfId="4531" xr:uid="{9A43F0DC-7A11-48B1-B01F-2C0AAAEA48D5}"/>
    <cellStyle name="Comma 55 2 2 4" xfId="5652" xr:uid="{BCD41A3E-1C7B-4236-9939-BED01639CABD}"/>
    <cellStyle name="Comma 55 2 2 5" xfId="6766" xr:uid="{7452CB48-FD16-4D4F-8326-48D6F04B7B01}"/>
    <cellStyle name="Comma 55 2 2 6" xfId="7830" xr:uid="{8889DD85-E3D9-4735-A2FB-2FA5AB45988B}"/>
    <cellStyle name="Comma 55 2 3" xfId="2978" xr:uid="{77704F6B-EEA8-4C25-B5CC-0386EF453267}"/>
    <cellStyle name="Comma 55 2 4" xfId="4117" xr:uid="{9AF13474-1B8A-4889-8255-69F15B75B852}"/>
    <cellStyle name="Comma 55 2 5" xfId="5238" xr:uid="{29B60716-32CA-4739-A401-02E56CC075A6}"/>
    <cellStyle name="Comma 55 2 6" xfId="6352" xr:uid="{5A829D0A-45ED-4334-BA2E-C4EFD2E94E2E}"/>
    <cellStyle name="Comma 55 2 7" xfId="7446" xr:uid="{CB91B26C-A58D-401D-BA28-8A012B9FF9C1}"/>
    <cellStyle name="Comma 55 3" xfId="1927" xr:uid="{BA122329-B203-4DA8-804D-3D02C689F5B5}"/>
    <cellStyle name="Comma 55 3 2" xfId="2341" xr:uid="{28E28F09-33A4-46C7-8267-D92CE8E93429}"/>
    <cellStyle name="Comma 55 3 2 2" xfId="3524" xr:uid="{50604922-CC6D-49D4-85C4-9A5584D6CBA0}"/>
    <cellStyle name="Comma 55 3 2 3" xfId="4663" xr:uid="{CD1BA936-B241-48BB-9A86-B611AC6CB183}"/>
    <cellStyle name="Comma 55 3 2 4" xfId="5784" xr:uid="{189B6A7F-701F-4E8F-948C-CA526115CC1F}"/>
    <cellStyle name="Comma 55 3 2 5" xfId="6898" xr:uid="{2C9E1501-9931-4D6D-9A70-E6EB6224BFB6}"/>
    <cellStyle name="Comma 55 3 2 6" xfId="7952" xr:uid="{74C6C2C0-64CC-4A5C-9E42-7FE22E59F7A7}"/>
    <cellStyle name="Comma 55 3 3" xfId="3110" xr:uid="{7A69ED8D-A0A4-4141-AB1A-9EA59F6A8AC5}"/>
    <cellStyle name="Comma 55 3 4" xfId="4249" xr:uid="{CB02869A-88FD-4027-B4FD-77782FFC5388}"/>
    <cellStyle name="Comma 55 3 5" xfId="5370" xr:uid="{009226A3-C5AE-47D9-B20B-CEC5C52C22E9}"/>
    <cellStyle name="Comma 55 3 6" xfId="6484" xr:uid="{BEE4D76C-1F82-4733-8F3C-24CA65F84859}"/>
    <cellStyle name="Comma 55 3 7" xfId="7568" xr:uid="{530EFF62-E4DA-47A0-A6BE-F11E8202364F}"/>
    <cellStyle name="Comma 55 4" xfId="2054" xr:uid="{159F11BC-77B3-4110-B151-9548964740CC}"/>
    <cellStyle name="Comma 55 4 2" xfId="3237" xr:uid="{01B07CF2-E1BE-4D66-8FDA-765EE79A01FB}"/>
    <cellStyle name="Comma 55 4 3" xfId="4376" xr:uid="{7FAB592C-3FD2-4C3A-9853-D4DC4F9D78FC}"/>
    <cellStyle name="Comma 55 4 4" xfId="5497" xr:uid="{2EDE195D-608A-4EF4-9091-CDDBAFA24FC6}"/>
    <cellStyle name="Comma 55 4 5" xfId="6611" xr:uid="{E62EC917-A52E-400D-85BC-572C033BD437}"/>
    <cellStyle name="Comma 55 4 6" xfId="7685" xr:uid="{E7195753-2579-40F5-8E29-35B7F4BF779B}"/>
    <cellStyle name="Comma 55 5" xfId="2527" xr:uid="{0A1D51AD-775C-4B82-B208-A4EE454A4ECF}"/>
    <cellStyle name="Comma 55 5 2" xfId="3681" xr:uid="{088B4D01-40F0-4166-BE5C-E404B67D2A12}"/>
    <cellStyle name="Comma 55 5 3" xfId="4815" xr:uid="{DCFDC729-234F-4B3A-B5FA-6AD34D27C91A}"/>
    <cellStyle name="Comma 55 5 4" xfId="5935" xr:uid="{FBEAAC55-7250-41D2-8337-83CF7C4F794A}"/>
    <cellStyle name="Comma 55 5 5" xfId="7049" xr:uid="{67FCB4B2-41E9-44E6-AF68-EFB1BF8C88C6}"/>
    <cellStyle name="Comma 55 5 6" xfId="8079" xr:uid="{490B6498-9C77-4361-9E1A-86921A54FA85}"/>
    <cellStyle name="Comma 55 6" xfId="2656" xr:uid="{0D376FBC-7AFD-43BE-B1F3-9D015743CB01}"/>
    <cellStyle name="Comma 55 6 2" xfId="3810" xr:uid="{30458216-2FAD-4DDD-87BD-070AF2919ECC}"/>
    <cellStyle name="Comma 55 6 3" xfId="4944" xr:uid="{8AC88756-4A50-4052-8DBB-3C9BF236E850}"/>
    <cellStyle name="Comma 55 6 4" xfId="6064" xr:uid="{5FE2CFA5-4F6D-46EE-A61F-83DB52E507A7}"/>
    <cellStyle name="Comma 55 6 5" xfId="7178" xr:uid="{F019FE22-8012-4B19-9B4D-5169862DAE28}"/>
    <cellStyle name="Comma 55 6 6" xfId="8198" xr:uid="{AC4803AA-FEDC-4E65-883C-FA24C0ABEED1}"/>
    <cellStyle name="Comma 55 7" xfId="2823" xr:uid="{CC393A80-7F45-400D-85B3-D6F5C8F964F7}"/>
    <cellStyle name="Comma 55 8" xfId="3962" xr:uid="{FC3839EB-FB2A-4454-B2F9-FD9204A80662}"/>
    <cellStyle name="Comma 55 9" xfId="5083" xr:uid="{471D987A-989A-4709-A56F-24B191C145DC}"/>
    <cellStyle name="Comma 56" xfId="1615" xr:uid="{A7C49A30-AA9D-4566-851A-DE48000D7C17}"/>
    <cellStyle name="Comma 56 10" xfId="6172" xr:uid="{5389693E-086E-4396-8E75-524A2FD22BDB}"/>
    <cellStyle name="Comma 56 11" xfId="7277" xr:uid="{3FA1BD4F-BBDB-484E-8853-FCB96257DADD}"/>
    <cellStyle name="Comma 56 12" xfId="8299" xr:uid="{02B2A710-ACF3-45F8-A37A-746EB2DA1100}"/>
    <cellStyle name="Comma 56 2" xfId="1770" xr:uid="{D18FAEB2-E76F-459D-851A-BE213A14A0DC}"/>
    <cellStyle name="Comma 56 2 2" xfId="2184" xr:uid="{E569E70C-04F0-431C-903F-914B6D9D5614}"/>
    <cellStyle name="Comma 56 2 2 2" xfId="3367" xr:uid="{8EF2E08F-F122-4370-80C8-DED06D03D081}"/>
    <cellStyle name="Comma 56 2 2 3" xfId="4506" xr:uid="{28682DCD-807F-48FA-86CA-9620996D259A}"/>
    <cellStyle name="Comma 56 2 2 4" xfId="5627" xr:uid="{BDDB33BC-03FB-4488-A508-1EEE07E926EC}"/>
    <cellStyle name="Comma 56 2 2 5" xfId="6741" xr:uid="{C6BC3472-1D04-4391-A194-2D9E888E69D2}"/>
    <cellStyle name="Comma 56 2 2 6" xfId="7806" xr:uid="{C7C866FA-8F33-4BC8-9D91-0E643363B8FC}"/>
    <cellStyle name="Comma 56 2 3" xfId="2953" xr:uid="{B6F3133E-9531-433E-B419-1837DAE61BFD}"/>
    <cellStyle name="Comma 56 2 4" xfId="4092" xr:uid="{62C30238-A40D-4DB4-A49E-0DBE57B262F5}"/>
    <cellStyle name="Comma 56 2 5" xfId="5213" xr:uid="{3A34CAB6-B8A6-4682-AAE9-24EE330461E6}"/>
    <cellStyle name="Comma 56 2 6" xfId="6327" xr:uid="{90FB248B-A0A9-4F91-9314-F5EB81E1B1A3}"/>
    <cellStyle name="Comma 56 2 7" xfId="7422" xr:uid="{33594075-D921-49DA-A167-34734BDB2B76}"/>
    <cellStyle name="Comma 56 3" xfId="1902" xr:uid="{5E717BA3-1CF3-4DDD-ADD7-2E368F5CF08E}"/>
    <cellStyle name="Comma 56 3 2" xfId="2316" xr:uid="{69DD5725-8755-46A9-9FDF-A20C0E47A6BC}"/>
    <cellStyle name="Comma 56 3 2 2" xfId="3499" xr:uid="{F0E92EAD-2614-468E-BA31-0DF9A94F1B65}"/>
    <cellStyle name="Comma 56 3 2 3" xfId="4638" xr:uid="{DA856BCF-E6A8-41C5-AE39-583B31A8CEBB}"/>
    <cellStyle name="Comma 56 3 2 4" xfId="5759" xr:uid="{17687F67-40B9-43A1-8FB0-B721C026A6BF}"/>
    <cellStyle name="Comma 56 3 2 5" xfId="6873" xr:uid="{1712622E-1916-4E14-8FAE-1C1038393E9E}"/>
    <cellStyle name="Comma 56 3 2 6" xfId="7928" xr:uid="{8FAEC7FB-F9A6-42E5-BA9C-34350E463BB1}"/>
    <cellStyle name="Comma 56 3 3" xfId="3085" xr:uid="{7F5D563D-08A2-480A-A5F4-C706A5613076}"/>
    <cellStyle name="Comma 56 3 4" xfId="4224" xr:uid="{3905F9F5-EE36-4A6A-AAE0-CFEBA34B9631}"/>
    <cellStyle name="Comma 56 3 5" xfId="5345" xr:uid="{6B6218A4-BF4E-40C7-8C17-E8C5D1D03FC3}"/>
    <cellStyle name="Comma 56 3 6" xfId="6459" xr:uid="{A74845EB-968B-484F-9AAA-168B0C85A6E9}"/>
    <cellStyle name="Comma 56 3 7" xfId="7544" xr:uid="{B5741A97-1497-46FD-8069-675EF427D30A}"/>
    <cellStyle name="Comma 56 4" xfId="2029" xr:uid="{B3C1075F-0606-4272-BB3C-CBA2638B321F}"/>
    <cellStyle name="Comma 56 4 2" xfId="3212" xr:uid="{F90799A0-F106-4D63-A832-A81B671D4CDD}"/>
    <cellStyle name="Comma 56 4 3" xfId="4351" xr:uid="{6AF4EC40-8EFB-4434-B217-6F9E96826356}"/>
    <cellStyle name="Comma 56 4 4" xfId="5472" xr:uid="{034AF018-0836-4812-AFF0-447DA4FFD22A}"/>
    <cellStyle name="Comma 56 4 5" xfId="6586" xr:uid="{42130D71-2817-4D0C-B21B-5F37ECEDAD41}"/>
    <cellStyle name="Comma 56 4 6" xfId="7661" xr:uid="{6EAA50B1-70E8-48CB-ADCF-A0D788E0D366}"/>
    <cellStyle name="Comma 56 5" xfId="2502" xr:uid="{5DCE7EB1-DFBE-4873-8B32-EF2A80418E20}"/>
    <cellStyle name="Comma 56 5 2" xfId="3656" xr:uid="{50D1E4E2-8D7B-46FC-BB67-E98040EB5178}"/>
    <cellStyle name="Comma 56 5 3" xfId="4790" xr:uid="{82B86FEE-2643-4148-91E3-4C146221B709}"/>
    <cellStyle name="Comma 56 5 4" xfId="5910" xr:uid="{05DCE9C2-7366-40A7-ADB3-C4E735824024}"/>
    <cellStyle name="Comma 56 5 5" xfId="7024" xr:uid="{8C368B29-36F6-4A26-BC76-736107BB66BD}"/>
    <cellStyle name="Comma 56 5 6" xfId="8055" xr:uid="{4A9C20C2-BA8D-4D9C-A7EB-0E3B67A28F46}"/>
    <cellStyle name="Comma 56 6" xfId="2631" xr:uid="{943B6490-C1F8-4F3B-8574-14A67212D085}"/>
    <cellStyle name="Comma 56 6 2" xfId="3785" xr:uid="{63A5E4D0-4B3F-4598-92A2-0084A3A60E48}"/>
    <cellStyle name="Comma 56 6 3" xfId="4919" xr:uid="{C5A36040-2910-4CF8-8D3A-C382EE713682}"/>
    <cellStyle name="Comma 56 6 4" xfId="6039" xr:uid="{B3E99232-5D1D-4128-8A5D-9F5BE9EFA1F3}"/>
    <cellStyle name="Comma 56 6 5" xfId="7153" xr:uid="{9BF17D80-229E-4E66-AC98-145205BAEB09}"/>
    <cellStyle name="Comma 56 6 6" xfId="8174" xr:uid="{843A4DC6-4EB4-489D-9D22-2E3119CC8E0B}"/>
    <cellStyle name="Comma 56 7" xfId="2798" xr:uid="{14BAC293-06F3-4103-8022-5E0F89C30F48}"/>
    <cellStyle name="Comma 56 8" xfId="3937" xr:uid="{35F0A371-736D-43C9-95F8-FB75C325276E}"/>
    <cellStyle name="Comma 56 9" xfId="5058" xr:uid="{3799FBEB-CFF1-4E11-9571-94A93FD872D9}"/>
    <cellStyle name="Comma 57" xfId="1609" xr:uid="{9D56933A-94FF-4674-B4C8-1F7B60006E0E}"/>
    <cellStyle name="Comma 57 10" xfId="6166" xr:uid="{1594377E-B284-43F6-A91B-385EEF357D38}"/>
    <cellStyle name="Comma 57 11" xfId="7272" xr:uid="{03FF6CB3-4968-4605-B7F4-FFE7543FD08C}"/>
    <cellStyle name="Comma 57 12" xfId="8294" xr:uid="{627C33D3-933C-4E25-8200-C260E46A0DC0}"/>
    <cellStyle name="Comma 57 2" xfId="1764" xr:uid="{0CCDBD53-512A-49A5-A22F-28E3FA159A24}"/>
    <cellStyle name="Comma 57 2 2" xfId="2178" xr:uid="{26F86823-0EFE-46AF-973B-32252183794C}"/>
    <cellStyle name="Comma 57 2 2 2" xfId="3361" xr:uid="{1E9B3F33-9A41-468B-B623-6D3BFC5F25D8}"/>
    <cellStyle name="Comma 57 2 2 3" xfId="4500" xr:uid="{8828876F-5D78-46FC-AC97-2903A3A97C76}"/>
    <cellStyle name="Comma 57 2 2 4" xfId="5621" xr:uid="{A904B858-E621-4D32-B494-83F868EA77E1}"/>
    <cellStyle name="Comma 57 2 2 5" xfId="6735" xr:uid="{D7B1C740-5A9D-4131-B6C1-AE69BEE1B596}"/>
    <cellStyle name="Comma 57 2 2 6" xfId="7801" xr:uid="{73C5DF58-AD28-471D-B73A-3AEEB05C570F}"/>
    <cellStyle name="Comma 57 2 3" xfId="2947" xr:uid="{E107E4C1-A763-447F-B9AB-6AB922ED4C84}"/>
    <cellStyle name="Comma 57 2 4" xfId="4086" xr:uid="{CE3D0263-134D-44C2-A406-93027B659981}"/>
    <cellStyle name="Comma 57 2 5" xfId="5207" xr:uid="{FFC4A110-0548-4A1D-8113-3A384E1C6613}"/>
    <cellStyle name="Comma 57 2 6" xfId="6321" xr:uid="{EF3EDF70-1D2B-4A59-92D8-ECB07D0F3C70}"/>
    <cellStyle name="Comma 57 2 7" xfId="7417" xr:uid="{D2A427CA-DCD2-4465-96B8-C311BDD849A8}"/>
    <cellStyle name="Comma 57 3" xfId="1896" xr:uid="{552BF314-B088-49B3-9D1A-AE83F957DB5B}"/>
    <cellStyle name="Comma 57 3 2" xfId="2310" xr:uid="{8660E514-5C6F-4CD6-B1C0-CC70FCBE6765}"/>
    <cellStyle name="Comma 57 3 2 2" xfId="3493" xr:uid="{0A22EA61-44F2-4753-A3A8-0FBD3A6D4E62}"/>
    <cellStyle name="Comma 57 3 2 3" xfId="4632" xr:uid="{FD4A136D-A9D0-4F91-8606-DB2181458209}"/>
    <cellStyle name="Comma 57 3 2 4" xfId="5753" xr:uid="{0E441BBD-8C42-4E89-8364-70664FA34C15}"/>
    <cellStyle name="Comma 57 3 2 5" xfId="6867" xr:uid="{674952E6-3262-4E4A-AD1B-68174F2A7FAA}"/>
    <cellStyle name="Comma 57 3 2 6" xfId="7923" xr:uid="{17C09977-9166-454D-9006-FA070B3FA098}"/>
    <cellStyle name="Comma 57 3 3" xfId="3079" xr:uid="{5859E1F4-EFB7-4B1B-80FC-54BF928E47D1}"/>
    <cellStyle name="Comma 57 3 4" xfId="4218" xr:uid="{09E31FD3-51CD-4E4A-B2CD-FA66396511D8}"/>
    <cellStyle name="Comma 57 3 5" xfId="5339" xr:uid="{ABBFED01-8992-4088-BBB9-5C92740AF7D7}"/>
    <cellStyle name="Comma 57 3 6" xfId="6453" xr:uid="{444E066C-8369-421F-AC83-7C18FCB5F824}"/>
    <cellStyle name="Comma 57 3 7" xfId="7539" xr:uid="{3CA17E43-A078-4CA4-AC5C-ABBA445F3FF7}"/>
    <cellStyle name="Comma 57 4" xfId="2023" xr:uid="{DB5AB375-DC28-4581-AD33-EBF979FD743B}"/>
    <cellStyle name="Comma 57 4 2" xfId="3206" xr:uid="{25898287-864E-41FD-B61C-54E5AB3A7F85}"/>
    <cellStyle name="Comma 57 4 3" xfId="4345" xr:uid="{11730D43-F760-4E1B-922B-F1EC9D363F80}"/>
    <cellStyle name="Comma 57 4 4" xfId="5466" xr:uid="{95AD91D1-0AF8-4476-AC9A-4788535A727E}"/>
    <cellStyle name="Comma 57 4 5" xfId="6580" xr:uid="{1B0F526D-7519-4DE8-94E6-24477CBE9E9F}"/>
    <cellStyle name="Comma 57 4 6" xfId="7656" xr:uid="{55BA93B8-2752-4A0D-BF8F-B2D02A07AE78}"/>
    <cellStyle name="Comma 57 5" xfId="2496" xr:uid="{B4EC27B2-23B1-4676-A868-463ABCE509BE}"/>
    <cellStyle name="Comma 57 5 2" xfId="3650" xr:uid="{EBCBD863-6994-4270-B106-9166B0AD62D3}"/>
    <cellStyle name="Comma 57 5 3" xfId="4784" xr:uid="{587EDC59-77DD-4E30-82B1-587BBA5FAB40}"/>
    <cellStyle name="Comma 57 5 4" xfId="5904" xr:uid="{B50E58A6-7D7F-434C-A5B7-F2F241A551E9}"/>
    <cellStyle name="Comma 57 5 5" xfId="7018" xr:uid="{0AD3EEFD-DA7B-4331-8FAC-0F1939563EC7}"/>
    <cellStyle name="Comma 57 5 6" xfId="8050" xr:uid="{5A04C86C-1A8F-4C0A-968F-8B8945B2B8BE}"/>
    <cellStyle name="Comma 57 6" xfId="2625" xr:uid="{248B92A6-11FC-42E3-AEDF-CBB98C16EBE6}"/>
    <cellStyle name="Comma 57 6 2" xfId="3779" xr:uid="{0FDEA9B9-D162-4071-86E6-E2E9D9BFAF29}"/>
    <cellStyle name="Comma 57 6 3" xfId="4913" xr:uid="{66F30744-F72A-4D84-9DD9-12ED5A58DAC3}"/>
    <cellStyle name="Comma 57 6 4" xfId="6033" xr:uid="{BB8B6E1C-4CA8-45C5-8046-854239A1F930}"/>
    <cellStyle name="Comma 57 6 5" xfId="7147" xr:uid="{9C0BF783-165A-45AB-9894-F75D9B985EC7}"/>
    <cellStyle name="Comma 57 6 6" xfId="8169" xr:uid="{9D6DE0E2-69A3-420A-8A50-29BEFF80D1FC}"/>
    <cellStyle name="Comma 57 7" xfId="2792" xr:uid="{41C5CBA4-0630-460D-BB8E-1B75C299F9BD}"/>
    <cellStyle name="Comma 57 8" xfId="3931" xr:uid="{84332732-B0DB-461B-BE02-D4E213698A16}"/>
    <cellStyle name="Comma 57 9" xfId="5052" xr:uid="{69919503-70BA-45CC-A15C-B11529E0CBDC}"/>
    <cellStyle name="Comma 58" xfId="1558" xr:uid="{2D690014-AD17-49B2-9842-34557C251BCA}"/>
    <cellStyle name="Comma 58 10" xfId="6115" xr:uid="{33979235-3508-474E-A875-7E9B2F5D63FD}"/>
    <cellStyle name="Comma 58 11" xfId="7221" xr:uid="{CB94757E-C9D1-4E48-934A-A45FBF6BDEA7}"/>
    <cellStyle name="Comma 58 12" xfId="8243" xr:uid="{D567F0D1-779F-4D79-B6DE-8340022F0F0A}"/>
    <cellStyle name="Comma 58 2" xfId="1713" xr:uid="{914C24FE-D257-4688-A813-081CA8DCEA8D}"/>
    <cellStyle name="Comma 58 2 2" xfId="2127" xr:uid="{59398876-9641-4C9B-95F6-89CEFF2D76B4}"/>
    <cellStyle name="Comma 58 2 2 2" xfId="3310" xr:uid="{1D214AC9-EB7E-46D7-9D3A-4A45C4AF5ABE}"/>
    <cellStyle name="Comma 58 2 2 3" xfId="4449" xr:uid="{BB53C43C-C6DE-4979-93E3-15DA06935135}"/>
    <cellStyle name="Comma 58 2 2 4" xfId="5570" xr:uid="{30D96D4E-A3A1-486A-8D1A-AB563DD44AF1}"/>
    <cellStyle name="Comma 58 2 2 5" xfId="6684" xr:uid="{6073C3AB-7ED4-419A-A5C3-B05790409756}"/>
    <cellStyle name="Comma 58 2 2 6" xfId="7750" xr:uid="{62637AB5-E41D-4088-BAD5-62D5E0FC3B31}"/>
    <cellStyle name="Comma 58 2 3" xfId="2896" xr:uid="{21130F57-62BF-4F7D-97B4-5DBAD0761E9C}"/>
    <cellStyle name="Comma 58 2 4" xfId="4035" xr:uid="{CBC04A2B-3B39-4E15-9CCB-AB187240DB08}"/>
    <cellStyle name="Comma 58 2 5" xfId="5156" xr:uid="{3C88B265-5DA8-4D2A-A803-CC52FAD93375}"/>
    <cellStyle name="Comma 58 2 6" xfId="6270" xr:uid="{EC7A7532-B04F-452F-9207-E66C6EB92C7F}"/>
    <cellStyle name="Comma 58 2 7" xfId="7366" xr:uid="{78F6F07D-8A0C-4F7C-A6AC-BBDDB37E587A}"/>
    <cellStyle name="Comma 58 3" xfId="1845" xr:uid="{68CCD309-79F8-4F48-830A-B43BAC994E8A}"/>
    <cellStyle name="Comma 58 3 2" xfId="2259" xr:uid="{5E087238-DE63-47D7-AB59-FD79D7776B89}"/>
    <cellStyle name="Comma 58 3 2 2" xfId="3442" xr:uid="{7DED27F7-5AF0-44E5-A8BD-B24BB46718D7}"/>
    <cellStyle name="Comma 58 3 2 3" xfId="4581" xr:uid="{8999B24C-26C3-4668-9066-C353FDADC499}"/>
    <cellStyle name="Comma 58 3 2 4" xfId="5702" xr:uid="{7898A5A6-AF8A-4C8F-9BC4-29472AB71901}"/>
    <cellStyle name="Comma 58 3 2 5" xfId="6816" xr:uid="{8ECF4F76-4CDA-49A0-9D86-F1D7A6DAADD2}"/>
    <cellStyle name="Comma 58 3 2 6" xfId="7872" xr:uid="{964D74A4-65EE-4E90-A880-54BFACC11E1D}"/>
    <cellStyle name="Comma 58 3 3" xfId="3028" xr:uid="{40548DCB-DD39-4C6E-9F68-CDF7C72ED66B}"/>
    <cellStyle name="Comma 58 3 4" xfId="4167" xr:uid="{4586DB7C-1062-4EBF-804D-C411B0EA8E7B}"/>
    <cellStyle name="Comma 58 3 5" xfId="5288" xr:uid="{1D1161A5-27C9-45F9-A385-B9C3AFA9C403}"/>
    <cellStyle name="Comma 58 3 6" xfId="6402" xr:uid="{633657BE-79A7-4FED-B0E7-D2D63B590387}"/>
    <cellStyle name="Comma 58 3 7" xfId="7488" xr:uid="{E9EC176E-DE8D-47B7-9337-482A445F9F52}"/>
    <cellStyle name="Comma 58 4" xfId="1972" xr:uid="{C708BADD-4224-4AA5-A10C-8BD4949A938D}"/>
    <cellStyle name="Comma 58 4 2" xfId="3155" xr:uid="{FDCB1708-5EC5-4B63-B060-3FC226865DE1}"/>
    <cellStyle name="Comma 58 4 3" xfId="4294" xr:uid="{4D742C70-E1DE-4337-846C-FA0902C9D602}"/>
    <cellStyle name="Comma 58 4 4" xfId="5415" xr:uid="{BFE815A2-383A-489F-9F32-8740814272A7}"/>
    <cellStyle name="Comma 58 4 5" xfId="6529" xr:uid="{E100887B-7631-4D58-8482-CE258804124C}"/>
    <cellStyle name="Comma 58 4 6" xfId="7605" xr:uid="{934B2E4E-97D6-4F1E-90EA-7C797DBCF389}"/>
    <cellStyle name="Comma 58 5" xfId="2445" xr:uid="{151E2D58-03AE-407C-BD0E-A19B1F37F9F9}"/>
    <cellStyle name="Comma 58 5 2" xfId="3599" xr:uid="{A4F61009-ACD6-4789-9840-B5C01CF5822E}"/>
    <cellStyle name="Comma 58 5 3" xfId="4733" xr:uid="{98CAA74C-41D7-42F8-A4BD-7675925A32FC}"/>
    <cellStyle name="Comma 58 5 4" xfId="5853" xr:uid="{D453BB7B-85CA-4553-ABE0-881215B1FF7C}"/>
    <cellStyle name="Comma 58 5 5" xfId="6967" xr:uid="{64DD506F-3CD1-4E58-AB00-541D61EA3B9D}"/>
    <cellStyle name="Comma 58 5 6" xfId="7999" xr:uid="{C9C38E15-CB17-4310-81FA-E2CC2E0F52C5}"/>
    <cellStyle name="Comma 58 6" xfId="2574" xr:uid="{DBD31B5F-693F-4B88-9EEB-CC5E6B2D7429}"/>
    <cellStyle name="Comma 58 6 2" xfId="3728" xr:uid="{01ECF4E3-7D6C-4B7C-B12D-393B0AFB2529}"/>
    <cellStyle name="Comma 58 6 3" xfId="4862" xr:uid="{76498C65-F90E-47CF-B499-DC38CD6AF1B9}"/>
    <cellStyle name="Comma 58 6 4" xfId="5982" xr:uid="{3F908EA4-161F-4545-9551-7A93E998398B}"/>
    <cellStyle name="Comma 58 6 5" xfId="7096" xr:uid="{14AB5CA3-5205-409D-A433-D1CCE66086CB}"/>
    <cellStyle name="Comma 58 6 6" xfId="8118" xr:uid="{937DA6E1-B63B-4B10-A06F-A5EEC8E00B9A}"/>
    <cellStyle name="Comma 58 7" xfId="2741" xr:uid="{ACC2E465-AA25-448F-B251-F97AC6DFB35E}"/>
    <cellStyle name="Comma 58 8" xfId="3880" xr:uid="{82C9F589-6EB6-498F-AC8C-8326DFDC86F2}"/>
    <cellStyle name="Comma 58 9" xfId="5001" xr:uid="{5A935B06-91A9-4075-ABE1-E765156E14C1}"/>
    <cellStyle name="Comma 59" xfId="1604" xr:uid="{F69BF232-4112-4081-AFB5-85FF01C3C4EF}"/>
    <cellStyle name="Comma 59 10" xfId="6161" xr:uid="{FC95B6A9-3BA6-454D-90E5-0DFF62AFE4B7}"/>
    <cellStyle name="Comma 59 11" xfId="7267" xr:uid="{7BE75DF9-377E-4044-963E-76D2033BA122}"/>
    <cellStyle name="Comma 59 12" xfId="8289" xr:uid="{80B462B1-0FE2-47D6-A966-9DC0C3789529}"/>
    <cellStyle name="Comma 59 2" xfId="1759" xr:uid="{A91988E5-665F-4D20-9945-8617B76C885F}"/>
    <cellStyle name="Comma 59 2 2" xfId="2173" xr:uid="{DD5A521A-6DFA-48AB-A50C-2211E9A13E3A}"/>
    <cellStyle name="Comma 59 2 2 2" xfId="3356" xr:uid="{95410B4E-486A-46AE-A573-FB3C4FAA88DA}"/>
    <cellStyle name="Comma 59 2 2 3" xfId="4495" xr:uid="{FC44F4C4-DC77-47FF-9EAC-81C451B392B0}"/>
    <cellStyle name="Comma 59 2 2 4" xfId="5616" xr:uid="{AE7E462D-CC86-4AD3-B961-4FFE2284C6FF}"/>
    <cellStyle name="Comma 59 2 2 5" xfId="6730" xr:uid="{23C39061-AF70-4CE0-AC17-A267C86AD7C3}"/>
    <cellStyle name="Comma 59 2 2 6" xfId="7796" xr:uid="{AEEB62A5-F64D-4484-9801-354A7CE02EB2}"/>
    <cellStyle name="Comma 59 2 3" xfId="2942" xr:uid="{CEC1EE9A-FDF7-415B-A922-56D3CC2A4160}"/>
    <cellStyle name="Comma 59 2 4" xfId="4081" xr:uid="{5FFCB099-5E65-429D-96C1-CED3FB10015B}"/>
    <cellStyle name="Comma 59 2 5" xfId="5202" xr:uid="{8F72990F-76BC-423D-9AD7-6A113F478426}"/>
    <cellStyle name="Comma 59 2 6" xfId="6316" xr:uid="{CE88A9B7-5206-4A97-935E-4CE3E4BE812A}"/>
    <cellStyle name="Comma 59 2 7" xfId="7412" xr:uid="{CDB09061-09D9-4B5D-AD00-BCD5BBAE7485}"/>
    <cellStyle name="Comma 59 3" xfId="1891" xr:uid="{FF2309D1-9AF1-413F-A2BF-EB1C645FCE69}"/>
    <cellStyle name="Comma 59 3 2" xfId="2305" xr:uid="{E8A7BA22-21F7-4A80-A581-85E4C43ED6CD}"/>
    <cellStyle name="Comma 59 3 2 2" xfId="3488" xr:uid="{AB92940F-53BA-4EAB-9762-66B29BE10144}"/>
    <cellStyle name="Comma 59 3 2 3" xfId="4627" xr:uid="{2B121CAA-62B8-40AB-8188-D5890E9A4065}"/>
    <cellStyle name="Comma 59 3 2 4" xfId="5748" xr:uid="{B3A9C8B3-9DFE-4A4A-A3AC-CDD203BF8C4A}"/>
    <cellStyle name="Comma 59 3 2 5" xfId="6862" xr:uid="{FFAFDC56-BAC8-41E3-BA34-0623A986D27F}"/>
    <cellStyle name="Comma 59 3 2 6" xfId="7918" xr:uid="{62ED8263-A142-4D52-8A97-88AA50B66A12}"/>
    <cellStyle name="Comma 59 3 3" xfId="3074" xr:uid="{DE68D178-8917-47CF-82FD-9A9CFA253775}"/>
    <cellStyle name="Comma 59 3 4" xfId="4213" xr:uid="{BD53D3F7-2B82-4460-AE83-3C430B5F4D96}"/>
    <cellStyle name="Comma 59 3 5" xfId="5334" xr:uid="{E1AC8A5B-7039-44C5-9B14-AD1CC6321BDD}"/>
    <cellStyle name="Comma 59 3 6" xfId="6448" xr:uid="{5336BBC9-5D8C-4CBB-8A4A-DCBC40509E08}"/>
    <cellStyle name="Comma 59 3 7" xfId="7534" xr:uid="{79A3BDBB-D48A-4EE3-ABE3-324982DE7400}"/>
    <cellStyle name="Comma 59 4" xfId="2018" xr:uid="{5273A30C-2372-45AD-A597-A5333C99B710}"/>
    <cellStyle name="Comma 59 4 2" xfId="3201" xr:uid="{5B230631-34FE-4108-ADDB-BBC3E81B7B1E}"/>
    <cellStyle name="Comma 59 4 3" xfId="4340" xr:uid="{9A6275DC-7556-423D-9635-CEF84A97BC89}"/>
    <cellStyle name="Comma 59 4 4" xfId="5461" xr:uid="{BF9527A5-7521-4915-B16E-8DE26221167A}"/>
    <cellStyle name="Comma 59 4 5" xfId="6575" xr:uid="{46D7719C-44AC-424A-BFC4-AF21930F4448}"/>
    <cellStyle name="Comma 59 4 6" xfId="7651" xr:uid="{2C7A664B-ED8B-4EBB-AD83-34B848E2DEBD}"/>
    <cellStyle name="Comma 59 5" xfId="2491" xr:uid="{9045C321-7826-4243-B744-D65E31B5EA54}"/>
    <cellStyle name="Comma 59 5 2" xfId="3645" xr:uid="{B592E71A-7A70-4CAB-A8CE-1930DC4C154E}"/>
    <cellStyle name="Comma 59 5 3" xfId="4779" xr:uid="{251D4393-E6A3-4DEA-BE14-7E0FCF7C4063}"/>
    <cellStyle name="Comma 59 5 4" xfId="5899" xr:uid="{A682B3E4-9B21-4328-9E18-E29EF5DBE7F5}"/>
    <cellStyle name="Comma 59 5 5" xfId="7013" xr:uid="{4602CDE8-2923-4A68-9193-019D45818F67}"/>
    <cellStyle name="Comma 59 5 6" xfId="8045" xr:uid="{3FEAB678-EF9C-4610-958C-B43FD2843C01}"/>
    <cellStyle name="Comma 59 6" xfId="2620" xr:uid="{39D1C7CF-7318-4EB5-964A-84BEF8CA19EA}"/>
    <cellStyle name="Comma 59 6 2" xfId="3774" xr:uid="{F5273CD5-AF42-4DE8-BDAB-8C5C6D083BC4}"/>
    <cellStyle name="Comma 59 6 3" xfId="4908" xr:uid="{BB35A2A9-D3C7-46AC-8156-EE08920B429A}"/>
    <cellStyle name="Comma 59 6 4" xfId="6028" xr:uid="{A68E345F-F9E6-4DE7-9D34-A7EFD753B1C0}"/>
    <cellStyle name="Comma 59 6 5" xfId="7142" xr:uid="{D5AA4EA4-EEC9-4BB1-8B7C-3CE84F12163F}"/>
    <cellStyle name="Comma 59 6 6" xfId="8164" xr:uid="{DB70EE7D-3394-4CA2-90FF-D04CD16EAC5E}"/>
    <cellStyle name="Comma 59 7" xfId="2787" xr:uid="{8EB1A6D3-F2F5-41B9-8316-8F107C1528AD}"/>
    <cellStyle name="Comma 59 8" xfId="3926" xr:uid="{5F8E57B2-0907-4854-9713-7E275BCF8866}"/>
    <cellStyle name="Comma 59 9" xfId="5047" xr:uid="{203B1DF3-7647-41CB-B5E8-9731D6EFD74E}"/>
    <cellStyle name="Comma 6" xfId="289" xr:uid="{00000000-0005-0000-0000-0000F0000000}"/>
    <cellStyle name="Comma 6 2" xfId="290" xr:uid="{00000000-0005-0000-0000-0000F1000000}"/>
    <cellStyle name="Comma 6 2 2" xfId="1434" xr:uid="{00000000-0005-0000-0000-0000F2000000}"/>
    <cellStyle name="Comma 6 2 2 10" xfId="4973" xr:uid="{33E49EA2-7569-40A3-8030-FC40DADF23B5}"/>
    <cellStyle name="Comma 6 2 2 11" xfId="6087" xr:uid="{B4DDF259-2BB5-4FA6-A82D-39DC18C1A764}"/>
    <cellStyle name="Comma 6 2 2 12" xfId="7197" xr:uid="{047BAAEA-F986-45F9-8EE6-F0DE65A3C926}"/>
    <cellStyle name="Comma 6 2 2 13" xfId="8219" xr:uid="{3BA2F312-E9B7-40F4-9B83-B4CD3DD26903}"/>
    <cellStyle name="Comma 6 2 2 2" xfId="1630" xr:uid="{E1BD8091-ACD6-4DA3-918B-B043CA11CFBE}"/>
    <cellStyle name="Comma 6 2 2 2 10" xfId="6187" xr:uid="{0AF40D51-8EB5-43A7-8A29-D9F9342A4915}"/>
    <cellStyle name="Comma 6 2 2 2 11" xfId="7292" xr:uid="{C49D9DC1-D8BB-4143-847A-F07C817C9C40}"/>
    <cellStyle name="Comma 6 2 2 2 12" xfId="8314" xr:uid="{6BFA5D5C-C5B4-4022-84A8-4A4C6D2330AD}"/>
    <cellStyle name="Comma 6 2 2 2 2" xfId="1785" xr:uid="{5A385819-9E14-41C2-9A42-69C5FD8D0E37}"/>
    <cellStyle name="Comma 6 2 2 2 2 2" xfId="2199" xr:uid="{CF0079A9-120D-49E1-9C06-6113F42E8054}"/>
    <cellStyle name="Comma 6 2 2 2 2 2 2" xfId="3382" xr:uid="{BAA31D0F-663B-4CC9-A197-2830C24FB656}"/>
    <cellStyle name="Comma 6 2 2 2 2 2 3" xfId="4521" xr:uid="{7CC542D5-4A2A-4327-AE68-80C53C2F122C}"/>
    <cellStyle name="Comma 6 2 2 2 2 2 4" xfId="5642" xr:uid="{766EF8B4-885B-4301-BE6B-35339BF916F2}"/>
    <cellStyle name="Comma 6 2 2 2 2 2 5" xfId="6756" xr:uid="{FAD5F756-B056-4E96-8EEE-9CF8C8584282}"/>
    <cellStyle name="Comma 6 2 2 2 2 2 6" xfId="7821" xr:uid="{BD2A1D3D-3859-472F-91FD-92CFA39A4A4E}"/>
    <cellStyle name="Comma 6 2 2 2 2 3" xfId="2968" xr:uid="{8265CEAB-D5DE-451A-AF0C-0AB9B99E3637}"/>
    <cellStyle name="Comma 6 2 2 2 2 4" xfId="4107" xr:uid="{9B1A66AF-200F-461D-B86E-43607A17B42E}"/>
    <cellStyle name="Comma 6 2 2 2 2 5" xfId="5228" xr:uid="{0ED413C4-4370-4938-AEE0-5198675E682C}"/>
    <cellStyle name="Comma 6 2 2 2 2 6" xfId="6342" xr:uid="{050413CE-114C-4613-8005-AF60E17C878A}"/>
    <cellStyle name="Comma 6 2 2 2 2 7" xfId="7437" xr:uid="{214833AF-A885-4B8E-ADDC-A735689A3C99}"/>
    <cellStyle name="Comma 6 2 2 2 3" xfId="1917" xr:uid="{870E9D38-9A18-4F5A-8FED-2F64E9DDEF57}"/>
    <cellStyle name="Comma 6 2 2 2 3 2" xfId="2331" xr:uid="{3A381E57-486D-4A20-90FA-0ECA1D7141E1}"/>
    <cellStyle name="Comma 6 2 2 2 3 2 2" xfId="3514" xr:uid="{FF4B5C78-E070-49CC-9574-BB950483D96A}"/>
    <cellStyle name="Comma 6 2 2 2 3 2 3" xfId="4653" xr:uid="{1E0E764B-939E-4584-AC57-38E8E067308E}"/>
    <cellStyle name="Comma 6 2 2 2 3 2 4" xfId="5774" xr:uid="{D889F330-92B8-4748-AD63-A0238D689F6F}"/>
    <cellStyle name="Comma 6 2 2 2 3 2 5" xfId="6888" xr:uid="{ACCDF995-1912-46A8-97F4-451A037E038E}"/>
    <cellStyle name="Comma 6 2 2 2 3 2 6" xfId="7943" xr:uid="{B7408125-BC07-421F-BDCA-9DBB0EF839EF}"/>
    <cellStyle name="Comma 6 2 2 2 3 3" xfId="3100" xr:uid="{8EFC410C-D470-49A9-9DEA-CEAF26D1A79A}"/>
    <cellStyle name="Comma 6 2 2 2 3 4" xfId="4239" xr:uid="{CC89C469-CEAB-4AE5-941C-D2A64C7A841F}"/>
    <cellStyle name="Comma 6 2 2 2 3 5" xfId="5360" xr:uid="{59224CBD-5242-40F3-8D7A-54E94701E529}"/>
    <cellStyle name="Comma 6 2 2 2 3 6" xfId="6474" xr:uid="{3A8FA728-6C2B-41C8-B523-A60DFA37BF62}"/>
    <cellStyle name="Comma 6 2 2 2 3 7" xfId="7559" xr:uid="{12FAC070-31FE-48F4-A232-141E24B8CCE5}"/>
    <cellStyle name="Comma 6 2 2 2 4" xfId="2044" xr:uid="{E4EA9281-2117-4D70-BA55-B0A726FF5FA1}"/>
    <cellStyle name="Comma 6 2 2 2 4 2" xfId="3227" xr:uid="{513534BD-5E0F-42AC-9B5B-1177E2574A46}"/>
    <cellStyle name="Comma 6 2 2 2 4 3" xfId="4366" xr:uid="{C2FE2DAE-AA2A-45AF-9374-A0A1FC490D5A}"/>
    <cellStyle name="Comma 6 2 2 2 4 4" xfId="5487" xr:uid="{69F7EB7B-5280-47D4-9172-12A7C9D82135}"/>
    <cellStyle name="Comma 6 2 2 2 4 5" xfId="6601" xr:uid="{4CE00D31-637B-40FA-83CB-D4E56C969EF4}"/>
    <cellStyle name="Comma 6 2 2 2 4 6" xfId="7676" xr:uid="{8C4C958C-6E4F-457C-B31E-8BACE0D5A379}"/>
    <cellStyle name="Comma 6 2 2 2 5" xfId="2517" xr:uid="{83EB9F72-2960-4306-AA99-C560EA084FF3}"/>
    <cellStyle name="Comma 6 2 2 2 5 2" xfId="3671" xr:uid="{67EF6F95-595F-4588-81C2-F9B265CE74C2}"/>
    <cellStyle name="Comma 6 2 2 2 5 3" xfId="4805" xr:uid="{F8FC969A-015E-4A70-A8D0-44AF58BC8B5D}"/>
    <cellStyle name="Comma 6 2 2 2 5 4" xfId="5925" xr:uid="{839A583E-55F4-46D8-AC1A-D1CE11EAB5A1}"/>
    <cellStyle name="Comma 6 2 2 2 5 5" xfId="7039" xr:uid="{7F53AF9A-75FE-43AB-96CC-538D17C85713}"/>
    <cellStyle name="Comma 6 2 2 2 5 6" xfId="8070" xr:uid="{A59687AA-F4C8-4B66-AC14-68ABB19FC125}"/>
    <cellStyle name="Comma 6 2 2 2 6" xfId="2646" xr:uid="{82C92D46-7E00-492B-8056-2AE985A0C047}"/>
    <cellStyle name="Comma 6 2 2 2 6 2" xfId="3800" xr:uid="{E97E8761-5F85-4B5F-BB59-83AC9D621F7F}"/>
    <cellStyle name="Comma 6 2 2 2 6 3" xfId="4934" xr:uid="{6566D784-4B37-47A1-8978-C214C097F2EF}"/>
    <cellStyle name="Comma 6 2 2 2 6 4" xfId="6054" xr:uid="{C86FA286-FC22-47C2-B2E4-C73900733000}"/>
    <cellStyle name="Comma 6 2 2 2 6 5" xfId="7168" xr:uid="{CEF3F24A-BCDA-442B-9B37-94D57A9A81CF}"/>
    <cellStyle name="Comma 6 2 2 2 6 6" xfId="8189" xr:uid="{39AA97B3-2077-4B33-BA50-85F17645F387}"/>
    <cellStyle name="Comma 6 2 2 2 7" xfId="2813" xr:uid="{129EC055-8A8B-4839-8E29-83CA6C985826}"/>
    <cellStyle name="Comma 6 2 2 2 8" xfId="3952" xr:uid="{D8163CCF-73F0-400E-BDF6-B0DA070E1271}"/>
    <cellStyle name="Comma 6 2 2 2 9" xfId="5073" xr:uid="{730A453D-D5BF-4AD1-8BCE-FED84FB3A5DE}"/>
    <cellStyle name="Comma 6 2 2 3" xfId="1685" xr:uid="{F4D64D4B-CA66-4A02-819E-C16D3D42D50C}"/>
    <cellStyle name="Comma 6 2 2 3 2" xfId="2099" xr:uid="{BED17802-926A-4F99-ACC7-D8487B3C6B99}"/>
    <cellStyle name="Comma 6 2 2 3 2 2" xfId="3282" xr:uid="{C9CDA851-072E-4613-A5A3-BF111A7359B5}"/>
    <cellStyle name="Comma 6 2 2 3 2 3" xfId="4421" xr:uid="{3C6E8206-33FA-424B-BB5B-E809D07DE918}"/>
    <cellStyle name="Comma 6 2 2 3 2 4" xfId="5542" xr:uid="{84033048-7536-428E-8DF9-2BE6CB95262C}"/>
    <cellStyle name="Comma 6 2 2 3 2 5" xfId="6656" xr:uid="{23702556-7513-4C9B-B437-C318ED45ADCC}"/>
    <cellStyle name="Comma 6 2 2 3 2 6" xfId="7726" xr:uid="{4E55F1DF-F744-4DDE-91C6-64A06C3F0F2B}"/>
    <cellStyle name="Comma 6 2 2 3 3" xfId="2868" xr:uid="{FC3DD643-6F9A-456A-84E5-DFBA51B711BC}"/>
    <cellStyle name="Comma 6 2 2 3 4" xfId="4007" xr:uid="{10953F25-3BC6-428B-8C2B-9F4B134E7F2F}"/>
    <cellStyle name="Comma 6 2 2 3 5" xfId="5128" xr:uid="{2278B876-E58F-48F5-82C4-F93A34675553}"/>
    <cellStyle name="Comma 6 2 2 3 6" xfId="6242" xr:uid="{2FD46A8C-2255-4F96-B1A0-48F109F02617}"/>
    <cellStyle name="Comma 6 2 2 3 7" xfId="7342" xr:uid="{27CA9DC5-8426-4B10-8CE4-EAA3751303C2}"/>
    <cellStyle name="Comma 6 2 2 4" xfId="1817" xr:uid="{30BE9545-3E54-4F49-8885-D86828F0B0D2}"/>
    <cellStyle name="Comma 6 2 2 4 2" xfId="2231" xr:uid="{91887C1A-EDA2-4716-8891-A79099B69CC9}"/>
    <cellStyle name="Comma 6 2 2 4 2 2" xfId="3414" xr:uid="{C6C83625-ABF4-4743-9C13-840FB0D0FFF1}"/>
    <cellStyle name="Comma 6 2 2 4 2 3" xfId="4553" xr:uid="{56A9E179-631D-457B-8FED-47CDD6704C51}"/>
    <cellStyle name="Comma 6 2 2 4 2 4" xfId="5674" xr:uid="{328BE0BB-0FAB-4E17-A38A-868861985471}"/>
    <cellStyle name="Comma 6 2 2 4 2 5" xfId="6788" xr:uid="{1453EFFB-94A3-4FEF-8CE6-E881A0DD0EDD}"/>
    <cellStyle name="Comma 6 2 2 4 2 6" xfId="7848" xr:uid="{DEB53B30-EBA4-4D7C-8334-5B90F4710991}"/>
    <cellStyle name="Comma 6 2 2 4 3" xfId="3000" xr:uid="{3DB42000-DEB1-4D48-AD9B-711144A86F74}"/>
    <cellStyle name="Comma 6 2 2 4 4" xfId="4139" xr:uid="{2B11C6D6-3045-433F-9541-C7B510983BE6}"/>
    <cellStyle name="Comma 6 2 2 4 5" xfId="5260" xr:uid="{5FCA019A-D0F0-4B3A-AEDD-D38D2E14116F}"/>
    <cellStyle name="Comma 6 2 2 4 6" xfId="6374" xr:uid="{6F4C8725-FDB5-4A70-AF9D-0B37FBD8B228}"/>
    <cellStyle name="Comma 6 2 2 4 7" xfId="7464" xr:uid="{E8106EFB-C0ED-499D-BC00-7FA93773362A}"/>
    <cellStyle name="Comma 6 2 2 5" xfId="1944" xr:uid="{8E1488B6-43AB-48C1-B643-7C33B8FF0903}"/>
    <cellStyle name="Comma 6 2 2 5 2" xfId="3127" xr:uid="{D99F0A68-7351-4942-9466-B7DDB011EF11}"/>
    <cellStyle name="Comma 6 2 2 5 3" xfId="4266" xr:uid="{25A79A1A-274F-4EA1-AA84-17D08B921BCA}"/>
    <cellStyle name="Comma 6 2 2 5 4" xfId="5387" xr:uid="{445E078C-5882-4062-8801-2E44C01FDCBC}"/>
    <cellStyle name="Comma 6 2 2 5 5" xfId="6501" xr:uid="{BA41CCC7-720A-4E7D-A337-C449ABF60B8D}"/>
    <cellStyle name="Comma 6 2 2 5 6" xfId="7581" xr:uid="{5D4986E0-F9F3-4950-8812-52ABF9B897CD}"/>
    <cellStyle name="Comma 6 2 2 6" xfId="2417" xr:uid="{D0629B55-4BD4-4B67-AA67-C59877EB2556}"/>
    <cellStyle name="Comma 6 2 2 6 2" xfId="3571" xr:uid="{23B43D73-544C-4AD0-8017-A62F5889E8CC}"/>
    <cellStyle name="Comma 6 2 2 6 3" xfId="4705" xr:uid="{A3C9678D-1D4F-438B-A52F-F78C9AF8CC6C}"/>
    <cellStyle name="Comma 6 2 2 6 4" xfId="5825" xr:uid="{9ABDF176-5347-440C-85D2-27FB3E7EA32B}"/>
    <cellStyle name="Comma 6 2 2 6 5" xfId="6939" xr:uid="{D673C8C5-E857-4529-B8AC-82EF96C891A0}"/>
    <cellStyle name="Comma 6 2 2 6 6" xfId="7975" xr:uid="{257DB849-3093-442C-B68E-DF975B9826DB}"/>
    <cellStyle name="Comma 6 2 2 7" xfId="2546" xr:uid="{E8D0AF59-426D-4A86-B0E4-CDC4FEA4F4C2}"/>
    <cellStyle name="Comma 6 2 2 7 2" xfId="3700" xr:uid="{1F679A22-37FB-4FE8-A814-7F45F59DF31F}"/>
    <cellStyle name="Comma 6 2 2 7 3" xfId="4834" xr:uid="{D1D19A99-C6C9-4447-935B-CEFDF8C05D06}"/>
    <cellStyle name="Comma 6 2 2 7 4" xfId="5954" xr:uid="{2FE4E3FB-516F-4AC2-9431-C12FE432B7B7}"/>
    <cellStyle name="Comma 6 2 2 7 5" xfId="7068" xr:uid="{F06EF481-AC73-4C6B-A3D6-08AE8E7AFE66}"/>
    <cellStyle name="Comma 6 2 2 7 6" xfId="8094" xr:uid="{5A8CDB94-487E-4E5B-B7C5-702E956AA470}"/>
    <cellStyle name="Comma 6 2 2 8" xfId="2713" xr:uid="{3BC2DB47-F3D9-41B6-9754-A55FCE5C0C1B}"/>
    <cellStyle name="Comma 6 2 2 9" xfId="3852" xr:uid="{D86B2638-2C79-491D-857D-65E8BBBCF8E1}"/>
    <cellStyle name="Comma 6 3" xfId="1435" xr:uid="{00000000-0005-0000-0000-0000F3000000}"/>
    <cellStyle name="Comma 6 3 10" xfId="4974" xr:uid="{29CC4DE3-6FD1-4087-BB45-83A057C397A5}"/>
    <cellStyle name="Comma 6 3 11" xfId="6088" xr:uid="{FE716EE1-993B-4CA8-A127-DBFBDBFF6C7C}"/>
    <cellStyle name="Comma 6 3 12" xfId="7198" xr:uid="{A44C7368-7AFF-456A-AC5C-F4E4D4EA0157}"/>
    <cellStyle name="Comma 6 3 13" xfId="8220" xr:uid="{99AA6CC1-E90E-4C50-82A6-2830E7BC1535}"/>
    <cellStyle name="Comma 6 3 2" xfId="1631" xr:uid="{8AAD4B51-16F7-4E86-A349-3741701A01D2}"/>
    <cellStyle name="Comma 6 3 2 10" xfId="6188" xr:uid="{C813DE4C-85C6-4A47-8F97-3D47F0C14663}"/>
    <cellStyle name="Comma 6 3 2 11" xfId="7293" xr:uid="{5670219D-8431-4E0E-8368-5F56D4AC3D11}"/>
    <cellStyle name="Comma 6 3 2 12" xfId="8315" xr:uid="{CE26100C-E8FF-4D02-96CA-3324A697AB08}"/>
    <cellStyle name="Comma 6 3 2 2" xfId="1786" xr:uid="{9555AD2F-8644-49A8-A9EA-71A95C938BE8}"/>
    <cellStyle name="Comma 6 3 2 2 2" xfId="2200" xr:uid="{D17EE3CC-51BD-4A92-9091-390CFCC0CC0E}"/>
    <cellStyle name="Comma 6 3 2 2 2 2" xfId="3383" xr:uid="{FC0894E1-39FC-4CA7-B8CB-2B0F46C4D7E0}"/>
    <cellStyle name="Comma 6 3 2 2 2 3" xfId="4522" xr:uid="{5F783373-C0F8-4F24-864B-CC4E1F5059CE}"/>
    <cellStyle name="Comma 6 3 2 2 2 4" xfId="5643" xr:uid="{EC3C5119-5813-40F8-AD35-5663025EF515}"/>
    <cellStyle name="Comma 6 3 2 2 2 5" xfId="6757" xr:uid="{34E41F8D-221D-44CD-85AD-5BE8AC499FC9}"/>
    <cellStyle name="Comma 6 3 2 2 2 6" xfId="7822" xr:uid="{609DDA9B-438B-4820-AD91-EF1B33C23633}"/>
    <cellStyle name="Comma 6 3 2 2 3" xfId="2969" xr:uid="{9784C86F-1FD9-4409-AE48-4360DF79E3AD}"/>
    <cellStyle name="Comma 6 3 2 2 4" xfId="4108" xr:uid="{69455DE2-961C-470C-B3D2-0E38DC570271}"/>
    <cellStyle name="Comma 6 3 2 2 5" xfId="5229" xr:uid="{4BEE43E4-6A88-418D-B71F-AB131C8ED8CC}"/>
    <cellStyle name="Comma 6 3 2 2 6" xfId="6343" xr:uid="{467C7D20-D2B7-414D-9656-533BAB45A2CF}"/>
    <cellStyle name="Comma 6 3 2 2 7" xfId="7438" xr:uid="{054FF244-C20B-4AD2-9529-02FB438E9607}"/>
    <cellStyle name="Comma 6 3 2 3" xfId="1918" xr:uid="{3CC5814E-8E53-4E14-A243-A359D1691FE2}"/>
    <cellStyle name="Comma 6 3 2 3 2" xfId="2332" xr:uid="{0EAE0B1B-8600-446E-A9EF-67D600428312}"/>
    <cellStyle name="Comma 6 3 2 3 2 2" xfId="3515" xr:uid="{E7F5F93E-F209-439E-B27A-848F67280B69}"/>
    <cellStyle name="Comma 6 3 2 3 2 3" xfId="4654" xr:uid="{FDA66EA3-5CC5-4B9C-8189-BFCA8557B63E}"/>
    <cellStyle name="Comma 6 3 2 3 2 4" xfId="5775" xr:uid="{98D7A970-5486-4E83-A8FB-EE64ACF5817E}"/>
    <cellStyle name="Comma 6 3 2 3 2 5" xfId="6889" xr:uid="{3B2E120B-DC9E-4A02-8623-5FD8A5F0DEF8}"/>
    <cellStyle name="Comma 6 3 2 3 2 6" xfId="7944" xr:uid="{3DB0FDAB-267C-47BC-BE07-B96853F1A8CB}"/>
    <cellStyle name="Comma 6 3 2 3 3" xfId="3101" xr:uid="{F9341035-4450-4018-9327-E9F4BB165C19}"/>
    <cellStyle name="Comma 6 3 2 3 4" xfId="4240" xr:uid="{7A0881A8-FE34-4210-B114-1517E7CF1391}"/>
    <cellStyle name="Comma 6 3 2 3 5" xfId="5361" xr:uid="{4AF24B07-5B36-48DC-86D9-8F5A98B1A490}"/>
    <cellStyle name="Comma 6 3 2 3 6" xfId="6475" xr:uid="{CC677402-0D5C-4632-98CD-B8AD9E3F746A}"/>
    <cellStyle name="Comma 6 3 2 3 7" xfId="7560" xr:uid="{3F0E8C1E-E119-4565-8A91-DDF36118F3C2}"/>
    <cellStyle name="Comma 6 3 2 4" xfId="2045" xr:uid="{43DD0436-E95E-479E-BE3E-0DED3F39B32E}"/>
    <cellStyle name="Comma 6 3 2 4 2" xfId="3228" xr:uid="{F0FEF95C-CDD2-407C-B1E4-EE97486180FF}"/>
    <cellStyle name="Comma 6 3 2 4 3" xfId="4367" xr:uid="{A130B45C-DBBD-4C4A-93A3-776E62D9FFA7}"/>
    <cellStyle name="Comma 6 3 2 4 4" xfId="5488" xr:uid="{BA77E5C4-9E94-4B99-ABA9-6C35B9D9A8FB}"/>
    <cellStyle name="Comma 6 3 2 4 5" xfId="6602" xr:uid="{EE6112C9-F4F0-4738-B8E7-3E0B22D45AE5}"/>
    <cellStyle name="Comma 6 3 2 4 6" xfId="7677" xr:uid="{457DC29F-932A-4FD8-B88B-790B7ADE623B}"/>
    <cellStyle name="Comma 6 3 2 5" xfId="2518" xr:uid="{446E7BA9-BEBF-45D5-B204-4B4E11F577E4}"/>
    <cellStyle name="Comma 6 3 2 5 2" xfId="3672" xr:uid="{ADD94A59-0DDC-4CCB-8BC6-27FBE19D124B}"/>
    <cellStyle name="Comma 6 3 2 5 3" xfId="4806" xr:uid="{227AA6A8-52DC-486C-AE56-BCA0773CE61B}"/>
    <cellStyle name="Comma 6 3 2 5 4" xfId="5926" xr:uid="{E3F22EDD-6F98-4C7D-B059-CAE75BA766BB}"/>
    <cellStyle name="Comma 6 3 2 5 5" xfId="7040" xr:uid="{D837300A-70C8-42BE-818A-5FE9044A8377}"/>
    <cellStyle name="Comma 6 3 2 5 6" xfId="8071" xr:uid="{B2579AA8-E433-42D8-B0DD-43D700095EAD}"/>
    <cellStyle name="Comma 6 3 2 6" xfId="2647" xr:uid="{1939DA01-F86C-4515-A189-AD2AC9D5F392}"/>
    <cellStyle name="Comma 6 3 2 6 2" xfId="3801" xr:uid="{87FBAB03-8134-4FB5-A645-F5303787059E}"/>
    <cellStyle name="Comma 6 3 2 6 3" xfId="4935" xr:uid="{B55762AA-6B55-4465-92DE-DECD2B85F1C9}"/>
    <cellStyle name="Comma 6 3 2 6 4" xfId="6055" xr:uid="{2FDF9C57-2B7A-4D06-AD03-E38368435BF3}"/>
    <cellStyle name="Comma 6 3 2 6 5" xfId="7169" xr:uid="{78C593C8-7EEF-4841-9390-D7A4C30BEE17}"/>
    <cellStyle name="Comma 6 3 2 6 6" xfId="8190" xr:uid="{44446517-9F12-4014-90C5-FAF9F933D3AC}"/>
    <cellStyle name="Comma 6 3 2 7" xfId="2814" xr:uid="{39615309-1B1D-45E9-9694-88B8158CE7F5}"/>
    <cellStyle name="Comma 6 3 2 8" xfId="3953" xr:uid="{5C936C6B-E3BA-4F40-BA6D-E809FCD79D11}"/>
    <cellStyle name="Comma 6 3 2 9" xfId="5074" xr:uid="{A1FDF3A1-E684-47EC-9393-8F1CF380531D}"/>
    <cellStyle name="Comma 6 3 3" xfId="1686" xr:uid="{855AB4B2-7CAA-4BC7-B1D0-4670F808E0D7}"/>
    <cellStyle name="Comma 6 3 3 2" xfId="2100" xr:uid="{077F1BE1-5A34-4EF4-9495-2324AACC6534}"/>
    <cellStyle name="Comma 6 3 3 2 2" xfId="3283" xr:uid="{5A31823A-C4BC-4065-8904-15E5DCC98112}"/>
    <cellStyle name="Comma 6 3 3 2 3" xfId="4422" xr:uid="{DD225A33-A083-4936-93CD-AD49A3C9E837}"/>
    <cellStyle name="Comma 6 3 3 2 4" xfId="5543" xr:uid="{1DBB9DDF-73C6-4B4E-813E-7001533F0351}"/>
    <cellStyle name="Comma 6 3 3 2 5" xfId="6657" xr:uid="{C09D9292-2FCF-4FCA-ACF7-C91E5209A9B7}"/>
    <cellStyle name="Comma 6 3 3 2 6" xfId="7727" xr:uid="{3512306A-62BF-478E-96E4-16C669CE81C4}"/>
    <cellStyle name="Comma 6 3 3 3" xfId="2869" xr:uid="{93BC414F-68B4-4819-BD86-FC503F89BB04}"/>
    <cellStyle name="Comma 6 3 3 4" xfId="4008" xr:uid="{C2692C8D-A5E9-481E-8ED5-25E34E6AFE16}"/>
    <cellStyle name="Comma 6 3 3 5" xfId="5129" xr:uid="{8E63D5DA-C4AE-42F6-888A-CAC2F662D718}"/>
    <cellStyle name="Comma 6 3 3 6" xfId="6243" xr:uid="{DFB7CAF3-BD99-4EF8-922C-1EBDACC166D4}"/>
    <cellStyle name="Comma 6 3 3 7" xfId="7343" xr:uid="{CF4D71D8-E295-41CB-A657-A4E01493F255}"/>
    <cellStyle name="Comma 6 3 4" xfId="1818" xr:uid="{50C8D9F8-D4F7-4075-9F35-FE9174A6EB2D}"/>
    <cellStyle name="Comma 6 3 4 2" xfId="2232" xr:uid="{2A19AE1A-4B34-4724-9596-2BC57738D314}"/>
    <cellStyle name="Comma 6 3 4 2 2" xfId="3415" xr:uid="{AFF5628B-0F09-4D9A-862A-2310CEB83B9C}"/>
    <cellStyle name="Comma 6 3 4 2 3" xfId="4554" xr:uid="{A744D8F2-0F6E-4648-AAC8-4388EEB5852A}"/>
    <cellStyle name="Comma 6 3 4 2 4" xfId="5675" xr:uid="{DF04918E-7CE1-4FFA-989D-4B17033DB0D7}"/>
    <cellStyle name="Comma 6 3 4 2 5" xfId="6789" xr:uid="{125DAAAA-A699-4366-B4A4-5526689C5B92}"/>
    <cellStyle name="Comma 6 3 4 2 6" xfId="7849" xr:uid="{2534384A-723A-422C-8CF1-FCBA5A9D84B9}"/>
    <cellStyle name="Comma 6 3 4 3" xfId="3001" xr:uid="{09A2B549-930A-4F1D-ABE3-82BD7AEF564D}"/>
    <cellStyle name="Comma 6 3 4 4" xfId="4140" xr:uid="{8E26BE57-786F-4BA9-82B8-1EE0A29CE5AB}"/>
    <cellStyle name="Comma 6 3 4 5" xfId="5261" xr:uid="{794DA2AD-A86B-416D-91E5-7B16DA288185}"/>
    <cellStyle name="Comma 6 3 4 6" xfId="6375" xr:uid="{F7F8A4E1-5CDC-49A1-BF40-88757BACF63F}"/>
    <cellStyle name="Comma 6 3 4 7" xfId="7465" xr:uid="{E5220C7C-8489-4279-AC91-9D5899C1B51E}"/>
    <cellStyle name="Comma 6 3 5" xfId="1945" xr:uid="{2A1449D1-A740-48AD-8872-560636DFEA5D}"/>
    <cellStyle name="Comma 6 3 5 2" xfId="3128" xr:uid="{E895BDD4-7D6C-44F3-A228-8742EBB800CC}"/>
    <cellStyle name="Comma 6 3 5 3" xfId="4267" xr:uid="{5580176D-4652-48D7-9377-F726B06F99E0}"/>
    <cellStyle name="Comma 6 3 5 4" xfId="5388" xr:uid="{8708B4EC-99DB-44B6-B195-57C75AA9FD4C}"/>
    <cellStyle name="Comma 6 3 5 5" xfId="6502" xr:uid="{3BBD1967-8922-4811-BA2D-380E8C06D902}"/>
    <cellStyle name="Comma 6 3 5 6" xfId="7582" xr:uid="{3BBD8C55-6441-448B-8F91-2CB3C694E9BE}"/>
    <cellStyle name="Comma 6 3 6" xfId="2418" xr:uid="{EA80E95E-B87D-4144-BFCC-D135120227BC}"/>
    <cellStyle name="Comma 6 3 6 2" xfId="3572" xr:uid="{90A3800F-8313-4FF3-AF9B-DBA2BCACA737}"/>
    <cellStyle name="Comma 6 3 6 3" xfId="4706" xr:uid="{B5FF8921-01FF-40BC-805B-36216147054D}"/>
    <cellStyle name="Comma 6 3 6 4" xfId="5826" xr:uid="{154EB238-8B27-47A2-9A02-61B2CEF81CB7}"/>
    <cellStyle name="Comma 6 3 6 5" xfId="6940" xr:uid="{7A93F24D-6DF7-4369-8CAB-BA2DCE266711}"/>
    <cellStyle name="Comma 6 3 6 6" xfId="7976" xr:uid="{2C96A61C-15AB-4799-A9E8-FEBDAFDCD7AC}"/>
    <cellStyle name="Comma 6 3 7" xfId="2547" xr:uid="{77357AAF-DD0E-4342-ADED-526EE10C993C}"/>
    <cellStyle name="Comma 6 3 7 2" xfId="3701" xr:uid="{521CBA3B-ABC3-4C61-AF47-17F187A207AA}"/>
    <cellStyle name="Comma 6 3 7 3" xfId="4835" xr:uid="{DC4B4995-16F3-4789-A78F-DBBCA5BA5CE8}"/>
    <cellStyle name="Comma 6 3 7 4" xfId="5955" xr:uid="{77F5C6DB-8AC2-4C59-96C7-70E8E84E5F51}"/>
    <cellStyle name="Comma 6 3 7 5" xfId="7069" xr:uid="{A94BE0A5-D4BE-4816-B252-58BDE9D39ED8}"/>
    <cellStyle name="Comma 6 3 7 6" xfId="8095" xr:uid="{570CB109-A244-47B1-B0B0-A03CB88D7F99}"/>
    <cellStyle name="Comma 6 3 8" xfId="2714" xr:uid="{DE201F5E-03D2-44BA-8A28-B047AF7CD27C}"/>
    <cellStyle name="Comma 6 3 9" xfId="3853" xr:uid="{5886CEF4-AB49-4645-B31F-C46652471A8A}"/>
    <cellStyle name="Comma 6 4" xfId="2667" xr:uid="{5DE6D692-9992-4F24-AEE3-650EC56AD3DF}"/>
    <cellStyle name="Comma 6 4 2" xfId="3817" xr:uid="{01639AA2-66A5-4F26-AC3A-D549EE094BAC}"/>
    <cellStyle name="Comma 6 4 3" xfId="4950" xr:uid="{C7C893D2-91BF-46BA-B858-E741F6843172}"/>
    <cellStyle name="Comma 6 4 4" xfId="6070" xr:uid="{D7E4B8D6-C35A-41A7-9C8E-58795726D512}"/>
    <cellStyle name="Comma 6 4 5" xfId="7184" xr:uid="{E28D1325-6347-4417-A869-564107842BB0}"/>
    <cellStyle name="Comma 6 4 6" xfId="8204" xr:uid="{146096D5-61AE-4261-99A8-777646DD5AD3}"/>
    <cellStyle name="Comma 60" xfId="1601" xr:uid="{BAFB830F-02FE-4246-85CE-5DD05391C727}"/>
    <cellStyle name="Comma 60 10" xfId="6158" xr:uid="{FAF9F0DF-8C27-4724-AD87-CF84693AA9B8}"/>
    <cellStyle name="Comma 60 11" xfId="7264" xr:uid="{4B5AC20E-7852-457D-AC9A-3215CB2B81D5}"/>
    <cellStyle name="Comma 60 12" xfId="8286" xr:uid="{4E5F2696-7524-41E8-8172-50CA061D9DB5}"/>
    <cellStyle name="Comma 60 2" xfId="1756" xr:uid="{DB16A971-2193-4520-8422-7C03FE9CCAB2}"/>
    <cellStyle name="Comma 60 2 2" xfId="2170" xr:uid="{FCA78CB8-D8F3-4A2A-99B3-61FBBD3857D8}"/>
    <cellStyle name="Comma 60 2 2 2" xfId="3353" xr:uid="{6235440A-22DE-482D-899E-CF76248A36C6}"/>
    <cellStyle name="Comma 60 2 2 3" xfId="4492" xr:uid="{9E32AB8C-029F-4C30-B1B4-F535DDEA1D60}"/>
    <cellStyle name="Comma 60 2 2 4" xfId="5613" xr:uid="{3CE39AF5-CC38-4580-BCB8-7809710B4149}"/>
    <cellStyle name="Comma 60 2 2 5" xfId="6727" xr:uid="{6D07DB0C-A6AA-4236-BCED-09E1FF262279}"/>
    <cellStyle name="Comma 60 2 2 6" xfId="7793" xr:uid="{FD0096FD-9BBA-4B65-8D0D-28FA3D600418}"/>
    <cellStyle name="Comma 60 2 3" xfId="2939" xr:uid="{1E611906-FC95-4F08-9B74-7A84604067E4}"/>
    <cellStyle name="Comma 60 2 4" xfId="4078" xr:uid="{07EE9D15-AFD2-46A8-A4DA-14D402E2E203}"/>
    <cellStyle name="Comma 60 2 5" xfId="5199" xr:uid="{2A001F75-CF3A-4DC0-B057-E31B74EFAD7C}"/>
    <cellStyle name="Comma 60 2 6" xfId="6313" xr:uid="{C0682AAF-FFAD-400E-B03C-DB63D1419689}"/>
    <cellStyle name="Comma 60 2 7" xfId="7409" xr:uid="{6A1E0E49-735E-45C8-BD46-D6DD68C75D40}"/>
    <cellStyle name="Comma 60 3" xfId="1888" xr:uid="{9147A5FE-DAFF-45F9-8F43-FCF814F3BFAB}"/>
    <cellStyle name="Comma 60 3 2" xfId="2302" xr:uid="{66DC8C08-D314-4025-9548-A3CEFF1BE574}"/>
    <cellStyle name="Comma 60 3 2 2" xfId="3485" xr:uid="{D33B72AD-777E-41F3-BC26-DF623524579B}"/>
    <cellStyle name="Comma 60 3 2 3" xfId="4624" xr:uid="{147EF1C3-50F9-4395-AFB7-4EAFE7FC7A7C}"/>
    <cellStyle name="Comma 60 3 2 4" xfId="5745" xr:uid="{77276956-12A6-430D-9107-5931D776F692}"/>
    <cellStyle name="Comma 60 3 2 5" xfId="6859" xr:uid="{FF60AE18-137C-4AB0-B48F-BB304D94BE27}"/>
    <cellStyle name="Comma 60 3 2 6" xfId="7915" xr:uid="{15F94A59-E8C9-44FD-ACAE-29A75F779A04}"/>
    <cellStyle name="Comma 60 3 3" xfId="3071" xr:uid="{7F504142-3906-4CD8-85B9-29B44DFE832E}"/>
    <cellStyle name="Comma 60 3 4" xfId="4210" xr:uid="{BA7D8884-A33F-4D23-B34C-8CDFD6712C6A}"/>
    <cellStyle name="Comma 60 3 5" xfId="5331" xr:uid="{891E156C-F9DB-4D42-976F-795A48050888}"/>
    <cellStyle name="Comma 60 3 6" xfId="6445" xr:uid="{584A8072-4842-4D57-B12D-BB11B707A6C0}"/>
    <cellStyle name="Comma 60 3 7" xfId="7531" xr:uid="{B6C24018-A5BA-4F3F-8F3B-70EC1C259ADA}"/>
    <cellStyle name="Comma 60 4" xfId="2015" xr:uid="{7E3AD60B-04F1-44C6-9AAF-53CDBEE8B950}"/>
    <cellStyle name="Comma 60 4 2" xfId="3198" xr:uid="{781506B6-1E20-4C03-940E-40A677428A62}"/>
    <cellStyle name="Comma 60 4 3" xfId="4337" xr:uid="{02F96A2F-C5A8-40B4-B005-F6AA879F13BE}"/>
    <cellStyle name="Comma 60 4 4" xfId="5458" xr:uid="{67593F53-51BD-464D-A5A1-075D3EC5BB75}"/>
    <cellStyle name="Comma 60 4 5" xfId="6572" xr:uid="{DD185207-2B1C-45D9-A564-5BDBF0CB3859}"/>
    <cellStyle name="Comma 60 4 6" xfId="7648" xr:uid="{B8A6D91F-6DAD-4F19-BB98-54E2683CDE56}"/>
    <cellStyle name="Comma 60 5" xfId="2488" xr:uid="{397CC336-D23B-4191-B743-36DB4E184AA6}"/>
    <cellStyle name="Comma 60 5 2" xfId="3642" xr:uid="{6727554B-1346-4E8D-BA33-9E30BE0EEAEB}"/>
    <cellStyle name="Comma 60 5 3" xfId="4776" xr:uid="{CBDD4E37-95FB-4A3A-8597-86CEFA21C4BD}"/>
    <cellStyle name="Comma 60 5 4" xfId="5896" xr:uid="{AD9B3098-6B8D-47C6-B211-29BF3E63C8B0}"/>
    <cellStyle name="Comma 60 5 5" xfId="7010" xr:uid="{6700A7E4-2D95-4B65-A272-F4E17EF4A58C}"/>
    <cellStyle name="Comma 60 5 6" xfId="8042" xr:uid="{9CADC9D0-1278-4CC5-9EB2-969B429E54A8}"/>
    <cellStyle name="Comma 60 6" xfId="2617" xr:uid="{5B832CA0-851C-430E-A051-09548B6EB3E7}"/>
    <cellStyle name="Comma 60 6 2" xfId="3771" xr:uid="{7F8F959E-A5D1-4E5C-963D-08E40C6430E7}"/>
    <cellStyle name="Comma 60 6 3" xfId="4905" xr:uid="{F630FBC5-1D11-4A5E-A5A6-ACB881569B64}"/>
    <cellStyle name="Comma 60 6 4" xfId="6025" xr:uid="{A78A8C0E-D14B-4F76-9C92-91FBB5739445}"/>
    <cellStyle name="Comma 60 6 5" xfId="7139" xr:uid="{70B35628-1513-4A15-8F9B-DAA5B20D2A13}"/>
    <cellStyle name="Comma 60 6 6" xfId="8161" xr:uid="{BEFD2411-E04C-43BA-BBF7-B4C5CC49C244}"/>
    <cellStyle name="Comma 60 7" xfId="2784" xr:uid="{EE3DC321-833C-4FC8-8709-68DFD78BF0F7}"/>
    <cellStyle name="Comma 60 8" xfId="3923" xr:uid="{C1CF678F-DCBE-4DE1-8683-662385AE741C}"/>
    <cellStyle name="Comma 60 9" xfId="5044" xr:uid="{53B9031F-D696-40D5-A66E-D95C26C7E808}"/>
    <cellStyle name="Comma 61" xfId="1602" xr:uid="{6E8AA7C6-1876-40F6-BEC0-D23B96F95DC4}"/>
    <cellStyle name="Comma 61 10" xfId="6159" xr:uid="{871D07A3-59B2-452B-A08D-BA0EACF4DC49}"/>
    <cellStyle name="Comma 61 11" xfId="7265" xr:uid="{E75805E6-BF81-4AF5-A264-2B4C8D21CAD3}"/>
    <cellStyle name="Comma 61 12" xfId="8287" xr:uid="{89D62119-D25A-4555-9569-70ADDE6B1390}"/>
    <cellStyle name="Comma 61 2" xfId="1757" xr:uid="{6ACA24C5-C08B-4E66-A4AF-8CE56679635B}"/>
    <cellStyle name="Comma 61 2 2" xfId="2171" xr:uid="{D895D981-739D-4A6C-9B8D-16A66CDCEDC2}"/>
    <cellStyle name="Comma 61 2 2 2" xfId="3354" xr:uid="{59F856DD-4970-41B5-8901-4273E9329F4A}"/>
    <cellStyle name="Comma 61 2 2 3" xfId="4493" xr:uid="{F0E2AB9D-BFD8-463E-9F37-EC9EDA7E8938}"/>
    <cellStyle name="Comma 61 2 2 4" xfId="5614" xr:uid="{A396EA85-E4DF-408D-BDDF-494BE410C16B}"/>
    <cellStyle name="Comma 61 2 2 5" xfId="6728" xr:uid="{810B4426-71AA-4A51-8778-B3DD77A78F56}"/>
    <cellStyle name="Comma 61 2 2 6" xfId="7794" xr:uid="{0D28895C-37CA-4C68-9A17-DF313BB77327}"/>
    <cellStyle name="Comma 61 2 3" xfId="2940" xr:uid="{EC33E664-6135-43E1-A3B3-37D2B6BCA81A}"/>
    <cellStyle name="Comma 61 2 4" xfId="4079" xr:uid="{004679F5-B4F0-4C11-9E2B-989690D96C81}"/>
    <cellStyle name="Comma 61 2 5" xfId="5200" xr:uid="{0B8C9A87-FBF2-4947-8DBA-2D572E44FC7F}"/>
    <cellStyle name="Comma 61 2 6" xfId="6314" xr:uid="{0A562078-EB3F-4BAE-94D0-1D64093FAFBE}"/>
    <cellStyle name="Comma 61 2 7" xfId="7410" xr:uid="{C6DAEA6A-86B0-4949-9837-9FF17C47E550}"/>
    <cellStyle name="Comma 61 3" xfId="1889" xr:uid="{8F1DF406-8345-41D0-B9C5-BADA65801C03}"/>
    <cellStyle name="Comma 61 3 2" xfId="2303" xr:uid="{B3D31380-763B-400C-B201-F29D8987E368}"/>
    <cellStyle name="Comma 61 3 2 2" xfId="3486" xr:uid="{76F7ED5C-BDC2-42B8-AE2C-B43D53E148EB}"/>
    <cellStyle name="Comma 61 3 2 3" xfId="4625" xr:uid="{7419A845-02DC-4AF5-8C4B-6B1FB71E044C}"/>
    <cellStyle name="Comma 61 3 2 4" xfId="5746" xr:uid="{47F60B75-2AD0-4044-B00A-9DEFF3EE8FB9}"/>
    <cellStyle name="Comma 61 3 2 5" xfId="6860" xr:uid="{866EF67E-30BC-44F7-AC81-083C24FEE962}"/>
    <cellStyle name="Comma 61 3 2 6" xfId="7916" xr:uid="{DD2A7CD7-AE64-4DD0-B59B-A991BEFC2455}"/>
    <cellStyle name="Comma 61 3 3" xfId="3072" xr:uid="{11332E51-8F22-49A0-91F9-FBA7DB1EC1CC}"/>
    <cellStyle name="Comma 61 3 4" xfId="4211" xr:uid="{361867B4-3F54-4733-B5A6-733A98DC97F6}"/>
    <cellStyle name="Comma 61 3 5" xfId="5332" xr:uid="{5C9011E2-12F0-4792-AEB0-0FF16DDB792F}"/>
    <cellStyle name="Comma 61 3 6" xfId="6446" xr:uid="{CF7B234A-F125-4ADE-B294-C54436E99532}"/>
    <cellStyle name="Comma 61 3 7" xfId="7532" xr:uid="{CED4659C-CD15-4576-BF59-AD84270FC383}"/>
    <cellStyle name="Comma 61 4" xfId="2016" xr:uid="{2A1ED2A4-1212-4012-8CB8-2DB384FA7825}"/>
    <cellStyle name="Comma 61 4 2" xfId="3199" xr:uid="{0ACC2069-1440-4A20-8634-B55670B4549C}"/>
    <cellStyle name="Comma 61 4 3" xfId="4338" xr:uid="{3FB2CC15-88D3-4FA1-93E7-B9EEA2B05357}"/>
    <cellStyle name="Comma 61 4 4" xfId="5459" xr:uid="{36806391-E71C-41E0-B3DB-152A83EC6F9F}"/>
    <cellStyle name="Comma 61 4 5" xfId="6573" xr:uid="{C79CA7EB-3279-4D1F-A1F9-944B789C9C7E}"/>
    <cellStyle name="Comma 61 4 6" xfId="7649" xr:uid="{6ECFF43C-2010-48C3-B1B5-BDB4515AE7E3}"/>
    <cellStyle name="Comma 61 5" xfId="2489" xr:uid="{6F2FB433-8B68-4AB5-9182-D66594BB0DBF}"/>
    <cellStyle name="Comma 61 5 2" xfId="3643" xr:uid="{F37845D4-4236-4A41-9074-2B573F3DAEAE}"/>
    <cellStyle name="Comma 61 5 3" xfId="4777" xr:uid="{7F062573-4EB4-4FFE-B20B-2C92DD576F2C}"/>
    <cellStyle name="Comma 61 5 4" xfId="5897" xr:uid="{09B2AD54-9C39-4226-BD1D-41BF353CDEB1}"/>
    <cellStyle name="Comma 61 5 5" xfId="7011" xr:uid="{AC60BFD2-3317-4BD1-BAD5-EECE48FBFFDA}"/>
    <cellStyle name="Comma 61 5 6" xfId="8043" xr:uid="{E86CD13A-1C4A-49CD-816C-FF3B9C85B6EC}"/>
    <cellStyle name="Comma 61 6" xfId="2618" xr:uid="{A1EB878A-3CDB-46DA-BE4C-1F39939FD1BC}"/>
    <cellStyle name="Comma 61 6 2" xfId="3772" xr:uid="{0F9DF4FC-F48E-4BB4-B75D-0184575EAAFA}"/>
    <cellStyle name="Comma 61 6 3" xfId="4906" xr:uid="{2C1F445F-BBD4-48DA-8B90-507B91282783}"/>
    <cellStyle name="Comma 61 6 4" xfId="6026" xr:uid="{3FE309A8-55BD-4C54-BE42-1C04EE5F35C5}"/>
    <cellStyle name="Comma 61 6 5" xfId="7140" xr:uid="{C357612B-EC2E-4C12-BBC6-12A50063F315}"/>
    <cellStyle name="Comma 61 6 6" xfId="8162" xr:uid="{52B0B023-18E0-4619-9B6E-D2A0BBDB41CE}"/>
    <cellStyle name="Comma 61 7" xfId="2785" xr:uid="{5CFE90F7-1F2E-4918-A1AD-6FEF8D43CCF9}"/>
    <cellStyle name="Comma 61 8" xfId="3924" xr:uid="{93982DB0-C7AE-4F8B-BB31-37D68245A702}"/>
    <cellStyle name="Comma 61 9" xfId="5045" xr:uid="{6AE0DEC6-D9C0-4BB8-B761-A7E73BD08A92}"/>
    <cellStyle name="Comma 62" xfId="1608" xr:uid="{FFE7776F-C8FA-43E2-9A88-1BA1FF43106A}"/>
    <cellStyle name="Comma 62 10" xfId="6165" xr:uid="{D3AC9D50-1FFE-4859-A43F-80A6F7082E89}"/>
    <cellStyle name="Comma 62 11" xfId="7271" xr:uid="{0DA3DC2F-7829-46F1-B659-9BBB519EF167}"/>
    <cellStyle name="Comma 62 12" xfId="8293" xr:uid="{148316C9-0DCD-4A44-90B0-4AB0C8F17A1A}"/>
    <cellStyle name="Comma 62 2" xfId="1763" xr:uid="{E4355731-AB60-4C07-83F2-AECCFDAC2EDA}"/>
    <cellStyle name="Comma 62 2 2" xfId="2177" xr:uid="{3F672EB9-C9BB-415E-9BED-49C83791DE77}"/>
    <cellStyle name="Comma 62 2 2 2" xfId="3360" xr:uid="{266A4FF7-6B05-4116-92B4-1914006E3683}"/>
    <cellStyle name="Comma 62 2 2 3" xfId="4499" xr:uid="{70B649D5-CCBA-4C6F-BEFA-64B69126BFAA}"/>
    <cellStyle name="Comma 62 2 2 4" xfId="5620" xr:uid="{100EFAE7-FE64-4B89-9A0A-25AB9170491E}"/>
    <cellStyle name="Comma 62 2 2 5" xfId="6734" xr:uid="{1BB5ACC8-8934-4141-9C32-4B7D417B64CF}"/>
    <cellStyle name="Comma 62 2 2 6" xfId="7800" xr:uid="{3506656A-CE4E-4B7C-B9E8-03DDCC7FFE62}"/>
    <cellStyle name="Comma 62 2 3" xfId="2946" xr:uid="{65AB48AD-7C61-40CF-BF97-90260F50E583}"/>
    <cellStyle name="Comma 62 2 4" xfId="4085" xr:uid="{C73AE3C0-F4C4-4FDE-9413-65B43E4AC2DE}"/>
    <cellStyle name="Comma 62 2 5" xfId="5206" xr:uid="{CEFC7BF0-DD39-4682-8EAD-242F9AF83A22}"/>
    <cellStyle name="Comma 62 2 6" xfId="6320" xr:uid="{4670A507-2A3A-4FDC-920E-92248677D88D}"/>
    <cellStyle name="Comma 62 2 7" xfId="7416" xr:uid="{95314DE4-0EC5-431D-B5B8-C84A612D9B8D}"/>
    <cellStyle name="Comma 62 3" xfId="1895" xr:uid="{ED8B5ABC-7A65-4333-862D-102EB7EF18EB}"/>
    <cellStyle name="Comma 62 3 2" xfId="2309" xr:uid="{39907D9B-56A8-4225-858D-038F44237979}"/>
    <cellStyle name="Comma 62 3 2 2" xfId="3492" xr:uid="{AE573207-52CB-41C1-A606-E5E0063AAA18}"/>
    <cellStyle name="Comma 62 3 2 3" xfId="4631" xr:uid="{66AD9F87-5521-4360-B01B-E421CCD97130}"/>
    <cellStyle name="Comma 62 3 2 4" xfId="5752" xr:uid="{B3181DD4-86C4-4D52-80D3-8EDE2F3587EE}"/>
    <cellStyle name="Comma 62 3 2 5" xfId="6866" xr:uid="{6348F7AD-855D-4DAA-9736-C9557550C892}"/>
    <cellStyle name="Comma 62 3 2 6" xfId="7922" xr:uid="{F8034051-87F8-4B0F-9D9E-7DA0D19295EC}"/>
    <cellStyle name="Comma 62 3 3" xfId="3078" xr:uid="{8B37D255-D42F-4EF7-B756-E8962B84BE0E}"/>
    <cellStyle name="Comma 62 3 4" xfId="4217" xr:uid="{7B3D5B08-7083-47B0-A421-6ABF26AFD2CB}"/>
    <cellStyle name="Comma 62 3 5" xfId="5338" xr:uid="{CAB3AE04-B8F1-4FC0-9EAB-F4DA0526C4C1}"/>
    <cellStyle name="Comma 62 3 6" xfId="6452" xr:uid="{E17260A4-2B26-450A-8612-5729CDB3D684}"/>
    <cellStyle name="Comma 62 3 7" xfId="7538" xr:uid="{3D199501-9AC1-4DAE-A069-FC8B10D005C4}"/>
    <cellStyle name="Comma 62 4" xfId="2022" xr:uid="{C732BE4C-DAD0-4CDA-9233-E1C85703D7E5}"/>
    <cellStyle name="Comma 62 4 2" xfId="3205" xr:uid="{3C79F126-1451-4C51-9844-0BD9F4D71FD5}"/>
    <cellStyle name="Comma 62 4 3" xfId="4344" xr:uid="{00970AC9-3A59-43A0-BD62-FB020DC8FB87}"/>
    <cellStyle name="Comma 62 4 4" xfId="5465" xr:uid="{5705A1F8-FA23-4367-B772-A4E891373A15}"/>
    <cellStyle name="Comma 62 4 5" xfId="6579" xr:uid="{2A718335-17CF-468D-84F9-51B1F3B39B41}"/>
    <cellStyle name="Comma 62 4 6" xfId="7655" xr:uid="{853AE921-6668-4808-87BD-17C4A1ED8842}"/>
    <cellStyle name="Comma 62 5" xfId="2495" xr:uid="{745BF50D-3376-4BA8-ABB1-62664E1E93C2}"/>
    <cellStyle name="Comma 62 5 2" xfId="3649" xr:uid="{00BB8F22-A6C1-412A-B4CB-6D0E907990FA}"/>
    <cellStyle name="Comma 62 5 3" xfId="4783" xr:uid="{31DCBAED-A10D-476C-8D64-BBD592549CC2}"/>
    <cellStyle name="Comma 62 5 4" xfId="5903" xr:uid="{F5E7B1EC-FE1C-439D-B4BC-541278A25D0B}"/>
    <cellStyle name="Comma 62 5 5" xfId="7017" xr:uid="{2AD31EF9-A00F-4283-846A-D5238A4B82D4}"/>
    <cellStyle name="Comma 62 5 6" xfId="8049" xr:uid="{5926CD90-7E14-4FDE-BC0F-22D38D770927}"/>
    <cellStyle name="Comma 62 6" xfId="2624" xr:uid="{E5E04EC0-1342-44E8-B055-B0907E18EA96}"/>
    <cellStyle name="Comma 62 6 2" xfId="3778" xr:uid="{09B0BDF4-0D31-4504-A4AD-1FDCC74540D8}"/>
    <cellStyle name="Comma 62 6 3" xfId="4912" xr:uid="{68AD3E07-A70C-4946-B826-E6A5A2DB3455}"/>
    <cellStyle name="Comma 62 6 4" xfId="6032" xr:uid="{93C7C1A0-C813-4BB5-894F-C44A1968EB8C}"/>
    <cellStyle name="Comma 62 6 5" xfId="7146" xr:uid="{89FE72DF-EE0C-4CA3-A0C9-2E50E50849CE}"/>
    <cellStyle name="Comma 62 6 6" xfId="8168" xr:uid="{5FC8627E-E783-4710-A5AB-08837F87652D}"/>
    <cellStyle name="Comma 62 7" xfId="2791" xr:uid="{B8B65B5F-90C0-454D-B4E6-EC1B55AA4A74}"/>
    <cellStyle name="Comma 62 8" xfId="3930" xr:uid="{8CDE5645-BBF9-44F5-A659-A9E50AD79BE5}"/>
    <cellStyle name="Comma 62 9" xfId="5051" xr:uid="{EDA6E64B-145B-439F-ADCC-5B5C8CF7275A}"/>
    <cellStyle name="Comma 63" xfId="1537" xr:uid="{7A07DCA2-01A4-4117-9704-29566A3A6010}"/>
    <cellStyle name="Comma 63 10" xfId="6094" xr:uid="{C9BB1FF0-85DB-406A-A09D-15715DF2775F}"/>
    <cellStyle name="Comma 63 11" xfId="7203" xr:uid="{8AAE900D-90D3-4CAE-91E9-4E5884DF3566}"/>
    <cellStyle name="Comma 63 12" xfId="8225" xr:uid="{2100D7DD-87FD-446A-B78D-C94C315A2BA7}"/>
    <cellStyle name="Comma 63 2" xfId="1692" xr:uid="{1247E338-37EC-4490-A189-4B10F45FA2FC}"/>
    <cellStyle name="Comma 63 2 2" xfId="2106" xr:uid="{82A75B79-B6DE-47A0-8894-DA24A827CA0E}"/>
    <cellStyle name="Comma 63 2 2 2" xfId="3289" xr:uid="{352F8D55-0F29-4B15-A379-7DBD0F0A5031}"/>
    <cellStyle name="Comma 63 2 2 3" xfId="4428" xr:uid="{4EFA51C0-4F5A-4B91-ACFD-86E10597FBC7}"/>
    <cellStyle name="Comma 63 2 2 4" xfId="5549" xr:uid="{4E774319-FE7A-4CC5-92E6-41A0A5DAF5FD}"/>
    <cellStyle name="Comma 63 2 2 5" xfId="6663" xr:uid="{B23129D3-619A-4499-8E2E-0A3BF6C88AAA}"/>
    <cellStyle name="Comma 63 2 2 6" xfId="7732" xr:uid="{84B97E41-B5EA-490C-8BF3-A4EC1AC98B7C}"/>
    <cellStyle name="Comma 63 2 3" xfId="2875" xr:uid="{5C574F7C-E592-4C3D-B0B7-0C37CE0121B7}"/>
    <cellStyle name="Comma 63 2 4" xfId="4014" xr:uid="{56680B7E-55BF-41E9-8186-3868C0E796DD}"/>
    <cellStyle name="Comma 63 2 5" xfId="5135" xr:uid="{E4ABA293-DDBB-4EC7-A731-F02AF8F5AC6A}"/>
    <cellStyle name="Comma 63 2 6" xfId="6249" xr:uid="{A6E325B5-977F-459C-925C-D40011A5EECC}"/>
    <cellStyle name="Comma 63 2 7" xfId="7348" xr:uid="{2F18960D-0178-400C-8C0D-C418EC07DFAC}"/>
    <cellStyle name="Comma 63 3" xfId="1824" xr:uid="{B641EA78-7513-4FAA-BB5E-78854C32EE4E}"/>
    <cellStyle name="Comma 63 3 2" xfId="2238" xr:uid="{B8ED36F5-8D96-42CE-A56B-B21BD0CE42E5}"/>
    <cellStyle name="Comma 63 3 2 2" xfId="3421" xr:uid="{C88A417B-1206-4BCC-A1E7-7E5C3CDF0A7D}"/>
    <cellStyle name="Comma 63 3 2 3" xfId="4560" xr:uid="{666A8EDD-8F14-40AC-957A-EED5E8E21290}"/>
    <cellStyle name="Comma 63 3 2 4" xfId="5681" xr:uid="{3ECD1D54-0930-4C6F-802F-436D9220FEC4}"/>
    <cellStyle name="Comma 63 3 2 5" xfId="6795" xr:uid="{11516E69-A84A-4E19-817D-7D7B6BEB1821}"/>
    <cellStyle name="Comma 63 3 2 6" xfId="7854" xr:uid="{B6D43096-39C3-4CBD-B5EC-55F137C06298}"/>
    <cellStyle name="Comma 63 3 3" xfId="3007" xr:uid="{93C4F2E7-20F2-43AF-A656-37E3816769E4}"/>
    <cellStyle name="Comma 63 3 4" xfId="4146" xr:uid="{DECEF1EB-6854-4E18-86C5-F8A3A187C3B3}"/>
    <cellStyle name="Comma 63 3 5" xfId="5267" xr:uid="{8E814039-A9F9-4238-8128-0E945E20EF28}"/>
    <cellStyle name="Comma 63 3 6" xfId="6381" xr:uid="{03F03C59-BCBA-4363-92AF-0B1E7E14F9EA}"/>
    <cellStyle name="Comma 63 3 7" xfId="7470" xr:uid="{F237BF25-F5CC-418C-8CAE-76A568A3BA2F}"/>
    <cellStyle name="Comma 63 4" xfId="1951" xr:uid="{C9A1F453-4838-4B9B-BF8A-C8FC552DF277}"/>
    <cellStyle name="Comma 63 4 2" xfId="3134" xr:uid="{90FD0A47-DBBF-495B-8E73-CA2B248EB7B9}"/>
    <cellStyle name="Comma 63 4 3" xfId="4273" xr:uid="{D8FFDBDC-8CB5-4A85-BEB3-C2081A39BD98}"/>
    <cellStyle name="Comma 63 4 4" xfId="5394" xr:uid="{C1D3AB11-E0FE-4765-B328-F06F3D705FE8}"/>
    <cellStyle name="Comma 63 4 5" xfId="6508" xr:uid="{35C77F93-85E0-4AE9-99DC-DD55B1A165AD}"/>
    <cellStyle name="Comma 63 4 6" xfId="7587" xr:uid="{E054168F-85FB-4A39-9CB8-95BF83530284}"/>
    <cellStyle name="Comma 63 5" xfId="2424" xr:uid="{2F62CFF5-688B-453D-868B-EAC9C776928F}"/>
    <cellStyle name="Comma 63 5 2" xfId="3578" xr:uid="{1DE2DFF6-72E8-47D5-8DAA-4633185652AD}"/>
    <cellStyle name="Comma 63 5 3" xfId="4712" xr:uid="{88201442-25FC-4B93-B83B-DFA4BECB7D77}"/>
    <cellStyle name="Comma 63 5 4" xfId="5832" xr:uid="{12A0FE7D-FEC2-44BE-971E-19D4D4393B6E}"/>
    <cellStyle name="Comma 63 5 5" xfId="6946" xr:uid="{E334D18F-4701-4496-A586-AD51E8383976}"/>
    <cellStyle name="Comma 63 5 6" xfId="7981" xr:uid="{E33CE8A3-4143-4076-AEBF-5CC803926554}"/>
    <cellStyle name="Comma 63 6" xfId="2553" xr:uid="{A25B935C-A9A3-463A-910C-A6C077421E0E}"/>
    <cellStyle name="Comma 63 6 2" xfId="3707" xr:uid="{C43CC170-7E80-4A5E-92A7-101BFAC88F3B}"/>
    <cellStyle name="Comma 63 6 3" xfId="4841" xr:uid="{23418986-7255-4609-ADA7-3004A006B718}"/>
    <cellStyle name="Comma 63 6 4" xfId="5961" xr:uid="{143FF24B-0088-48C5-8CE0-BF039406DB1F}"/>
    <cellStyle name="Comma 63 6 5" xfId="7075" xr:uid="{43FAB048-9194-4C58-BE34-380289E646CB}"/>
    <cellStyle name="Comma 63 6 6" xfId="8100" xr:uid="{2CE19B61-E480-44CD-999B-21F453EED574}"/>
    <cellStyle name="Comma 63 7" xfId="2720" xr:uid="{279852FD-7AFA-4762-8FC4-BBF3C82A5DBC}"/>
    <cellStyle name="Comma 63 8" xfId="3859" xr:uid="{986CD6CC-927A-4F36-9BDE-F8CCC24E56AC}"/>
    <cellStyle name="Comma 63 9" xfId="4980" xr:uid="{02552B3D-302C-4086-835F-7937A9ABC57D}"/>
    <cellStyle name="Comma 64" xfId="1607" xr:uid="{084452C9-8BBC-4F0C-8C61-DB76BC03028C}"/>
    <cellStyle name="Comma 64 10" xfId="6164" xr:uid="{FF06356C-9DD7-402A-8D62-3C0DCF17DD14}"/>
    <cellStyle name="Comma 64 11" xfId="7270" xr:uid="{9B7BF2D0-C1C0-437F-8956-08B242CF3573}"/>
    <cellStyle name="Comma 64 12" xfId="8292" xr:uid="{9532E281-DA40-481D-9E89-C993880B2341}"/>
    <cellStyle name="Comma 64 2" xfId="1762" xr:uid="{B00CB37F-59ED-4D39-BB50-E07B2344D45C}"/>
    <cellStyle name="Comma 64 2 2" xfId="2176" xr:uid="{C1527E87-5451-4541-A0AC-E4C07A481E83}"/>
    <cellStyle name="Comma 64 2 2 2" xfId="3359" xr:uid="{6638943F-A7B1-4391-BCE0-C34155B8A027}"/>
    <cellStyle name="Comma 64 2 2 3" xfId="4498" xr:uid="{19A47320-9119-4622-867E-72B1ABAF7FA1}"/>
    <cellStyle name="Comma 64 2 2 4" xfId="5619" xr:uid="{99762C1A-789C-4E49-A266-DE0AF2EE338A}"/>
    <cellStyle name="Comma 64 2 2 5" xfId="6733" xr:uid="{161A57B7-364C-4D9F-8162-6F2878EC1E79}"/>
    <cellStyle name="Comma 64 2 2 6" xfId="7799" xr:uid="{B8594E28-9891-41A5-996E-9B3F04663282}"/>
    <cellStyle name="Comma 64 2 3" xfId="2945" xr:uid="{77EA9336-6B0D-42E3-BF6E-A91292F87981}"/>
    <cellStyle name="Comma 64 2 4" xfId="4084" xr:uid="{520FC795-B76C-4773-931D-90FFE0CBD5FD}"/>
    <cellStyle name="Comma 64 2 5" xfId="5205" xr:uid="{7CAEC9D6-794B-47B8-9716-2B77F5A8A1F8}"/>
    <cellStyle name="Comma 64 2 6" xfId="6319" xr:uid="{174684EA-23E6-48C7-91F2-0E796677F659}"/>
    <cellStyle name="Comma 64 2 7" xfId="7415" xr:uid="{CD1B3224-F7C9-4D2F-8FBB-F55F02796E32}"/>
    <cellStyle name="Comma 64 3" xfId="1894" xr:uid="{C6AD9D24-D3A5-4D12-A1FD-8515F2A9CEE6}"/>
    <cellStyle name="Comma 64 3 2" xfId="2308" xr:uid="{A6EC29BD-4044-449A-BB36-56A1303C0131}"/>
    <cellStyle name="Comma 64 3 2 2" xfId="3491" xr:uid="{5EE609BC-3A71-44FB-80C5-C41A27E46061}"/>
    <cellStyle name="Comma 64 3 2 3" xfId="4630" xr:uid="{D06E2285-A5A7-47FF-97BE-5E5823BCB8B5}"/>
    <cellStyle name="Comma 64 3 2 4" xfId="5751" xr:uid="{8927F1A4-5EE2-4726-960C-8131A52E6382}"/>
    <cellStyle name="Comma 64 3 2 5" xfId="6865" xr:uid="{17157DE6-D271-4C14-808C-C1C57E32454B}"/>
    <cellStyle name="Comma 64 3 2 6" xfId="7921" xr:uid="{503FC026-D494-4712-A16B-67EEBE22C52C}"/>
    <cellStyle name="Comma 64 3 3" xfId="3077" xr:uid="{0A468467-F8D7-4BE7-86EC-4DCA027CBD63}"/>
    <cellStyle name="Comma 64 3 4" xfId="4216" xr:uid="{C3B4CF7C-4E75-45C7-889E-9A6448C25411}"/>
    <cellStyle name="Comma 64 3 5" xfId="5337" xr:uid="{97F821CF-9304-4C05-90EB-90F4D40BBB4E}"/>
    <cellStyle name="Comma 64 3 6" xfId="6451" xr:uid="{CF3A2349-1E2E-4989-B4E7-6AD696485BED}"/>
    <cellStyle name="Comma 64 3 7" xfId="7537" xr:uid="{EE0BCCB2-FE1B-4808-9FA6-3A69D9974068}"/>
    <cellStyle name="Comma 64 4" xfId="2021" xr:uid="{C8C0677E-194D-4304-9959-E4C836A2996D}"/>
    <cellStyle name="Comma 64 4 2" xfId="3204" xr:uid="{1650D158-CF93-42FF-9057-256E04156AAB}"/>
    <cellStyle name="Comma 64 4 3" xfId="4343" xr:uid="{60701BDF-6F41-4AA0-809C-EB5A6AEB7039}"/>
    <cellStyle name="Comma 64 4 4" xfId="5464" xr:uid="{937B9D2A-A8D0-4EBE-BF9C-EF0B958EACE6}"/>
    <cellStyle name="Comma 64 4 5" xfId="6578" xr:uid="{485CE871-9DD7-4E07-B3C8-1D8F2C265E77}"/>
    <cellStyle name="Comma 64 4 6" xfId="7654" xr:uid="{E87E71E4-54CD-4D68-A27C-B94F351E66D7}"/>
    <cellStyle name="Comma 64 5" xfId="2494" xr:uid="{A26FC2E8-8687-44F5-B4D7-4D53116399AC}"/>
    <cellStyle name="Comma 64 5 2" xfId="3648" xr:uid="{5389FEAC-0504-421D-A092-442E4ED0AF8C}"/>
    <cellStyle name="Comma 64 5 3" xfId="4782" xr:uid="{40AF4919-D29F-4E3C-A24A-E3B1A99403CF}"/>
    <cellStyle name="Comma 64 5 4" xfId="5902" xr:uid="{485E2AAA-2890-4513-B318-F92E03553F23}"/>
    <cellStyle name="Comma 64 5 5" xfId="7016" xr:uid="{B719A190-97C8-4376-BCAF-E5EB4FD96D2B}"/>
    <cellStyle name="Comma 64 5 6" xfId="8048" xr:uid="{A04A265C-79D0-4842-B1CA-6369BB76A087}"/>
    <cellStyle name="Comma 64 6" xfId="2623" xr:uid="{D8D78BBF-4926-40AB-8665-2A95C0A5C5DC}"/>
    <cellStyle name="Comma 64 6 2" xfId="3777" xr:uid="{A921FF6A-D089-4BA4-8058-18A8817F9E54}"/>
    <cellStyle name="Comma 64 6 3" xfId="4911" xr:uid="{5AFDE3EF-EF67-4B7E-8344-598A7F925456}"/>
    <cellStyle name="Comma 64 6 4" xfId="6031" xr:uid="{2890E240-5FF6-4D8F-8086-A97F19F412D5}"/>
    <cellStyle name="Comma 64 6 5" xfId="7145" xr:uid="{6E306D1B-C3B8-41EC-88E2-1B764808C3B8}"/>
    <cellStyle name="Comma 64 6 6" xfId="8167" xr:uid="{3227F900-3D57-4ED8-8C87-716CEAC17595}"/>
    <cellStyle name="Comma 64 7" xfId="2790" xr:uid="{2CBB2261-4193-44A2-B84E-531C97092D4A}"/>
    <cellStyle name="Comma 64 8" xfId="3929" xr:uid="{B98B600E-31BB-4246-A92D-1AA86FAA7408}"/>
    <cellStyle name="Comma 64 9" xfId="5050" xr:uid="{E37A6677-2982-4180-B3A6-609C1B7911F4}"/>
    <cellStyle name="Comma 65" xfId="1593" xr:uid="{1BA1E5FF-C1E9-4477-ACB3-FEEBBB5FFF3E}"/>
    <cellStyle name="Comma 65 10" xfId="6150" xr:uid="{4D2DCCC1-4693-42FD-9A6B-406FBA85DE50}"/>
    <cellStyle name="Comma 65 11" xfId="7256" xr:uid="{FCCD6A3D-F0DC-4D7E-A4FC-6B5004434C3B}"/>
    <cellStyle name="Comma 65 12" xfId="8278" xr:uid="{735BD032-B663-4D9A-9A88-39712EE5CEF7}"/>
    <cellStyle name="Comma 65 2" xfId="1748" xr:uid="{DD396129-6E00-471A-A7A6-05CF11B51114}"/>
    <cellStyle name="Comma 65 2 2" xfId="2162" xr:uid="{D23B00AD-341B-4912-AB57-2B32038D7184}"/>
    <cellStyle name="Comma 65 2 2 2" xfId="3345" xr:uid="{A7CE09BC-D49F-4AF8-80C7-7E40C4997E95}"/>
    <cellStyle name="Comma 65 2 2 3" xfId="4484" xr:uid="{292C02B7-2EDD-4B47-A1B6-2D87A9B9DBF8}"/>
    <cellStyle name="Comma 65 2 2 4" xfId="5605" xr:uid="{8FE55207-0D6B-4AD7-B94C-2395A07DACB4}"/>
    <cellStyle name="Comma 65 2 2 5" xfId="6719" xr:uid="{994E692D-5269-4611-ADB1-5FAFE9FE8EAC}"/>
    <cellStyle name="Comma 65 2 2 6" xfId="7785" xr:uid="{AB342DFC-89B9-4513-A2FA-B9AB8F63144D}"/>
    <cellStyle name="Comma 65 2 3" xfId="2931" xr:uid="{D9582491-1AA2-4720-A8EB-AA0D900B0D01}"/>
    <cellStyle name="Comma 65 2 4" xfId="4070" xr:uid="{5D75FE76-FF60-4021-A23D-5B5BC040F788}"/>
    <cellStyle name="Comma 65 2 5" xfId="5191" xr:uid="{E1FA9211-E317-4219-8C16-5046E8D2A6E8}"/>
    <cellStyle name="Comma 65 2 6" xfId="6305" xr:uid="{068DA4DA-09CA-4CBB-BF7C-2776D2A2AEBA}"/>
    <cellStyle name="Comma 65 2 7" xfId="7401" xr:uid="{66020214-EE75-4C52-BDEA-D03F4AAFA44D}"/>
    <cellStyle name="Comma 65 3" xfId="1880" xr:uid="{CBC030B0-E39E-4385-A6A9-1AC8FE0766ED}"/>
    <cellStyle name="Comma 65 3 2" xfId="2294" xr:uid="{8189AB1A-CC7D-4682-9DDC-9D30ACB82CAE}"/>
    <cellStyle name="Comma 65 3 2 2" xfId="3477" xr:uid="{FF2C9F46-FD43-4926-9F42-2D90245EF360}"/>
    <cellStyle name="Comma 65 3 2 3" xfId="4616" xr:uid="{F07533B5-E0FE-4194-9636-E27A668B57FF}"/>
    <cellStyle name="Comma 65 3 2 4" xfId="5737" xr:uid="{83D87858-F784-40FC-A5A9-EFF2E4F4CBE0}"/>
    <cellStyle name="Comma 65 3 2 5" xfId="6851" xr:uid="{C7F86131-4D47-42E4-B1B5-0F1D639E23E0}"/>
    <cellStyle name="Comma 65 3 2 6" xfId="7907" xr:uid="{23B67B58-9DAB-461C-93C5-970863CED96F}"/>
    <cellStyle name="Comma 65 3 3" xfId="3063" xr:uid="{D8D13ED6-D248-4C7E-8C65-26C030A8B500}"/>
    <cellStyle name="Comma 65 3 4" xfId="4202" xr:uid="{B55F19DF-3985-4DB5-A2B9-05007F63A690}"/>
    <cellStyle name="Comma 65 3 5" xfId="5323" xr:uid="{6FEF6955-FFD9-4C97-8D6F-FA3BAC7BF73A}"/>
    <cellStyle name="Comma 65 3 6" xfId="6437" xr:uid="{63711A70-D5E2-4CBA-A157-AC6B762D7285}"/>
    <cellStyle name="Comma 65 3 7" xfId="7523" xr:uid="{D290C32C-B025-4B0A-995F-F9CAF72436E1}"/>
    <cellStyle name="Comma 65 4" xfId="2007" xr:uid="{DBA43F71-9B00-4B81-8D58-908BB01F252B}"/>
    <cellStyle name="Comma 65 4 2" xfId="3190" xr:uid="{4BAD3574-8BD6-4F0D-91EE-2010A7FE91CA}"/>
    <cellStyle name="Comma 65 4 3" xfId="4329" xr:uid="{BB3AB833-2C5B-46CA-9888-28C1C0FF631C}"/>
    <cellStyle name="Comma 65 4 4" xfId="5450" xr:uid="{339FBB2F-4D2C-4819-8083-079140F2D3AF}"/>
    <cellStyle name="Comma 65 4 5" xfId="6564" xr:uid="{EFCB497E-18B1-4963-9A17-0939B5F8CD22}"/>
    <cellStyle name="Comma 65 4 6" xfId="7640" xr:uid="{E2EA59D5-CAE8-46C0-9F8E-7EC3442BF32D}"/>
    <cellStyle name="Comma 65 5" xfId="2480" xr:uid="{D226EF7F-93D3-408A-B544-450E6C89EA14}"/>
    <cellStyle name="Comma 65 5 2" xfId="3634" xr:uid="{F7BC229A-89D2-4C1A-BE7A-BAE2D1DA2B5C}"/>
    <cellStyle name="Comma 65 5 3" xfId="4768" xr:uid="{17A96A53-6D44-48B7-A773-E370098DEF7C}"/>
    <cellStyle name="Comma 65 5 4" xfId="5888" xr:uid="{10DBF409-CB41-4498-8FCF-65F32A8AB098}"/>
    <cellStyle name="Comma 65 5 5" xfId="7002" xr:uid="{090C845B-EC4C-444D-B088-8301C4E80665}"/>
    <cellStyle name="Comma 65 5 6" xfId="8034" xr:uid="{563AA474-D789-49F2-BFCE-1BF428B8958D}"/>
    <cellStyle name="Comma 65 6" xfId="2609" xr:uid="{B3B10C01-B696-4BE1-9A96-500DD06F18D6}"/>
    <cellStyle name="Comma 65 6 2" xfId="3763" xr:uid="{9D03AAC9-304A-4B59-A440-21CADB833342}"/>
    <cellStyle name="Comma 65 6 3" xfId="4897" xr:uid="{EFF0A829-CEBA-4E86-9D32-823EBB859DD1}"/>
    <cellStyle name="Comma 65 6 4" xfId="6017" xr:uid="{18363472-DB70-44FF-B245-D18F05A9AF0F}"/>
    <cellStyle name="Comma 65 6 5" xfId="7131" xr:uid="{82BA1EFB-9339-456B-B049-B26EDF8D11CB}"/>
    <cellStyle name="Comma 65 6 6" xfId="8153" xr:uid="{7AA959BC-AE1E-44EF-8326-A306A7F93775}"/>
    <cellStyle name="Comma 65 7" xfId="2776" xr:uid="{3FF32CFC-9A8D-4ED4-AFB2-8E0CA6328B47}"/>
    <cellStyle name="Comma 65 8" xfId="3915" xr:uid="{F2C3E8B0-FCE2-48CC-94D2-F423060D1F11}"/>
    <cellStyle name="Comma 65 9" xfId="5036" xr:uid="{F0ACFA87-3F93-4056-80C1-938F9E8CE058}"/>
    <cellStyle name="Comma 66" xfId="1553" xr:uid="{DBE6FF58-8BA2-4286-90C9-D966E85E6144}"/>
    <cellStyle name="Comma 66 10" xfId="6110" xr:uid="{E958D403-4F8F-40C6-86A2-272E372306D0}"/>
    <cellStyle name="Comma 66 11" xfId="7216" xr:uid="{925AE5AD-0D5B-48B8-B66D-B51BF09F1C2C}"/>
    <cellStyle name="Comma 66 12" xfId="8238" xr:uid="{3C137FB7-3307-47A3-A933-5D1BBF9B5A33}"/>
    <cellStyle name="Comma 66 2" xfId="1708" xr:uid="{7C59341F-E8CF-4D86-B843-FEED622026A3}"/>
    <cellStyle name="Comma 66 2 2" xfId="2122" xr:uid="{488FC959-54C0-4D31-838C-3F464911F4C7}"/>
    <cellStyle name="Comma 66 2 2 2" xfId="3305" xr:uid="{F032E0DA-AB0F-41DF-B884-FF762286B6B6}"/>
    <cellStyle name="Comma 66 2 2 3" xfId="4444" xr:uid="{59D858E4-5134-4F03-AC44-553C06CD9D3D}"/>
    <cellStyle name="Comma 66 2 2 4" xfId="5565" xr:uid="{9053FB22-C416-49F2-9D85-93DC4DD1220F}"/>
    <cellStyle name="Comma 66 2 2 5" xfId="6679" xr:uid="{3E9899A8-98E8-472C-923E-3FF3178D1768}"/>
    <cellStyle name="Comma 66 2 2 6" xfId="7745" xr:uid="{39BDEBD9-67F1-4AB3-99C1-BF56B238EEC1}"/>
    <cellStyle name="Comma 66 2 3" xfId="2891" xr:uid="{B677E607-9A05-4151-B9EC-FC80BD06B741}"/>
    <cellStyle name="Comma 66 2 4" xfId="4030" xr:uid="{E42E247D-3B70-44CD-8AC1-21722295E522}"/>
    <cellStyle name="Comma 66 2 5" xfId="5151" xr:uid="{A5D268DA-5E1D-4435-B614-75C351CE80D5}"/>
    <cellStyle name="Comma 66 2 6" xfId="6265" xr:uid="{23156B2D-16EB-47AA-9AEF-47E092D7668A}"/>
    <cellStyle name="Comma 66 2 7" xfId="7361" xr:uid="{13BA199D-C3B7-465D-B1AD-12E6D0DB4F78}"/>
    <cellStyle name="Comma 66 3" xfId="1840" xr:uid="{11DAFAB7-45D0-4942-8D89-0A757A304E6D}"/>
    <cellStyle name="Comma 66 3 2" xfId="2254" xr:uid="{996E447B-DD3F-4F1F-A4BB-37F6F92B475F}"/>
    <cellStyle name="Comma 66 3 2 2" xfId="3437" xr:uid="{35FA0586-E5EC-4266-A937-EBA87B37A553}"/>
    <cellStyle name="Comma 66 3 2 3" xfId="4576" xr:uid="{8FEB2E7B-B3C9-46DB-A312-6EA4F84B59FE}"/>
    <cellStyle name="Comma 66 3 2 4" xfId="5697" xr:uid="{5352428C-4E98-446C-B636-D31AD97AEBEC}"/>
    <cellStyle name="Comma 66 3 2 5" xfId="6811" xr:uid="{6101C322-9EFC-4FD3-808F-009FA85C04C6}"/>
    <cellStyle name="Comma 66 3 2 6" xfId="7867" xr:uid="{7FE7DAA3-72F5-4254-B845-97AF59D93D5A}"/>
    <cellStyle name="Comma 66 3 3" xfId="3023" xr:uid="{6AF905B8-DE1A-4AAE-9975-C9D9FDA358A2}"/>
    <cellStyle name="Comma 66 3 4" xfId="4162" xr:uid="{9A340DD5-C516-4C68-8B08-9EBDF8692410}"/>
    <cellStyle name="Comma 66 3 5" xfId="5283" xr:uid="{C292EAE3-CD8D-4C28-B90B-B5692B9E85BC}"/>
    <cellStyle name="Comma 66 3 6" xfId="6397" xr:uid="{D06873B8-88AF-465C-883A-2F135DED87CA}"/>
    <cellStyle name="Comma 66 3 7" xfId="7483" xr:uid="{F9844C3C-23BB-4AD4-9980-E7B112C47C09}"/>
    <cellStyle name="Comma 66 4" xfId="1967" xr:uid="{FCA43C99-0E5F-4FBA-9CC6-3BC4F0615868}"/>
    <cellStyle name="Comma 66 4 2" xfId="3150" xr:uid="{45C54004-EC5F-4FAA-AB93-8D1001F76792}"/>
    <cellStyle name="Comma 66 4 3" xfId="4289" xr:uid="{8E3AE045-7333-4F72-816B-1CF3CDDADCB8}"/>
    <cellStyle name="Comma 66 4 4" xfId="5410" xr:uid="{9C637B55-44E6-4EAC-B696-7D901DC6A5F9}"/>
    <cellStyle name="Comma 66 4 5" xfId="6524" xr:uid="{2C103BFD-BE40-443D-A31D-C98ADC56701E}"/>
    <cellStyle name="Comma 66 4 6" xfId="7600" xr:uid="{3EC107AF-6F42-4AD3-A37E-8E8620427AB5}"/>
    <cellStyle name="Comma 66 5" xfId="2440" xr:uid="{C671D986-D508-4165-A12B-5EC4B4314AEF}"/>
    <cellStyle name="Comma 66 5 2" xfId="3594" xr:uid="{E917BE0A-80F2-49D0-86FE-9F0DDA2C872E}"/>
    <cellStyle name="Comma 66 5 3" xfId="4728" xr:uid="{2F215186-6F05-4D3F-9BF6-E4C1202D1A23}"/>
    <cellStyle name="Comma 66 5 4" xfId="5848" xr:uid="{385B3F99-47AE-4C1A-89F7-35AA389F7DC1}"/>
    <cellStyle name="Comma 66 5 5" xfId="6962" xr:uid="{995B4437-10D8-4201-9E72-2F5AE689AC78}"/>
    <cellStyle name="Comma 66 5 6" xfId="7994" xr:uid="{09CD38D8-1D82-470E-8D59-43F0719A2234}"/>
    <cellStyle name="Comma 66 6" xfId="2569" xr:uid="{161DD0BF-468C-43BC-B8E7-CE1A9B8D217A}"/>
    <cellStyle name="Comma 66 6 2" xfId="3723" xr:uid="{CA02D9A6-30B5-4DDF-A9E2-F991282E4679}"/>
    <cellStyle name="Comma 66 6 3" xfId="4857" xr:uid="{BA2C097A-597B-417F-98D8-5067BFA313D0}"/>
    <cellStyle name="Comma 66 6 4" xfId="5977" xr:uid="{7844BF7E-E3A0-4817-A7EC-268A8E1EC05D}"/>
    <cellStyle name="Comma 66 6 5" xfId="7091" xr:uid="{46C02B42-7ACF-40AD-9A8F-1D7ED21FB9E3}"/>
    <cellStyle name="Comma 66 6 6" xfId="8113" xr:uid="{C4855CF0-32F7-4879-991D-F29CEEB86377}"/>
    <cellStyle name="Comma 66 7" xfId="2736" xr:uid="{F15C6D5E-8E73-489C-98D6-53B1EB6BC3B7}"/>
    <cellStyle name="Comma 66 8" xfId="3875" xr:uid="{A08B4385-6EFF-4ADB-9A46-D9F502778A6C}"/>
    <cellStyle name="Comma 66 9" xfId="4996" xr:uid="{BC1E0422-5924-46DC-A584-72DF7B507A24}"/>
    <cellStyle name="Comma 67" xfId="1544" xr:uid="{71357CA1-AA23-4E2E-BC4D-79D35C7A9323}"/>
    <cellStyle name="Comma 67 10" xfId="6101" xr:uid="{D8DB8B9C-F36B-4F42-9C1C-EECCDD4D1E8A}"/>
    <cellStyle name="Comma 67 11" xfId="7208" xr:uid="{D938E631-3028-4782-B8A4-3CB4A8CF4B06}"/>
    <cellStyle name="Comma 67 12" xfId="8230" xr:uid="{D0323B21-85C7-4FFB-AB27-4E909036D06C}"/>
    <cellStyle name="Comma 67 2" xfId="1699" xr:uid="{58A04D21-7ECF-4FE9-B4DB-D20F2632B094}"/>
    <cellStyle name="Comma 67 2 2" xfId="2113" xr:uid="{988E3BA8-BB0C-4C51-8B47-2CC90E51DEDF}"/>
    <cellStyle name="Comma 67 2 2 2" xfId="3296" xr:uid="{E01E83BB-9DBE-4BD9-83C7-E429FF6E89C4}"/>
    <cellStyle name="Comma 67 2 2 3" xfId="4435" xr:uid="{AAD8DA5F-5DD4-4EA5-82FD-B0B78E2F6B18}"/>
    <cellStyle name="Comma 67 2 2 4" xfId="5556" xr:uid="{8B322ABE-F98F-4DEC-9A24-11022746D5D1}"/>
    <cellStyle name="Comma 67 2 2 5" xfId="6670" xr:uid="{73300EFD-0195-4413-A381-0562F3F1469F}"/>
    <cellStyle name="Comma 67 2 2 6" xfId="7737" xr:uid="{50DCFF51-AAD2-4FD1-8C70-970D92105D20}"/>
    <cellStyle name="Comma 67 2 3" xfId="2882" xr:uid="{FF0B8B6F-1967-4BAD-BF76-42B3B6D7BF6D}"/>
    <cellStyle name="Comma 67 2 4" xfId="4021" xr:uid="{03AF93DC-254D-45E5-8643-7CC135ABF944}"/>
    <cellStyle name="Comma 67 2 5" xfId="5142" xr:uid="{2A63C12C-5514-4F97-8408-FD10B3220921}"/>
    <cellStyle name="Comma 67 2 6" xfId="6256" xr:uid="{32D2BA67-D190-4F8A-BD55-D0C4DB5E6786}"/>
    <cellStyle name="Comma 67 2 7" xfId="7353" xr:uid="{900535CB-D673-4574-8B97-E350E5424B0E}"/>
    <cellStyle name="Comma 67 3" xfId="1831" xr:uid="{6077CAA4-03F5-4FC5-BDAC-61E1B2E93789}"/>
    <cellStyle name="Comma 67 3 2" xfId="2245" xr:uid="{D6724EE2-E8D2-4EF4-9BB1-7A0FF7116D41}"/>
    <cellStyle name="Comma 67 3 2 2" xfId="3428" xr:uid="{8170486C-248B-4A54-91F2-0831BAA38E71}"/>
    <cellStyle name="Comma 67 3 2 3" xfId="4567" xr:uid="{0918355C-5FF0-47AC-8F22-455B775A9D4E}"/>
    <cellStyle name="Comma 67 3 2 4" xfId="5688" xr:uid="{6E1215AE-A2A6-42CE-876F-B03F48907476}"/>
    <cellStyle name="Comma 67 3 2 5" xfId="6802" xr:uid="{72B69455-9D2C-4894-9344-CEA3254F4995}"/>
    <cellStyle name="Comma 67 3 2 6" xfId="7859" xr:uid="{AB2A5DD0-30C5-4BBB-9B4B-E460B81DE85B}"/>
    <cellStyle name="Comma 67 3 3" xfId="3014" xr:uid="{B258B8B0-00F8-4B33-A756-2592DDFEEDE6}"/>
    <cellStyle name="Comma 67 3 4" xfId="4153" xr:uid="{2CF93C85-AC4C-48B8-82D2-B7736AD7EE53}"/>
    <cellStyle name="Comma 67 3 5" xfId="5274" xr:uid="{35B8BBF2-F7DD-4FDB-9AE8-F39A3D510544}"/>
    <cellStyle name="Comma 67 3 6" xfId="6388" xr:uid="{B90F1CA0-377C-40A0-87FE-D1A9EA215CAB}"/>
    <cellStyle name="Comma 67 3 7" xfId="7475" xr:uid="{820D9BD1-964B-4BC7-B633-B7CFEEC832F9}"/>
    <cellStyle name="Comma 67 4" xfId="1958" xr:uid="{172DF8E1-8021-49D4-8293-25709448DBEB}"/>
    <cellStyle name="Comma 67 4 2" xfId="3141" xr:uid="{B2EE40D2-B757-458F-86FA-941C04556EDA}"/>
    <cellStyle name="Comma 67 4 3" xfId="4280" xr:uid="{B1620BA2-5DDA-4FCD-BE09-87484B49B317}"/>
    <cellStyle name="Comma 67 4 4" xfId="5401" xr:uid="{690D864D-69D3-4410-9E4C-63B9A11DEDEB}"/>
    <cellStyle name="Comma 67 4 5" xfId="6515" xr:uid="{45D76105-BDC8-4C4E-BE2F-4FEBAAAF6C20}"/>
    <cellStyle name="Comma 67 4 6" xfId="7592" xr:uid="{65E35319-9F36-4C3B-9651-AC7DF60320FC}"/>
    <cellStyle name="Comma 67 5" xfId="2431" xr:uid="{65D9F525-DA49-4AC5-AAA8-94A25E5FA04E}"/>
    <cellStyle name="Comma 67 5 2" xfId="3585" xr:uid="{13D18169-0AE7-44EB-B360-0A9A1E3A7EF5}"/>
    <cellStyle name="Comma 67 5 3" xfId="4719" xr:uid="{9A1B015D-E97C-4955-B545-7C0AA8DA97D1}"/>
    <cellStyle name="Comma 67 5 4" xfId="5839" xr:uid="{B8B65C85-5E98-4E6D-BEFA-12332F778914}"/>
    <cellStyle name="Comma 67 5 5" xfId="6953" xr:uid="{86D1F66A-AA11-4FA5-A555-4B99B2F561D2}"/>
    <cellStyle name="Comma 67 5 6" xfId="7986" xr:uid="{F0354FBE-3B28-422E-9C59-8091F53B1FAC}"/>
    <cellStyle name="Comma 67 6" xfId="2560" xr:uid="{3D55BF5D-9DCF-4AC8-B14D-4A98CF072A3B}"/>
    <cellStyle name="Comma 67 6 2" xfId="3714" xr:uid="{7AC9E124-94E7-44E7-9D37-8F48B3857CF6}"/>
    <cellStyle name="Comma 67 6 3" xfId="4848" xr:uid="{EFD9BDF6-A7EF-44AD-998E-78E846A73ED2}"/>
    <cellStyle name="Comma 67 6 4" xfId="5968" xr:uid="{27ECB5C5-56F8-442F-A88E-19F6F905C2D6}"/>
    <cellStyle name="Comma 67 6 5" xfId="7082" xr:uid="{9A1579D2-F2C7-426A-9600-0E1962F76D6B}"/>
    <cellStyle name="Comma 67 6 6" xfId="8105" xr:uid="{59EC84D8-5EBF-49B6-A81A-2499EAF237E3}"/>
    <cellStyle name="Comma 67 7" xfId="2727" xr:uid="{2877E043-97FA-4873-A939-038B14519116}"/>
    <cellStyle name="Comma 67 8" xfId="3866" xr:uid="{24C38778-8CEF-45DC-8CF4-A0EDFB5F401A}"/>
    <cellStyle name="Comma 67 9" xfId="4987" xr:uid="{18656D01-5178-4B3B-81D6-2B92282368D1}"/>
    <cellStyle name="Comma 68" xfId="1635" xr:uid="{C83511A6-48FA-4D75-9BEB-83631EE572B3}"/>
    <cellStyle name="Comma 68 10" xfId="6192" xr:uid="{FB041D68-84FC-4119-9BEF-BAAB823C6138}"/>
    <cellStyle name="Comma 68 11" xfId="7297" xr:uid="{59E9FB13-BC38-4089-AE73-8F37E6083619}"/>
    <cellStyle name="Comma 68 12" xfId="8319" xr:uid="{81D32833-0795-4F03-848F-6C941E9C35A0}"/>
    <cellStyle name="Comma 68 2" xfId="1790" xr:uid="{0C28BC16-94F9-4D44-87D4-769698ADA482}"/>
    <cellStyle name="Comma 68 2 2" xfId="2204" xr:uid="{8C0E3467-A721-4D44-91AF-CDE55262CF6E}"/>
    <cellStyle name="Comma 68 2 2 2" xfId="3387" xr:uid="{8DF363C1-8C8B-4BE5-8385-EC3CC711FE6E}"/>
    <cellStyle name="Comma 68 2 2 3" xfId="4526" xr:uid="{741BECD5-EA75-4F5C-A713-A1CF60DA12A6}"/>
    <cellStyle name="Comma 68 2 2 4" xfId="5647" xr:uid="{3ED818F6-534C-4861-B49C-5E9F770BA06E}"/>
    <cellStyle name="Comma 68 2 2 5" xfId="6761" xr:uid="{AEE71047-6780-4FB9-98DC-B8C86F7048AD}"/>
    <cellStyle name="Comma 68 2 2 6" xfId="7826" xr:uid="{D931F798-3EAD-4EE4-870A-C8A3C475F024}"/>
    <cellStyle name="Comma 68 2 3" xfId="2973" xr:uid="{B7DF68D1-2C4E-4BF7-97AA-62FC178A57D3}"/>
    <cellStyle name="Comma 68 2 4" xfId="4112" xr:uid="{62E58AFF-0F3E-4D4A-B71A-01DF817CD5E7}"/>
    <cellStyle name="Comma 68 2 5" xfId="5233" xr:uid="{1287CB74-B683-4230-8A9F-26B5AA8D341C}"/>
    <cellStyle name="Comma 68 2 6" xfId="6347" xr:uid="{A4A29B18-B312-47C0-98B1-8D18909DC230}"/>
    <cellStyle name="Comma 68 2 7" xfId="7442" xr:uid="{453C46D2-AB68-4EC5-A669-F345BC8FD795}"/>
    <cellStyle name="Comma 68 3" xfId="1922" xr:uid="{5AC4A74C-F804-4117-A51C-62855DFE9A52}"/>
    <cellStyle name="Comma 68 3 2" xfId="2336" xr:uid="{7948AB44-D934-42B3-90EB-4FC5CD83CFAE}"/>
    <cellStyle name="Comma 68 3 2 2" xfId="3519" xr:uid="{588A9AB1-F31F-4626-99E8-77310998BCA0}"/>
    <cellStyle name="Comma 68 3 2 3" xfId="4658" xr:uid="{D532AB9C-89C9-405D-A45A-6C6281BAAB24}"/>
    <cellStyle name="Comma 68 3 2 4" xfId="5779" xr:uid="{1380ADA8-C78A-4B0C-905D-D5546E011C9D}"/>
    <cellStyle name="Comma 68 3 2 5" xfId="6893" xr:uid="{5B28E3DB-3B3E-42FC-9E44-049D7A0982B2}"/>
    <cellStyle name="Comma 68 3 2 6" xfId="7948" xr:uid="{B527D379-7674-47F8-BBBE-44987CE81705}"/>
    <cellStyle name="Comma 68 3 3" xfId="3105" xr:uid="{4A3E6F96-A626-4D03-BCC8-E78FBD3C2F46}"/>
    <cellStyle name="Comma 68 3 4" xfId="4244" xr:uid="{8C448FD3-2D60-4C68-9A39-46A96B8DE7F8}"/>
    <cellStyle name="Comma 68 3 5" xfId="5365" xr:uid="{2190E719-C341-48D4-9849-6AC9388C71DD}"/>
    <cellStyle name="Comma 68 3 6" xfId="6479" xr:uid="{55A3CB5F-55F6-4828-8F93-300F2E042E58}"/>
    <cellStyle name="Comma 68 3 7" xfId="7564" xr:uid="{79BBF9E4-BCBD-47EC-82F1-0AD4B554B1A0}"/>
    <cellStyle name="Comma 68 4" xfId="2049" xr:uid="{37FDDB12-03F4-465D-903A-93E2989D7276}"/>
    <cellStyle name="Comma 68 4 2" xfId="3232" xr:uid="{93FF897B-7D55-41D8-A6A0-53841401C21E}"/>
    <cellStyle name="Comma 68 4 3" xfId="4371" xr:uid="{FB55AF22-73D5-4345-AAE1-26449ECB194D}"/>
    <cellStyle name="Comma 68 4 4" xfId="5492" xr:uid="{69F29364-5CF4-4D47-938C-F60321EC5921}"/>
    <cellStyle name="Comma 68 4 5" xfId="6606" xr:uid="{14D0994F-D2F6-4468-A087-47E7B1237AE2}"/>
    <cellStyle name="Comma 68 4 6" xfId="7681" xr:uid="{DEDA9367-137F-4CEA-B614-BCCBEDBDA854}"/>
    <cellStyle name="Comma 68 5" xfId="2522" xr:uid="{142D3F93-6F79-4D71-B676-A9DCCC5D7D87}"/>
    <cellStyle name="Comma 68 5 2" xfId="3676" xr:uid="{20DD56BC-F0E0-4364-89D5-A165321968EC}"/>
    <cellStyle name="Comma 68 5 3" xfId="4810" xr:uid="{54B10DBC-BE4F-454D-8DC8-15576E087BCA}"/>
    <cellStyle name="Comma 68 5 4" xfId="5930" xr:uid="{904CB078-72A9-47A4-94DF-41DC2F3974FB}"/>
    <cellStyle name="Comma 68 5 5" xfId="7044" xr:uid="{AD8927EF-7DBE-4646-912C-9D73CD53E7F3}"/>
    <cellStyle name="Comma 68 5 6" xfId="8075" xr:uid="{5A3451EC-4DF2-4628-BDC3-5A28FF6DECAF}"/>
    <cellStyle name="Comma 68 6" xfId="2651" xr:uid="{E1479C25-0FBB-474A-88CA-491D3F750514}"/>
    <cellStyle name="Comma 68 6 2" xfId="3805" xr:uid="{AC6C0981-0F44-4F1C-AF26-B0A8CC58F12D}"/>
    <cellStyle name="Comma 68 6 3" xfId="4939" xr:uid="{5411A8CE-E450-400C-8245-4E53839AEDA9}"/>
    <cellStyle name="Comma 68 6 4" xfId="6059" xr:uid="{FCAB2DF0-BD5D-43FF-9B61-F88B20F1EBAE}"/>
    <cellStyle name="Comma 68 6 5" xfId="7173" xr:uid="{662EDFD0-8273-47DC-9D39-585386F55412}"/>
    <cellStyle name="Comma 68 6 6" xfId="8194" xr:uid="{97B7EE88-AFCA-496C-B272-1D1CF0BB57D5}"/>
    <cellStyle name="Comma 68 7" xfId="2818" xr:uid="{6C59BB32-F517-4259-A1B9-E818E4DF7A4E}"/>
    <cellStyle name="Comma 68 8" xfId="3957" xr:uid="{AE8EC9F9-BCFE-4D5C-AB75-09E0F753CA83}"/>
    <cellStyle name="Comma 68 9" xfId="5078" xr:uid="{9D719358-8DFF-43CD-8E47-C0C40A9E37EB}"/>
    <cellStyle name="Comma 69" xfId="1639" xr:uid="{1174863D-7D99-42DC-99B4-65508A41C11C}"/>
    <cellStyle name="Comma 69 10" xfId="6196" xr:uid="{C8998C23-8F75-4440-999F-61FF9AAEE02A}"/>
    <cellStyle name="Comma 69 11" xfId="7300" xr:uid="{7835DB07-62E9-41F0-91B3-9A114DA7C3D5}"/>
    <cellStyle name="Comma 69 12" xfId="8322" xr:uid="{3DC03CB4-B85B-4EA9-933D-7A678BAF689C}"/>
    <cellStyle name="Comma 69 2" xfId="1794" xr:uid="{52F8C4BE-0DBE-492E-A3AF-80EFF75183DE}"/>
    <cellStyle name="Comma 69 2 2" xfId="2208" xr:uid="{2B3C39F1-1831-498B-BC8D-1082EE48CE61}"/>
    <cellStyle name="Comma 69 2 2 2" xfId="3391" xr:uid="{4A1316FD-A9EB-4834-959F-D43C3895835F}"/>
    <cellStyle name="Comma 69 2 2 3" xfId="4530" xr:uid="{16ADDDA3-DA0F-47BC-8523-758164128818}"/>
    <cellStyle name="Comma 69 2 2 4" xfId="5651" xr:uid="{05B19F4D-58C9-4BD1-83A3-B67ADE9102AD}"/>
    <cellStyle name="Comma 69 2 2 5" xfId="6765" xr:uid="{93CB26EB-2588-4F59-A2E8-89E06C10A1C5}"/>
    <cellStyle name="Comma 69 2 2 6" xfId="7829" xr:uid="{67D82796-6F2C-4FC3-A446-898B73A8F66F}"/>
    <cellStyle name="Comma 69 2 3" xfId="2977" xr:uid="{64FAC00D-5367-493D-B3B4-A1CCA83BB127}"/>
    <cellStyle name="Comma 69 2 4" xfId="4116" xr:uid="{14940279-B329-4F84-8FEA-0E907A1908D6}"/>
    <cellStyle name="Comma 69 2 5" xfId="5237" xr:uid="{2531E517-0BD8-4C89-A3AE-ADE86B828901}"/>
    <cellStyle name="Comma 69 2 6" xfId="6351" xr:uid="{401DC4AA-7F39-45AF-9B9A-A0116EB96F9B}"/>
    <cellStyle name="Comma 69 2 7" xfId="7445" xr:uid="{50C7F1BB-C623-4EDA-B839-B967DD45DB7A}"/>
    <cellStyle name="Comma 69 3" xfId="1926" xr:uid="{1CD4FDCE-282A-4321-934C-A1EA8A38A9BC}"/>
    <cellStyle name="Comma 69 3 2" xfId="2340" xr:uid="{E9CD0483-0128-440A-AB4C-A94196DFC2D2}"/>
    <cellStyle name="Comma 69 3 2 2" xfId="3523" xr:uid="{E675BD0C-278B-4D6C-A27C-2DA2ABC1FE52}"/>
    <cellStyle name="Comma 69 3 2 3" xfId="4662" xr:uid="{9FA4D496-72BD-4AFF-B182-DB0DE37CB43D}"/>
    <cellStyle name="Comma 69 3 2 4" xfId="5783" xr:uid="{66DB70CD-02D2-4C61-8F2D-9493A47A9F4B}"/>
    <cellStyle name="Comma 69 3 2 5" xfId="6897" xr:uid="{83B57709-924C-4181-AD11-ED6A0253E985}"/>
    <cellStyle name="Comma 69 3 2 6" xfId="7951" xr:uid="{63A537D4-49F1-4DB3-9624-9A6C63D389ED}"/>
    <cellStyle name="Comma 69 3 3" xfId="3109" xr:uid="{83ABAD11-0030-4F60-809E-F9F52991BFAF}"/>
    <cellStyle name="Comma 69 3 4" xfId="4248" xr:uid="{9B723F21-3741-4FD6-876A-E525D775EE64}"/>
    <cellStyle name="Comma 69 3 5" xfId="5369" xr:uid="{017F0B54-9ABC-4D9D-8969-927F6684CA3C}"/>
    <cellStyle name="Comma 69 3 6" xfId="6483" xr:uid="{A94183B1-3149-45E3-8B7C-C1EF169D44C4}"/>
    <cellStyle name="Comma 69 3 7" xfId="7567" xr:uid="{26AA7C5B-5A9B-47E5-8ABA-29EDDCA577BF}"/>
    <cellStyle name="Comma 69 4" xfId="2053" xr:uid="{4B36F32B-991E-4630-9FDA-D830CD9B11D3}"/>
    <cellStyle name="Comma 69 4 2" xfId="3236" xr:uid="{0D58B195-ED7D-4234-8527-9F168E7D52F4}"/>
    <cellStyle name="Comma 69 4 3" xfId="4375" xr:uid="{B2258527-3AD1-47F2-95AF-143930513BE1}"/>
    <cellStyle name="Comma 69 4 4" xfId="5496" xr:uid="{228B3AEB-73E2-439F-9C91-9843F30B13CE}"/>
    <cellStyle name="Comma 69 4 5" xfId="6610" xr:uid="{1654832B-08DE-4F0A-8F45-C7585A1735D7}"/>
    <cellStyle name="Comma 69 4 6" xfId="7684" xr:uid="{970B4252-F310-4F90-93E7-927E0008E6DA}"/>
    <cellStyle name="Comma 69 5" xfId="2526" xr:uid="{FC459250-EEF3-4CC5-B735-FB11DBA55FF0}"/>
    <cellStyle name="Comma 69 5 2" xfId="3680" xr:uid="{8ECD982F-4DC0-41D0-B9B5-4D3D7E3D8253}"/>
    <cellStyle name="Comma 69 5 3" xfId="4814" xr:uid="{88E9D288-4ADA-402B-9CB5-8FBC473BFDE2}"/>
    <cellStyle name="Comma 69 5 4" xfId="5934" xr:uid="{649D9CB3-7AE3-4B3F-909A-5B51E9E11C53}"/>
    <cellStyle name="Comma 69 5 5" xfId="7048" xr:uid="{EF87B8ED-76B5-44DE-855F-84FEFE650821}"/>
    <cellStyle name="Comma 69 5 6" xfId="8078" xr:uid="{E9008909-EC2B-4530-B845-BB2AD3E7F9CC}"/>
    <cellStyle name="Comma 69 6" xfId="2655" xr:uid="{A31A055D-5759-4611-8236-EB3BB1908629}"/>
    <cellStyle name="Comma 69 6 2" xfId="3809" xr:uid="{4D5FC65C-1F36-4EDA-9768-7CA3FE1009AE}"/>
    <cellStyle name="Comma 69 6 3" xfId="4943" xr:uid="{8BC75F17-79EB-42FA-B5C8-93DF934E3A0D}"/>
    <cellStyle name="Comma 69 6 4" xfId="6063" xr:uid="{B1955F2E-19B7-404C-B73B-5C169CA5B231}"/>
    <cellStyle name="Comma 69 6 5" xfId="7177" xr:uid="{FDE587B2-912B-431B-8E8E-F45EA352960D}"/>
    <cellStyle name="Comma 69 6 6" xfId="8197" xr:uid="{56DF8B66-8133-4CA9-AA21-2E2CFD0DD29E}"/>
    <cellStyle name="Comma 69 7" xfId="2822" xr:uid="{19DB742F-8D83-45BC-A811-127789E17921}"/>
    <cellStyle name="Comma 69 8" xfId="3961" xr:uid="{31A1A841-F84B-40A2-A8AF-F511FCABF02C}"/>
    <cellStyle name="Comma 69 9" xfId="5082" xr:uid="{8B491C1A-83C0-42A4-83EC-091551F1D27C}"/>
    <cellStyle name="Comma 7" xfId="291" xr:uid="{00000000-0005-0000-0000-0000F4000000}"/>
    <cellStyle name="Comma 7 2" xfId="101" xr:uid="{00000000-0005-0000-0000-0000F5000000}"/>
    <cellStyle name="Comma 7 2 2" xfId="1549" xr:uid="{955FBE19-EFFE-4DF2-8174-C599AF55B54B}"/>
    <cellStyle name="Comma 7 2 2 10" xfId="6106" xr:uid="{9FCAAC36-7E8F-45CE-BD82-854FB8083711}"/>
    <cellStyle name="Comma 7 2 2 11" xfId="7212" xr:uid="{903F0C4D-099D-45F6-9FEC-4A88CAC3DEE2}"/>
    <cellStyle name="Comma 7 2 2 12" xfId="8234" xr:uid="{0DE3BDC1-E668-438D-9785-1C78AF9CA66C}"/>
    <cellStyle name="Comma 7 2 2 2" xfId="1704" xr:uid="{6D5497E3-BD5D-41A4-9A4A-C243096EF796}"/>
    <cellStyle name="Comma 7 2 2 2 2" xfId="2118" xr:uid="{03D685E5-3642-4B8C-AC88-0A795B4D3CB4}"/>
    <cellStyle name="Comma 7 2 2 2 2 2" xfId="3301" xr:uid="{DD7FE72B-7381-488B-AE8A-0407C8B11F82}"/>
    <cellStyle name="Comma 7 2 2 2 2 3" xfId="4440" xr:uid="{736DB814-58A0-47F3-A423-FE5048DD5E92}"/>
    <cellStyle name="Comma 7 2 2 2 2 4" xfId="5561" xr:uid="{19D6581D-9C4D-4621-A8D1-2F6358BEE888}"/>
    <cellStyle name="Comma 7 2 2 2 2 5" xfId="6675" xr:uid="{4AC6FF6B-E3D8-42D5-B8D1-2DE1FE48B190}"/>
    <cellStyle name="Comma 7 2 2 2 2 6" xfId="7741" xr:uid="{5D0EF8C7-A884-4D4E-B64F-6CA5C3BB4E11}"/>
    <cellStyle name="Comma 7 2 2 2 3" xfId="2887" xr:uid="{8DC0BCCA-8227-43D7-BC4F-72258D63B980}"/>
    <cellStyle name="Comma 7 2 2 2 4" xfId="4026" xr:uid="{F0F22F02-E625-4A1A-AF5C-77C800EA1654}"/>
    <cellStyle name="Comma 7 2 2 2 5" xfId="5147" xr:uid="{904CF7AE-1BAC-4691-9CE2-7F2BA1841CE0}"/>
    <cellStyle name="Comma 7 2 2 2 6" xfId="6261" xr:uid="{DB9F9CBB-E521-41F5-A10A-1BC086045B3C}"/>
    <cellStyle name="Comma 7 2 2 2 7" xfId="7357" xr:uid="{FA067E10-BBAB-4090-9FBB-72C7887EC45B}"/>
    <cellStyle name="Comma 7 2 2 3" xfId="1836" xr:uid="{43FD36AC-8EF7-43BE-925A-433AF562E2CA}"/>
    <cellStyle name="Comma 7 2 2 3 2" xfId="2250" xr:uid="{55A5FA8B-25D8-4C85-BA71-64541EC13B66}"/>
    <cellStyle name="Comma 7 2 2 3 2 2" xfId="3433" xr:uid="{5DCE198E-8899-4C88-9041-E411F6BD0232}"/>
    <cellStyle name="Comma 7 2 2 3 2 3" xfId="4572" xr:uid="{951713E6-2DDC-4B29-B46C-289E097635F4}"/>
    <cellStyle name="Comma 7 2 2 3 2 4" xfId="5693" xr:uid="{E1584F24-9680-4113-982D-0D5CD99506AB}"/>
    <cellStyle name="Comma 7 2 2 3 2 5" xfId="6807" xr:uid="{D70AE218-74D7-43ED-8442-BC236F0C28B7}"/>
    <cellStyle name="Comma 7 2 2 3 2 6" xfId="7863" xr:uid="{521B21B4-8E9A-4D13-A43D-997554760B5E}"/>
    <cellStyle name="Comma 7 2 2 3 3" xfId="3019" xr:uid="{B781B151-22D7-4964-9521-FE10508BD4E4}"/>
    <cellStyle name="Comma 7 2 2 3 4" xfId="4158" xr:uid="{58D0D06F-3628-4910-B519-40792B75DFA2}"/>
    <cellStyle name="Comma 7 2 2 3 5" xfId="5279" xr:uid="{5B05F5CD-CF48-4C4E-8648-3E9A8684B183}"/>
    <cellStyle name="Comma 7 2 2 3 6" xfId="6393" xr:uid="{7D64E0F9-6D23-401C-A21A-568B64376DAB}"/>
    <cellStyle name="Comma 7 2 2 3 7" xfId="7479" xr:uid="{92C99B69-56F2-4C7C-A1D9-97A7BB0289E3}"/>
    <cellStyle name="Comma 7 2 2 4" xfId="1963" xr:uid="{05128EB7-A91D-448A-8D54-4489387DB018}"/>
    <cellStyle name="Comma 7 2 2 4 2" xfId="3146" xr:uid="{1AE07643-E3C9-4CFA-8932-E6C938F831EB}"/>
    <cellStyle name="Comma 7 2 2 4 3" xfId="4285" xr:uid="{8F9C2BB7-A90E-41AE-84C5-C572EADAB5ED}"/>
    <cellStyle name="Comma 7 2 2 4 4" xfId="5406" xr:uid="{908A6EF1-6A7F-4D4B-8AB7-21104337125B}"/>
    <cellStyle name="Comma 7 2 2 4 5" xfId="6520" xr:uid="{67714E55-E6C8-4ECA-A707-EBCD0A294005}"/>
    <cellStyle name="Comma 7 2 2 4 6" xfId="7596" xr:uid="{156FEF53-CE21-47DA-B63C-52BE7B1FAE93}"/>
    <cellStyle name="Comma 7 2 2 5" xfId="2436" xr:uid="{5B90C875-187C-466D-B7BE-B636C6BDC4BB}"/>
    <cellStyle name="Comma 7 2 2 5 2" xfId="3590" xr:uid="{B2B7D8D8-E5AB-42CA-A178-B1335CA2A8D3}"/>
    <cellStyle name="Comma 7 2 2 5 3" xfId="4724" xr:uid="{6DEE4BC5-6D6B-4E9C-9D69-F386D6AFCF70}"/>
    <cellStyle name="Comma 7 2 2 5 4" xfId="5844" xr:uid="{26BE91E4-998C-405D-8CA4-21D113590ADC}"/>
    <cellStyle name="Comma 7 2 2 5 5" xfId="6958" xr:uid="{67D46DCD-CA50-44F6-81F7-35B4706E9A99}"/>
    <cellStyle name="Comma 7 2 2 5 6" xfId="7990" xr:uid="{03313A89-9860-44FF-BA74-CEBFCA1EAB64}"/>
    <cellStyle name="Comma 7 2 2 6" xfId="2565" xr:uid="{DB403485-E7ED-4E0E-AA36-61F6CDA003ED}"/>
    <cellStyle name="Comma 7 2 2 6 2" xfId="3719" xr:uid="{C1A46AF4-562F-46E5-84F4-73A1088BC988}"/>
    <cellStyle name="Comma 7 2 2 6 3" xfId="4853" xr:uid="{72CF054D-0B85-4D30-8675-B42AD840DDF5}"/>
    <cellStyle name="Comma 7 2 2 6 4" xfId="5973" xr:uid="{F990B568-CB8A-45B2-B2DF-C9A7D1A84864}"/>
    <cellStyle name="Comma 7 2 2 6 5" xfId="7087" xr:uid="{928E63AA-2A4D-422F-AD36-30DEF574D2E2}"/>
    <cellStyle name="Comma 7 2 2 6 6" xfId="8109" xr:uid="{EAF4E084-8236-45BA-91E6-D5A9874B677D}"/>
    <cellStyle name="Comma 7 2 2 7" xfId="2732" xr:uid="{52283952-F185-4812-86ED-351DF9811D9C}"/>
    <cellStyle name="Comma 7 2 2 8" xfId="3871" xr:uid="{B6696D76-350F-4A4C-841D-43813C65EBA7}"/>
    <cellStyle name="Comma 7 2 2 9" xfId="4992" xr:uid="{BCB62C58-7480-4B2C-9C78-B4068AE043C1}"/>
    <cellStyle name="Comma 7 3" xfId="1436" xr:uid="{00000000-0005-0000-0000-0000F6000000}"/>
    <cellStyle name="Comma 7 3 10" xfId="4975" xr:uid="{5A5B1857-D839-49A9-BAA0-847E54FD7522}"/>
    <cellStyle name="Comma 7 3 11" xfId="6089" xr:uid="{19786017-889B-48D0-BBB8-21E5077D6904}"/>
    <cellStyle name="Comma 7 3 12" xfId="7199" xr:uid="{B9E8EF34-8864-4FFF-B509-CA6A075ED5E5}"/>
    <cellStyle name="Comma 7 3 13" xfId="8221" xr:uid="{C966436A-65EA-4D2A-AB25-23DB9B1C2FEB}"/>
    <cellStyle name="Comma 7 3 2" xfId="1632" xr:uid="{0F050768-8482-4211-9F35-C0A41B76281E}"/>
    <cellStyle name="Comma 7 3 2 10" xfId="6189" xr:uid="{05CFF7D9-5CC6-43EF-9AA9-CE0FA905F776}"/>
    <cellStyle name="Comma 7 3 2 11" xfId="7294" xr:uid="{D01D615A-0341-4779-B1CB-CA699063286A}"/>
    <cellStyle name="Comma 7 3 2 12" xfId="8316" xr:uid="{99059474-0748-4E7F-AC07-E170F457177A}"/>
    <cellStyle name="Comma 7 3 2 2" xfId="1787" xr:uid="{C009BEB7-591E-4A1E-AD4C-208B3C3B2F84}"/>
    <cellStyle name="Comma 7 3 2 2 2" xfId="2201" xr:uid="{DAA0366D-6692-4E51-8B5E-133313977CC7}"/>
    <cellStyle name="Comma 7 3 2 2 2 2" xfId="3384" xr:uid="{99698F44-58B2-468B-A9BA-434118478BD4}"/>
    <cellStyle name="Comma 7 3 2 2 2 3" xfId="4523" xr:uid="{1A91F2F0-91FC-4B4A-A4BE-4BED9165D3CF}"/>
    <cellStyle name="Comma 7 3 2 2 2 4" xfId="5644" xr:uid="{96A2DC92-420F-4FA6-9AF6-BF1570D98EB1}"/>
    <cellStyle name="Comma 7 3 2 2 2 5" xfId="6758" xr:uid="{D1010086-3B34-461E-B46C-ABA1D11D0B1A}"/>
    <cellStyle name="Comma 7 3 2 2 2 6" xfId="7823" xr:uid="{317D0CE2-725B-4D89-9F1D-40FE19A3A341}"/>
    <cellStyle name="Comma 7 3 2 2 3" xfId="2970" xr:uid="{E2AB3DD5-2BF9-4639-ADF7-6A0E870F2374}"/>
    <cellStyle name="Comma 7 3 2 2 4" xfId="4109" xr:uid="{59D38796-BB2C-4153-A210-63D23F32B5A1}"/>
    <cellStyle name="Comma 7 3 2 2 5" xfId="5230" xr:uid="{FD986B2E-FB62-48A2-A405-8FA724A06075}"/>
    <cellStyle name="Comma 7 3 2 2 6" xfId="6344" xr:uid="{C5225148-EFEF-4712-B904-9502E8AED405}"/>
    <cellStyle name="Comma 7 3 2 2 7" xfId="7439" xr:uid="{58367705-E416-4059-9FCD-4216CB5352E0}"/>
    <cellStyle name="Comma 7 3 2 3" xfId="1919" xr:uid="{9CF156AF-8C09-4D98-825C-8CBD9B20E2ED}"/>
    <cellStyle name="Comma 7 3 2 3 2" xfId="2333" xr:uid="{CF2BDF2C-A3ED-415C-93D3-637D59260E5E}"/>
    <cellStyle name="Comma 7 3 2 3 2 2" xfId="3516" xr:uid="{B99C0725-7488-4159-A5CE-542115D8F061}"/>
    <cellStyle name="Comma 7 3 2 3 2 3" xfId="4655" xr:uid="{DFE9A69B-ABCF-4104-BF28-985D062B7867}"/>
    <cellStyle name="Comma 7 3 2 3 2 4" xfId="5776" xr:uid="{6D1154E7-D150-4BE6-8CD8-C1CDAB7EB3BF}"/>
    <cellStyle name="Comma 7 3 2 3 2 5" xfId="6890" xr:uid="{F75D5FF8-18F3-46DC-990D-4AC12A41E71B}"/>
    <cellStyle name="Comma 7 3 2 3 2 6" xfId="7945" xr:uid="{BAAB19BA-1384-4A47-AEB2-4EA3FADCF52C}"/>
    <cellStyle name="Comma 7 3 2 3 3" xfId="3102" xr:uid="{9E0F5E6D-D9F1-4A03-9C4D-764D7D4068B0}"/>
    <cellStyle name="Comma 7 3 2 3 4" xfId="4241" xr:uid="{EA24F1AD-CF29-4BC3-AB3E-A5035C962A34}"/>
    <cellStyle name="Comma 7 3 2 3 5" xfId="5362" xr:uid="{05CF9A45-5480-4D8F-8CF5-886656EB27B0}"/>
    <cellStyle name="Comma 7 3 2 3 6" xfId="6476" xr:uid="{B389E0D5-AE70-49FE-B61B-0EAD71B7D2CF}"/>
    <cellStyle name="Comma 7 3 2 3 7" xfId="7561" xr:uid="{8A73A46B-903F-41F4-9A95-057B8B1CC720}"/>
    <cellStyle name="Comma 7 3 2 4" xfId="2046" xr:uid="{4BC30DEE-38CE-4C3A-865A-411387D06B38}"/>
    <cellStyle name="Comma 7 3 2 4 2" xfId="3229" xr:uid="{E79F31CF-7ECF-4035-BDF5-79F1B624B39F}"/>
    <cellStyle name="Comma 7 3 2 4 3" xfId="4368" xr:uid="{4E37B4B5-114A-4DC7-9B48-4AA18656D386}"/>
    <cellStyle name="Comma 7 3 2 4 4" xfId="5489" xr:uid="{AFBD7E2B-EAC0-436B-B331-460B9052E7FA}"/>
    <cellStyle name="Comma 7 3 2 4 5" xfId="6603" xr:uid="{B8C8FD04-0559-4FCD-85C8-C50C6AC6F94F}"/>
    <cellStyle name="Comma 7 3 2 4 6" xfId="7678" xr:uid="{3CCF4103-172F-4099-86AD-8B2EA4F03D8F}"/>
    <cellStyle name="Comma 7 3 2 5" xfId="2519" xr:uid="{68E38B5F-DFC4-4CA6-8CB8-AB537FDF2F55}"/>
    <cellStyle name="Comma 7 3 2 5 2" xfId="3673" xr:uid="{EF27AC40-9BC0-48FA-85EB-9A6987AB9FC7}"/>
    <cellStyle name="Comma 7 3 2 5 3" xfId="4807" xr:uid="{B3071834-C0C0-48B0-A015-97D9D34E0F62}"/>
    <cellStyle name="Comma 7 3 2 5 4" xfId="5927" xr:uid="{9325A0D6-9EEF-483D-818B-770146BF7BDF}"/>
    <cellStyle name="Comma 7 3 2 5 5" xfId="7041" xr:uid="{1FE64F68-B36B-4199-B0C9-5286AC1D20BB}"/>
    <cellStyle name="Comma 7 3 2 5 6" xfId="8072" xr:uid="{08477CBD-5568-4420-BFBC-AC6C6AFDAF65}"/>
    <cellStyle name="Comma 7 3 2 6" xfId="2648" xr:uid="{14DD28D4-BA0D-4A3D-802F-9837618A6271}"/>
    <cellStyle name="Comma 7 3 2 6 2" xfId="3802" xr:uid="{6FBA2787-5175-406C-91B8-A9309BF822E4}"/>
    <cellStyle name="Comma 7 3 2 6 3" xfId="4936" xr:uid="{D0F5A192-E787-444A-B212-FD385FFF7ACB}"/>
    <cellStyle name="Comma 7 3 2 6 4" xfId="6056" xr:uid="{60D87019-1BCD-416F-B452-524FBA7663CD}"/>
    <cellStyle name="Comma 7 3 2 6 5" xfId="7170" xr:uid="{4FF0232A-4186-4DA9-8632-792DF3C52664}"/>
    <cellStyle name="Comma 7 3 2 6 6" xfId="8191" xr:uid="{40C7AE2B-A233-48DB-8FCA-C931E241923B}"/>
    <cellStyle name="Comma 7 3 2 7" xfId="2815" xr:uid="{29B4CA87-C7ED-4A45-8083-F6488F5A1C21}"/>
    <cellStyle name="Comma 7 3 2 8" xfId="3954" xr:uid="{53F6E8B4-F2D8-4A15-A7B6-6CB9D9616FDE}"/>
    <cellStyle name="Comma 7 3 2 9" xfId="5075" xr:uid="{7FCBDEC4-120D-44A8-B0E5-D126E69212EE}"/>
    <cellStyle name="Comma 7 3 3" xfId="1687" xr:uid="{F6DBD2DF-ED7D-466C-AEC2-CF90C4C24344}"/>
    <cellStyle name="Comma 7 3 3 2" xfId="2101" xr:uid="{5A007AF1-4F08-4D5F-B8D3-84B2AE7463AB}"/>
    <cellStyle name="Comma 7 3 3 2 2" xfId="3284" xr:uid="{C4DA3AF3-3A5E-468D-A47E-B99A68EF2588}"/>
    <cellStyle name="Comma 7 3 3 2 3" xfId="4423" xr:uid="{419E8D39-C522-45DF-8E09-419D154D3A7F}"/>
    <cellStyle name="Comma 7 3 3 2 4" xfId="5544" xr:uid="{9BEA5348-BE9E-4426-8B87-2CF61C96032D}"/>
    <cellStyle name="Comma 7 3 3 2 5" xfId="6658" xr:uid="{5A93467E-B246-4F41-B89E-9932DF695D83}"/>
    <cellStyle name="Comma 7 3 3 2 6" xfId="7728" xr:uid="{1309561C-89C2-40FE-BE84-1BE16268DD0A}"/>
    <cellStyle name="Comma 7 3 3 3" xfId="2870" xr:uid="{4CFBE5D4-6B27-4C05-9822-632771E5537F}"/>
    <cellStyle name="Comma 7 3 3 4" xfId="4009" xr:uid="{B259D096-3FE3-43A0-8F94-B6514D7E6CCF}"/>
    <cellStyle name="Comma 7 3 3 5" xfId="5130" xr:uid="{59593234-6065-4602-977B-FF19C47D6075}"/>
    <cellStyle name="Comma 7 3 3 6" xfId="6244" xr:uid="{EE203C08-D95A-48F1-981D-4C2C6A2423B1}"/>
    <cellStyle name="Comma 7 3 3 7" xfId="7344" xr:uid="{5DB8E9ED-2E67-4B02-9B82-6C55499FB46C}"/>
    <cellStyle name="Comma 7 3 4" xfId="1819" xr:uid="{A56D7E43-A0AB-4ABF-AEEB-4C2B1E2730D6}"/>
    <cellStyle name="Comma 7 3 4 2" xfId="2233" xr:uid="{B06A5A00-1850-47F7-AADD-7E3377E2AB12}"/>
    <cellStyle name="Comma 7 3 4 2 2" xfId="3416" xr:uid="{4511879F-16EF-40C9-AAC3-E299219445D6}"/>
    <cellStyle name="Comma 7 3 4 2 3" xfId="4555" xr:uid="{7D3E1AFA-286F-4B4C-99C5-DB9A86BB06EC}"/>
    <cellStyle name="Comma 7 3 4 2 4" xfId="5676" xr:uid="{D0162302-E84F-4138-9AD8-28698E5D819B}"/>
    <cellStyle name="Comma 7 3 4 2 5" xfId="6790" xr:uid="{F35CD720-31A4-4C71-AB5F-C39E493BFB85}"/>
    <cellStyle name="Comma 7 3 4 2 6" xfId="7850" xr:uid="{B2208DD5-DB47-40B8-A904-DA31FCF1ABE7}"/>
    <cellStyle name="Comma 7 3 4 3" xfId="3002" xr:uid="{8B29A7F7-B6D0-46FC-9FB5-18B24EAFE11A}"/>
    <cellStyle name="Comma 7 3 4 4" xfId="4141" xr:uid="{F0A7E02D-839D-4065-B646-AEF845A22E19}"/>
    <cellStyle name="Comma 7 3 4 5" xfId="5262" xr:uid="{2723C045-2956-4A6E-9619-988EA2ADAC60}"/>
    <cellStyle name="Comma 7 3 4 6" xfId="6376" xr:uid="{946A647F-1262-481F-8B33-94847B430EA7}"/>
    <cellStyle name="Comma 7 3 4 7" xfId="7466" xr:uid="{2FE2AA84-AA7D-4D1E-A001-3A4191C9AEF1}"/>
    <cellStyle name="Comma 7 3 5" xfId="1946" xr:uid="{CE78DA02-306F-4F4F-A2C9-2018868F5CD3}"/>
    <cellStyle name="Comma 7 3 5 2" xfId="3129" xr:uid="{F09D8E3D-FD7C-43E0-BB3E-CE0AAA10FE84}"/>
    <cellStyle name="Comma 7 3 5 3" xfId="4268" xr:uid="{200F3BCF-A34B-46DA-AEB3-9CB3CB910D43}"/>
    <cellStyle name="Comma 7 3 5 4" xfId="5389" xr:uid="{3EA4FD15-8810-4FEF-9E47-7DA782B43E19}"/>
    <cellStyle name="Comma 7 3 5 5" xfId="6503" xr:uid="{AA12A5A4-C9DC-4253-8EC3-EB56AD4E4C95}"/>
    <cellStyle name="Comma 7 3 5 6" xfId="7583" xr:uid="{7EB67467-7048-43E0-B106-AE0A45907237}"/>
    <cellStyle name="Comma 7 3 6" xfId="2419" xr:uid="{3294076D-5463-4587-A06A-E6ED24EB14EC}"/>
    <cellStyle name="Comma 7 3 6 2" xfId="3573" xr:uid="{35B30676-B03B-4E7F-91CD-4CD086AF85BC}"/>
    <cellStyle name="Comma 7 3 6 3" xfId="4707" xr:uid="{859753F7-0740-42A0-BBB5-85DEE5151C63}"/>
    <cellStyle name="Comma 7 3 6 4" xfId="5827" xr:uid="{E9DE6B72-5D97-4F41-902F-B4670D3EE880}"/>
    <cellStyle name="Comma 7 3 6 5" xfId="6941" xr:uid="{9491A656-78CB-47EB-A0E5-5382B5A3DB56}"/>
    <cellStyle name="Comma 7 3 6 6" xfId="7977" xr:uid="{EBD02650-ED3A-47A8-8C20-4D8D31624652}"/>
    <cellStyle name="Comma 7 3 7" xfId="2548" xr:uid="{B6AD37D4-065B-41EA-8284-402A36777A79}"/>
    <cellStyle name="Comma 7 3 7 2" xfId="3702" xr:uid="{30F07B8C-55DF-402A-B170-A6456AFEE48E}"/>
    <cellStyle name="Comma 7 3 7 3" xfId="4836" xr:uid="{F43C1B01-C2F5-4EF2-B236-756A64F1FC23}"/>
    <cellStyle name="Comma 7 3 7 4" xfId="5956" xr:uid="{02FFDEC8-0A28-41F1-B182-F76B5F09EE3A}"/>
    <cellStyle name="Comma 7 3 7 5" xfId="7070" xr:uid="{2A0787E9-A403-454C-BA39-F48664AD8349}"/>
    <cellStyle name="Comma 7 3 7 6" xfId="8096" xr:uid="{2F1AE24F-7D16-4B29-A42A-D3972B36AF27}"/>
    <cellStyle name="Comma 7 3 8" xfId="2715" xr:uid="{1C15FC67-3ABB-4646-83B0-0FDA51C9D104}"/>
    <cellStyle name="Comma 7 3 9" xfId="3854" xr:uid="{38576D04-58A8-49E1-A2CE-BA6CD8036C52}"/>
    <cellStyle name="Comma 7 4" xfId="1596" xr:uid="{901E15C8-22EE-4439-B83C-2262E2019FEC}"/>
    <cellStyle name="Comma 7 4 10" xfId="6153" xr:uid="{6EE293A6-45D4-42A9-9308-6B01945D26F2}"/>
    <cellStyle name="Comma 7 4 11" xfId="7259" xr:uid="{07F40BEA-97D2-4607-95EF-D67F6E13D635}"/>
    <cellStyle name="Comma 7 4 12" xfId="8281" xr:uid="{C7C715CA-ED2F-49D1-A29B-D28FD96873A4}"/>
    <cellStyle name="Comma 7 4 2" xfId="1751" xr:uid="{34C6F59E-D542-470A-8A6B-F43893FE1EA5}"/>
    <cellStyle name="Comma 7 4 2 2" xfId="2165" xr:uid="{1F64C08B-64D8-4542-8C47-7373A00191F9}"/>
    <cellStyle name="Comma 7 4 2 2 2" xfId="3348" xr:uid="{39426BF6-F77F-4EC0-9072-CD9237DF0ECE}"/>
    <cellStyle name="Comma 7 4 2 2 3" xfId="4487" xr:uid="{CF6449A9-FD3C-4670-B34E-B962A4E48C29}"/>
    <cellStyle name="Comma 7 4 2 2 4" xfId="5608" xr:uid="{28B34BBA-B4A4-4ABE-9121-0AFFFE97DA6F}"/>
    <cellStyle name="Comma 7 4 2 2 5" xfId="6722" xr:uid="{A76C96F4-9E85-4E15-A936-06C28E2ADFCB}"/>
    <cellStyle name="Comma 7 4 2 2 6" xfId="7788" xr:uid="{FC889D92-DEBA-4517-B001-3AFC70F2169F}"/>
    <cellStyle name="Comma 7 4 2 3" xfId="2934" xr:uid="{35D24905-F27F-4C94-BC49-14DD99775F8A}"/>
    <cellStyle name="Comma 7 4 2 4" xfId="4073" xr:uid="{77A4B61F-1983-4FD0-9633-11630C34178B}"/>
    <cellStyle name="Comma 7 4 2 5" xfId="5194" xr:uid="{506154F3-0295-4F9B-8D8D-7C723FD857E3}"/>
    <cellStyle name="Comma 7 4 2 6" xfId="6308" xr:uid="{CCB1E89A-F15F-442E-9311-C0211DC0866B}"/>
    <cellStyle name="Comma 7 4 2 7" xfId="7404" xr:uid="{90E68C89-3442-47D6-AFC5-D842316A6084}"/>
    <cellStyle name="Comma 7 4 3" xfId="1883" xr:uid="{4C0D10DF-3ED9-47CD-9FB8-73D2B9366D23}"/>
    <cellStyle name="Comma 7 4 3 2" xfId="2297" xr:uid="{A9B4E792-51B9-4C14-8353-9414289AC831}"/>
    <cellStyle name="Comma 7 4 3 2 2" xfId="3480" xr:uid="{E027A1E0-894B-4B50-98BE-8AF380981248}"/>
    <cellStyle name="Comma 7 4 3 2 3" xfId="4619" xr:uid="{1D81DF5C-729A-4584-AD26-A5D41C99B8FD}"/>
    <cellStyle name="Comma 7 4 3 2 4" xfId="5740" xr:uid="{8BADF0FD-0CA6-4BA0-B489-C680F653F396}"/>
    <cellStyle name="Comma 7 4 3 2 5" xfId="6854" xr:uid="{0DA86AFB-17D7-49F7-9128-76FADD60F30B}"/>
    <cellStyle name="Comma 7 4 3 2 6" xfId="7910" xr:uid="{205ACE8F-A7D2-4B23-931D-361387681B75}"/>
    <cellStyle name="Comma 7 4 3 3" xfId="3066" xr:uid="{7F5EEDBA-7AA5-4AC1-9D5A-F465CB642E76}"/>
    <cellStyle name="Comma 7 4 3 4" xfId="4205" xr:uid="{F25AA043-515D-47C8-A3DE-61B7BDB056D0}"/>
    <cellStyle name="Comma 7 4 3 5" xfId="5326" xr:uid="{9F04DCA5-F452-4A52-BAB0-C1D4D54D103D}"/>
    <cellStyle name="Comma 7 4 3 6" xfId="6440" xr:uid="{11A57B1A-5540-46F0-BA98-166332DD0240}"/>
    <cellStyle name="Comma 7 4 3 7" xfId="7526" xr:uid="{CEA687EC-6BE9-498A-9F21-23F890544D1E}"/>
    <cellStyle name="Comma 7 4 4" xfId="2010" xr:uid="{DBA6A6E6-D779-476E-A6E7-819A6BF00BAA}"/>
    <cellStyle name="Comma 7 4 4 2" xfId="3193" xr:uid="{55CB2FC9-C8A8-4222-99EA-DFFDB580B869}"/>
    <cellStyle name="Comma 7 4 4 3" xfId="4332" xr:uid="{814AFBDD-54E6-4AC0-823E-02C991A1BEA1}"/>
    <cellStyle name="Comma 7 4 4 4" xfId="5453" xr:uid="{B7359AB7-2957-4A42-9194-0C84E0FF3D3F}"/>
    <cellStyle name="Comma 7 4 4 5" xfId="6567" xr:uid="{906E49F2-CBF9-483C-AC9E-A1B149B46919}"/>
    <cellStyle name="Comma 7 4 4 6" xfId="7643" xr:uid="{4A733FBC-B364-43A6-9D81-6F3CD39AC516}"/>
    <cellStyle name="Comma 7 4 5" xfId="2483" xr:uid="{50933023-A8DB-4E94-9CC7-DFDEF1FA2C4F}"/>
    <cellStyle name="Comma 7 4 5 2" xfId="3637" xr:uid="{53A9A4C7-0E38-4DA9-B8E0-690E77C92245}"/>
    <cellStyle name="Comma 7 4 5 3" xfId="4771" xr:uid="{14E2D9E1-FD35-46E8-9E0E-09CDB0B30879}"/>
    <cellStyle name="Comma 7 4 5 4" xfId="5891" xr:uid="{C526BD68-3AEC-4BF9-8BB1-D3177D074C8E}"/>
    <cellStyle name="Comma 7 4 5 5" xfId="7005" xr:uid="{22F10E2E-EAA5-47A8-9309-C790C2DE1FEE}"/>
    <cellStyle name="Comma 7 4 5 6" xfId="8037" xr:uid="{38235F19-0305-4F18-B355-4E605D46A21F}"/>
    <cellStyle name="Comma 7 4 6" xfId="2612" xr:uid="{3F4CB2F5-8F44-4FB2-841E-C339009731DA}"/>
    <cellStyle name="Comma 7 4 6 2" xfId="3766" xr:uid="{1F566090-788E-4D00-9CDF-213A0638D604}"/>
    <cellStyle name="Comma 7 4 6 3" xfId="4900" xr:uid="{FD395A46-0980-426F-B5E1-CDA44BE33A1E}"/>
    <cellStyle name="Comma 7 4 6 4" xfId="6020" xr:uid="{E2AE0A9D-8CD9-4672-B53D-748A8E100AF1}"/>
    <cellStyle name="Comma 7 4 6 5" xfId="7134" xr:uid="{FF97717B-A467-4CDF-99B7-BE12BF3755F1}"/>
    <cellStyle name="Comma 7 4 6 6" xfId="8156" xr:uid="{7915F749-D55C-4DBA-8DEA-24619B742539}"/>
    <cellStyle name="Comma 7 4 7" xfId="2779" xr:uid="{6EFBFE5C-87AE-43FB-951A-39566FED705B}"/>
    <cellStyle name="Comma 7 4 8" xfId="3918" xr:uid="{94B265B0-C4AE-4A15-AC6D-2ECE3565BCFA}"/>
    <cellStyle name="Comma 7 4 9" xfId="5039" xr:uid="{277F963B-F6CE-4846-B528-824A48F00910}"/>
    <cellStyle name="Comma 70" xfId="1556" xr:uid="{F37AF2D9-33DA-4186-9E0E-6FEA3BDD551F}"/>
    <cellStyle name="Comma 70 10" xfId="6113" xr:uid="{A85170DF-2048-4756-A2AA-1D86C02E9D7D}"/>
    <cellStyle name="Comma 70 11" xfId="7219" xr:uid="{76A5981F-0841-40D9-90D3-3C6F3A1631BF}"/>
    <cellStyle name="Comma 70 12" xfId="8241" xr:uid="{411197A5-E1D6-4171-B88C-4A1D0E6D028F}"/>
    <cellStyle name="Comma 70 2" xfId="1711" xr:uid="{05C6F467-7083-4E84-BE60-DAD5280E5E44}"/>
    <cellStyle name="Comma 70 2 2" xfId="2125" xr:uid="{B59C08AA-8487-4935-9C0C-4F4BC34FEBEA}"/>
    <cellStyle name="Comma 70 2 2 2" xfId="3308" xr:uid="{F671FE70-6C9C-4AAC-A405-3D2630AB8333}"/>
    <cellStyle name="Comma 70 2 2 3" xfId="4447" xr:uid="{EEF8BB20-C596-4A29-A57D-B353F92C90E1}"/>
    <cellStyle name="Comma 70 2 2 4" xfId="5568" xr:uid="{0FA2FA51-F832-4527-9EDA-144F01842396}"/>
    <cellStyle name="Comma 70 2 2 5" xfId="6682" xr:uid="{0C619864-8107-4254-8505-831289F86025}"/>
    <cellStyle name="Comma 70 2 2 6" xfId="7748" xr:uid="{7E7BCB69-2CEF-4B2A-91A2-D9662D6B017D}"/>
    <cellStyle name="Comma 70 2 3" xfId="2894" xr:uid="{5F5D9B01-4F58-4F46-B48F-4BAA25589CB3}"/>
    <cellStyle name="Comma 70 2 4" xfId="4033" xr:uid="{2CECB831-3FE7-4EBE-974F-C199BD45D287}"/>
    <cellStyle name="Comma 70 2 5" xfId="5154" xr:uid="{4E94043D-0A12-4487-920E-BA7A143A5BE4}"/>
    <cellStyle name="Comma 70 2 6" xfId="6268" xr:uid="{366F703F-403C-457A-8671-F8A46CD79C9E}"/>
    <cellStyle name="Comma 70 2 7" xfId="7364" xr:uid="{C78C45B8-A709-43A3-B36B-0595A4946584}"/>
    <cellStyle name="Comma 70 3" xfId="1843" xr:uid="{AB512302-61E3-4782-9DE1-A657537F64FE}"/>
    <cellStyle name="Comma 70 3 2" xfId="2257" xr:uid="{D9753D34-7C38-4D93-9238-9E3AEB014361}"/>
    <cellStyle name="Comma 70 3 2 2" xfId="3440" xr:uid="{35628283-DA9C-4E83-858B-723C039D6BA3}"/>
    <cellStyle name="Comma 70 3 2 3" xfId="4579" xr:uid="{330B402E-6AA2-48C2-A94C-0B1FEA3E5AB8}"/>
    <cellStyle name="Comma 70 3 2 4" xfId="5700" xr:uid="{078800AB-960C-434B-A2E0-BBBF2E09547A}"/>
    <cellStyle name="Comma 70 3 2 5" xfId="6814" xr:uid="{7F120779-3D6C-4A95-AEA2-0C5D76C0673B}"/>
    <cellStyle name="Comma 70 3 2 6" xfId="7870" xr:uid="{8C7343DD-2052-48E4-82DF-131D524199AA}"/>
    <cellStyle name="Comma 70 3 3" xfId="3026" xr:uid="{381DA03E-A959-4A42-AADB-4E78D62973B9}"/>
    <cellStyle name="Comma 70 3 4" xfId="4165" xr:uid="{51A6C56F-6E40-4190-BCFF-89D5EA16F6C8}"/>
    <cellStyle name="Comma 70 3 5" xfId="5286" xr:uid="{4C11DC0F-6989-4FF7-A03F-199057C08C91}"/>
    <cellStyle name="Comma 70 3 6" xfId="6400" xr:uid="{B89DEC43-DA0E-4A4D-A1F9-3149882297DE}"/>
    <cellStyle name="Comma 70 3 7" xfId="7486" xr:uid="{21A0E6D5-7D37-4E08-BC41-9F11CB0E292A}"/>
    <cellStyle name="Comma 70 4" xfId="1970" xr:uid="{D677FE4B-3000-492E-8B55-97F57DBD69D9}"/>
    <cellStyle name="Comma 70 4 2" xfId="3153" xr:uid="{F72D6ADB-7570-4333-9A30-92C4109E2D96}"/>
    <cellStyle name="Comma 70 4 3" xfId="4292" xr:uid="{7B9B2010-705F-465A-8996-0DC960DE1816}"/>
    <cellStyle name="Comma 70 4 4" xfId="5413" xr:uid="{438A8A77-2F6E-48EE-8CAE-6668F7F00645}"/>
    <cellStyle name="Comma 70 4 5" xfId="6527" xr:uid="{CAE0C9EE-3131-4114-85E9-C46540354965}"/>
    <cellStyle name="Comma 70 4 6" xfId="7603" xr:uid="{E22758C3-A84E-43F2-8490-A0AE45CC3C38}"/>
    <cellStyle name="Comma 70 5" xfId="2443" xr:uid="{2542A09E-C28D-44DF-BA1B-29A3B0658E88}"/>
    <cellStyle name="Comma 70 5 2" xfId="3597" xr:uid="{4207F8C9-9238-4747-82DB-B1D7DE654A0E}"/>
    <cellStyle name="Comma 70 5 3" xfId="4731" xr:uid="{BF196F60-A6D4-43B6-88BB-8EA9FAC073AB}"/>
    <cellStyle name="Comma 70 5 4" xfId="5851" xr:uid="{7A944306-74DD-4074-B7B0-DE0060FF1492}"/>
    <cellStyle name="Comma 70 5 5" xfId="6965" xr:uid="{5C09FA9D-B281-4E9C-B59E-80BA9856F513}"/>
    <cellStyle name="Comma 70 5 6" xfId="7997" xr:uid="{38CE3456-77CC-4421-B60B-ED954D276D49}"/>
    <cellStyle name="Comma 70 6" xfId="2572" xr:uid="{BF4EC27A-6CED-448E-8C63-41B33F3347B3}"/>
    <cellStyle name="Comma 70 6 2" xfId="3726" xr:uid="{F3147AB2-22C7-46C6-A08A-30EE0092DCE3}"/>
    <cellStyle name="Comma 70 6 3" xfId="4860" xr:uid="{1954126A-7C78-4A66-B01E-337277EB63EF}"/>
    <cellStyle name="Comma 70 6 4" xfId="5980" xr:uid="{A381C0E6-AA21-4368-97B9-685847EE2D3B}"/>
    <cellStyle name="Comma 70 6 5" xfId="7094" xr:uid="{3289F1F9-FCA8-4C2F-AD66-23C685A0834D}"/>
    <cellStyle name="Comma 70 6 6" xfId="8116" xr:uid="{1290F70F-A1A0-428A-9BF4-8BB495CE6F8C}"/>
    <cellStyle name="Comma 70 7" xfId="2739" xr:uid="{0270A715-8191-455B-91E4-74B0EFBFA5A2}"/>
    <cellStyle name="Comma 70 8" xfId="3878" xr:uid="{60A18832-44FC-4BC2-9C83-A9CF8FA67F56}"/>
    <cellStyle name="Comma 70 9" xfId="4999" xr:uid="{86812676-F33F-4956-8839-806DA4128C4F}"/>
    <cellStyle name="Comma 71" xfId="1605" xr:uid="{C0085EA3-5552-4C36-B287-CF050043535D}"/>
    <cellStyle name="Comma 71 10" xfId="6162" xr:uid="{50B7C0D3-6607-4E0A-BFEA-9BEC5450E41B}"/>
    <cellStyle name="Comma 71 11" xfId="7268" xr:uid="{45ACB88C-18B0-4B1C-9E5D-A90FB0D9702D}"/>
    <cellStyle name="Comma 71 12" xfId="8290" xr:uid="{65EA2AD3-D597-49BA-852E-0BAF165CE7EA}"/>
    <cellStyle name="Comma 71 2" xfId="1760" xr:uid="{FFA62937-902F-4046-B0E8-C38D715EFEE4}"/>
    <cellStyle name="Comma 71 2 2" xfId="2174" xr:uid="{A0CA0D60-C8D7-4AC6-AA9F-555FBE6ECBB5}"/>
    <cellStyle name="Comma 71 2 2 2" xfId="3357" xr:uid="{08FED02D-F2D9-40E2-9521-3097A5EAA785}"/>
    <cellStyle name="Comma 71 2 2 3" xfId="4496" xr:uid="{394DD613-E278-414E-B534-3C07C7F2D4D0}"/>
    <cellStyle name="Comma 71 2 2 4" xfId="5617" xr:uid="{A1F9DAEE-BD04-44A4-A02A-E99ED3BF526A}"/>
    <cellStyle name="Comma 71 2 2 5" xfId="6731" xr:uid="{DFBF70B4-228A-4918-8EC9-C2510FCC69AA}"/>
    <cellStyle name="Comma 71 2 2 6" xfId="7797" xr:uid="{D2E25197-3CED-4CB0-B895-1AF5BF4D27E5}"/>
    <cellStyle name="Comma 71 2 3" xfId="2943" xr:uid="{76CD3AC4-6898-4675-A21B-54BD28E2CB44}"/>
    <cellStyle name="Comma 71 2 4" xfId="4082" xr:uid="{C0865D9C-FC32-438A-B8AA-77B97975B3A7}"/>
    <cellStyle name="Comma 71 2 5" xfId="5203" xr:uid="{A9D4F275-98D5-4612-9684-AD29178EF236}"/>
    <cellStyle name="Comma 71 2 6" xfId="6317" xr:uid="{4B893726-2DDB-482A-9C37-2E9CDA85C63C}"/>
    <cellStyle name="Comma 71 2 7" xfId="7413" xr:uid="{B2A438D4-A9FB-48B9-89BB-D4C09D2AAB50}"/>
    <cellStyle name="Comma 71 3" xfId="1892" xr:uid="{A70F4680-2448-4333-AA29-D4D24085D3FA}"/>
    <cellStyle name="Comma 71 3 2" xfId="2306" xr:uid="{47BBFFA7-49EF-415B-9F9F-98F1FA047255}"/>
    <cellStyle name="Comma 71 3 2 2" xfId="3489" xr:uid="{03BDD828-5E45-4894-A36B-A9B44B0EE696}"/>
    <cellStyle name="Comma 71 3 2 3" xfId="4628" xr:uid="{8E6C50D9-820D-4268-B02C-5A9CFF48AE02}"/>
    <cellStyle name="Comma 71 3 2 4" xfId="5749" xr:uid="{0FFA09E8-F4F1-4631-AD84-E967CB5CDBAD}"/>
    <cellStyle name="Comma 71 3 2 5" xfId="6863" xr:uid="{CE9AD9D2-1654-413E-944D-E554321B1391}"/>
    <cellStyle name="Comma 71 3 2 6" xfId="7919" xr:uid="{866D8C79-79C6-40FC-91FD-5F22378BA3DC}"/>
    <cellStyle name="Comma 71 3 3" xfId="3075" xr:uid="{7420A1DE-8D29-41AC-A5F3-445A055FA731}"/>
    <cellStyle name="Comma 71 3 4" xfId="4214" xr:uid="{BDAC253B-A460-49A5-9607-B2555D6DDC36}"/>
    <cellStyle name="Comma 71 3 5" xfId="5335" xr:uid="{2F3EECB1-4FE3-4CF5-86DA-312E2E04122E}"/>
    <cellStyle name="Comma 71 3 6" xfId="6449" xr:uid="{F95E7F8C-7B87-4143-BF60-7EE31FE6A643}"/>
    <cellStyle name="Comma 71 3 7" xfId="7535" xr:uid="{7C11431D-F98F-4CCC-983C-AE638E43351F}"/>
    <cellStyle name="Comma 71 4" xfId="2019" xr:uid="{E4B5C59D-7D3D-4767-BC48-171E2A0EDE7A}"/>
    <cellStyle name="Comma 71 4 2" xfId="3202" xr:uid="{CF4798DA-CC19-401F-9CA7-B53DF4BF8B0B}"/>
    <cellStyle name="Comma 71 4 3" xfId="4341" xr:uid="{05EFB085-D535-4166-AE0A-D5CBF9F1105C}"/>
    <cellStyle name="Comma 71 4 4" xfId="5462" xr:uid="{40D0EB1B-0A8D-43B3-8C34-96D331BFF007}"/>
    <cellStyle name="Comma 71 4 5" xfId="6576" xr:uid="{F8F02EF4-1A6D-4115-8A88-EA621F4EF8B8}"/>
    <cellStyle name="Comma 71 4 6" xfId="7652" xr:uid="{D209628B-2E1E-457F-BB8B-7C36BB48902E}"/>
    <cellStyle name="Comma 71 5" xfId="2492" xr:uid="{8979C8F0-BA2C-44F1-B01B-B310CE1FB662}"/>
    <cellStyle name="Comma 71 5 2" xfId="3646" xr:uid="{F98DEF17-E32E-4BFA-9F90-B842EA02766C}"/>
    <cellStyle name="Comma 71 5 3" xfId="4780" xr:uid="{56D78093-8287-4AAC-AFBF-952559CFA82E}"/>
    <cellStyle name="Comma 71 5 4" xfId="5900" xr:uid="{16F4C3C0-8BE0-489B-85A8-879F5C2FB565}"/>
    <cellStyle name="Comma 71 5 5" xfId="7014" xr:uid="{C437D3F8-9C1C-4896-871B-BFCCD04B9711}"/>
    <cellStyle name="Comma 71 5 6" xfId="8046" xr:uid="{B0F77C70-DE1A-44F9-BDCB-24597363BED8}"/>
    <cellStyle name="Comma 71 6" xfId="2621" xr:uid="{627558AF-B48A-4DAF-97E0-F766DB6DE10A}"/>
    <cellStyle name="Comma 71 6 2" xfId="3775" xr:uid="{1A82A562-F3C5-40D6-8363-A7E7881819CE}"/>
    <cellStyle name="Comma 71 6 3" xfId="4909" xr:uid="{666481C9-6AC1-462A-96E9-386AD7908642}"/>
    <cellStyle name="Comma 71 6 4" xfId="6029" xr:uid="{8D850CD6-47AA-4B5C-BAA7-4EE5213DBD74}"/>
    <cellStyle name="Comma 71 6 5" xfId="7143" xr:uid="{B11C76DC-619F-41C9-A678-E5720DB884C5}"/>
    <cellStyle name="Comma 71 6 6" xfId="8165" xr:uid="{A177A4F4-E42C-4F2E-8F4F-FDE3933414C7}"/>
    <cellStyle name="Comma 71 7" xfId="2788" xr:uid="{D4060064-84A3-4CE2-93F1-E7487DF9A411}"/>
    <cellStyle name="Comma 71 8" xfId="3927" xr:uid="{A7BF8042-DE32-453B-9634-76F014F71A32}"/>
    <cellStyle name="Comma 71 9" xfId="5048" xr:uid="{D767DF6E-8BC7-4BE6-A2AB-393E2620BC4F}"/>
    <cellStyle name="Comma 72" xfId="1606" xr:uid="{1EE15B33-4D1F-415C-B9E1-37F8AC303535}"/>
    <cellStyle name="Comma 72 10" xfId="6163" xr:uid="{FCE7E254-C5F8-404B-B12D-279466DEE972}"/>
    <cellStyle name="Comma 72 11" xfId="7269" xr:uid="{442D42EF-C750-436F-A82E-0C26DAA30EEA}"/>
    <cellStyle name="Comma 72 12" xfId="8291" xr:uid="{9C7CF28A-B576-42EA-A772-72964CCABAD0}"/>
    <cellStyle name="Comma 72 2" xfId="1761" xr:uid="{35310656-ADEC-4649-8C7B-AA53EE453500}"/>
    <cellStyle name="Comma 72 2 2" xfId="2175" xr:uid="{689853B4-BE91-4CB6-99E4-28FCC54DD47B}"/>
    <cellStyle name="Comma 72 2 2 2" xfId="3358" xr:uid="{E6B33D52-4098-4DFE-A987-040CB7775745}"/>
    <cellStyle name="Comma 72 2 2 3" xfId="4497" xr:uid="{E3F5D8FF-F04A-41D2-93B2-BFA7AD1B9286}"/>
    <cellStyle name="Comma 72 2 2 4" xfId="5618" xr:uid="{B4311FBB-EB22-46B2-B404-502399EFBE92}"/>
    <cellStyle name="Comma 72 2 2 5" xfId="6732" xr:uid="{D577A595-A04A-4FC7-9BFA-61986139C00A}"/>
    <cellStyle name="Comma 72 2 2 6" xfId="7798" xr:uid="{C7BC97CB-704F-498E-BC6E-B318581C0C6C}"/>
    <cellStyle name="Comma 72 2 3" xfId="2944" xr:uid="{4F0653B2-479D-4543-BCD1-68254D2CC8D6}"/>
    <cellStyle name="Comma 72 2 4" xfId="4083" xr:uid="{D2314028-C294-4BFB-87FE-1F69457EAD69}"/>
    <cellStyle name="Comma 72 2 5" xfId="5204" xr:uid="{5A88E4D6-F0A4-447E-9072-AD8B2BDDDE6C}"/>
    <cellStyle name="Comma 72 2 6" xfId="6318" xr:uid="{282293BA-E0C3-46CF-9B57-2BDE1F2D7507}"/>
    <cellStyle name="Comma 72 2 7" xfId="7414" xr:uid="{CEAFE5CC-1CDF-47A3-B2FE-2C0FA499722D}"/>
    <cellStyle name="Comma 72 3" xfId="1893" xr:uid="{13BF980B-B893-493D-A280-AECCC8ECDF20}"/>
    <cellStyle name="Comma 72 3 2" xfId="2307" xr:uid="{3EC377B1-9C88-4D51-A691-AA80D389B78A}"/>
    <cellStyle name="Comma 72 3 2 2" xfId="3490" xr:uid="{1A888978-D89C-4AF6-B71E-1C8C5069B80A}"/>
    <cellStyle name="Comma 72 3 2 3" xfId="4629" xr:uid="{41173484-3CC9-4F5C-B997-6934BCC7EF3A}"/>
    <cellStyle name="Comma 72 3 2 4" xfId="5750" xr:uid="{5F349063-BE7E-4344-B2B2-AD27D4138BB8}"/>
    <cellStyle name="Comma 72 3 2 5" xfId="6864" xr:uid="{9F0435F0-5CF6-44AB-A4FC-15F191F0A4BF}"/>
    <cellStyle name="Comma 72 3 2 6" xfId="7920" xr:uid="{261C5364-EE79-48F4-8199-214E3ED58751}"/>
    <cellStyle name="Comma 72 3 3" xfId="3076" xr:uid="{A20F3887-A06A-4649-B88B-65ECEA00646E}"/>
    <cellStyle name="Comma 72 3 4" xfId="4215" xr:uid="{ECA5FA4B-256C-4B28-A16D-E34B3C9E70A8}"/>
    <cellStyle name="Comma 72 3 5" xfId="5336" xr:uid="{0CA1F99B-1058-42A1-8A2F-38427EF76F75}"/>
    <cellStyle name="Comma 72 3 6" xfId="6450" xr:uid="{1C7495B5-9CB8-42DB-93C0-8E348E4BB8B0}"/>
    <cellStyle name="Comma 72 3 7" xfId="7536" xr:uid="{EC1C2A55-AFEF-48D1-B4BE-F1E27CB6471C}"/>
    <cellStyle name="Comma 72 4" xfId="2020" xr:uid="{246F666A-86F8-4CC5-A113-F1D37C99FAF5}"/>
    <cellStyle name="Comma 72 4 2" xfId="3203" xr:uid="{6B3ECBFE-207C-4554-A63A-7E40DD591452}"/>
    <cellStyle name="Comma 72 4 3" xfId="4342" xr:uid="{B6B1E5C0-0C8C-4EEB-8AFF-B2E60B5D3711}"/>
    <cellStyle name="Comma 72 4 4" xfId="5463" xr:uid="{CEDE4A35-DC33-475E-9D59-4815D2392171}"/>
    <cellStyle name="Comma 72 4 5" xfId="6577" xr:uid="{C191F163-A60E-46A5-9D12-F6B819FE88DA}"/>
    <cellStyle name="Comma 72 4 6" xfId="7653" xr:uid="{9D432294-53D0-495B-BA39-94AB049EACFF}"/>
    <cellStyle name="Comma 72 5" xfId="2493" xr:uid="{E6FEE114-907D-4917-9CA4-7821F5917659}"/>
    <cellStyle name="Comma 72 5 2" xfId="3647" xr:uid="{1A03C6D4-4742-4E11-B54F-96D69D435D5C}"/>
    <cellStyle name="Comma 72 5 3" xfId="4781" xr:uid="{B50E1FE0-21B8-4EB6-9ED5-7B0F6C8DAF74}"/>
    <cellStyle name="Comma 72 5 4" xfId="5901" xr:uid="{69622E72-D524-43F9-BE5B-1D1C41259616}"/>
    <cellStyle name="Comma 72 5 5" xfId="7015" xr:uid="{E1F750A3-E78D-4957-B14A-A509DD9A0264}"/>
    <cellStyle name="Comma 72 5 6" xfId="8047" xr:uid="{1C4D92DD-0CC6-4AE8-9B5D-104137A8BD7C}"/>
    <cellStyle name="Comma 72 6" xfId="2622" xr:uid="{DF40BCCE-1CB5-4CA7-84DD-2318ABF1D1CA}"/>
    <cellStyle name="Comma 72 6 2" xfId="3776" xr:uid="{F254094E-BF6A-4A47-8EE3-8F2143CDDC07}"/>
    <cellStyle name="Comma 72 6 3" xfId="4910" xr:uid="{0D9B8C4D-EF79-4891-8FB2-4793DB44DF22}"/>
    <cellStyle name="Comma 72 6 4" xfId="6030" xr:uid="{30C4480F-2636-42D1-8D57-5A74F10353F4}"/>
    <cellStyle name="Comma 72 6 5" xfId="7144" xr:uid="{4FDDB2E2-82A1-49C5-B328-4102480C946C}"/>
    <cellStyle name="Comma 72 6 6" xfId="8166" xr:uid="{A3B3B08B-43FD-4A00-9129-82D2A397EBF3}"/>
    <cellStyle name="Comma 72 7" xfId="2789" xr:uid="{CBB3D9F6-0B68-4164-85A3-D4E330CF8296}"/>
    <cellStyle name="Comma 72 8" xfId="3928" xr:uid="{E3D2565D-C9EE-4F87-B1DC-6CC8F7AF9838}"/>
    <cellStyle name="Comma 72 9" xfId="5049" xr:uid="{44445914-960B-4FFA-8AF2-33B37DB893C1}"/>
    <cellStyle name="Comma 73" xfId="1634" xr:uid="{9277A94A-AED1-4087-9B9D-F7F3F48CDB15}"/>
    <cellStyle name="Comma 73 10" xfId="6191" xr:uid="{945778BC-AB37-4AF2-9799-8D008CA50B68}"/>
    <cellStyle name="Comma 73 11" xfId="7296" xr:uid="{166B15F2-A00D-4097-89FB-E687668F7F7C}"/>
    <cellStyle name="Comma 73 12" xfId="8318" xr:uid="{5A6FA76A-8193-4BBB-93CD-D62D6CE653F9}"/>
    <cellStyle name="Comma 73 2" xfId="1789" xr:uid="{BC6F1DEF-B352-49F7-9B12-A7A13DEB60E5}"/>
    <cellStyle name="Comma 73 2 2" xfId="2203" xr:uid="{7295BD29-9EF5-411D-A886-DB5D9B3E4DA1}"/>
    <cellStyle name="Comma 73 2 2 2" xfId="3386" xr:uid="{C3971286-691B-4B64-A156-198BBA3B24DA}"/>
    <cellStyle name="Comma 73 2 2 3" xfId="4525" xr:uid="{D66960F5-74A6-49D0-85A7-F3E6B3C23C5D}"/>
    <cellStyle name="Comma 73 2 2 4" xfId="5646" xr:uid="{5BFF75EA-8192-4210-A7F2-EFADA104B802}"/>
    <cellStyle name="Comma 73 2 2 5" xfId="6760" xr:uid="{D18C8B6A-89D9-4E6A-8A69-0C3B914D22E6}"/>
    <cellStyle name="Comma 73 2 2 6" xfId="7825" xr:uid="{327D6BE1-6C6C-4E0C-8C34-D362E1C11CA2}"/>
    <cellStyle name="Comma 73 2 3" xfId="2972" xr:uid="{71494F56-6E0B-4DAA-AB58-FE30BAD61EAE}"/>
    <cellStyle name="Comma 73 2 4" xfId="4111" xr:uid="{BA86A4F0-19D6-47C7-8AAB-CD07C51612D1}"/>
    <cellStyle name="Comma 73 2 5" xfId="5232" xr:uid="{4FD032C5-1939-4C2B-A5CC-756BCDE63525}"/>
    <cellStyle name="Comma 73 2 6" xfId="6346" xr:uid="{E1789DB5-2994-422C-A15C-054E602B4C6E}"/>
    <cellStyle name="Comma 73 2 7" xfId="7441" xr:uid="{7D77E7F6-AAAA-4C60-AAD3-69ABBAB2845C}"/>
    <cellStyle name="Comma 73 3" xfId="1921" xr:uid="{BC04AF6A-2EC1-438F-AB61-41945AB35FA4}"/>
    <cellStyle name="Comma 73 3 2" xfId="2335" xr:uid="{F8C16742-DC64-4499-8D41-84841A99A97B}"/>
    <cellStyle name="Comma 73 3 2 2" xfId="3518" xr:uid="{B7051AB4-D802-4B6A-87E5-D218A313E7FF}"/>
    <cellStyle name="Comma 73 3 2 3" xfId="4657" xr:uid="{37323E46-2BFD-4D59-AB4A-A8B94B74B330}"/>
    <cellStyle name="Comma 73 3 2 4" xfId="5778" xr:uid="{C9238F65-8372-4409-AA8D-D3F241F081F1}"/>
    <cellStyle name="Comma 73 3 2 5" xfId="6892" xr:uid="{365ED335-3B9F-41B9-87C1-6360C8D06478}"/>
    <cellStyle name="Comma 73 3 2 6" xfId="7947" xr:uid="{52B493D4-40F2-4010-9582-017F2A97BED5}"/>
    <cellStyle name="Comma 73 3 3" xfId="3104" xr:uid="{CF874E20-3A4B-47C0-90E0-EEE18D0B136D}"/>
    <cellStyle name="Comma 73 3 4" xfId="4243" xr:uid="{E1DE6F2A-8F9A-448A-AB91-B7AEABCA0A49}"/>
    <cellStyle name="Comma 73 3 5" xfId="5364" xr:uid="{CE023078-4A1D-48DA-B32F-05DB734D7CF1}"/>
    <cellStyle name="Comma 73 3 6" xfId="6478" xr:uid="{FA2A64D9-5E0C-46ED-B109-CE85EF24D563}"/>
    <cellStyle name="Comma 73 3 7" xfId="7563" xr:uid="{6023A800-4A72-4664-84A2-114C0CA99117}"/>
    <cellStyle name="Comma 73 4" xfId="2048" xr:uid="{FB6AC45B-C0C7-44B6-9541-E10F4022CF0F}"/>
    <cellStyle name="Comma 73 4 2" xfId="3231" xr:uid="{FB757AD5-229E-489A-B96D-30C4EE3BF089}"/>
    <cellStyle name="Comma 73 4 3" xfId="4370" xr:uid="{A2A8727C-2B32-4AA3-8B71-81BF21A32114}"/>
    <cellStyle name="Comma 73 4 4" xfId="5491" xr:uid="{4F41FAEB-6B3F-48F6-AE8F-AE225D20FC41}"/>
    <cellStyle name="Comma 73 4 5" xfId="6605" xr:uid="{59201F61-7E40-483D-89A6-F72507ACB3FE}"/>
    <cellStyle name="Comma 73 4 6" xfId="7680" xr:uid="{9FBB60AF-81BD-4C16-AAF5-63A028B1DE81}"/>
    <cellStyle name="Comma 73 5" xfId="2521" xr:uid="{14DDCDAD-BD77-4B10-AE30-4DC43B28D142}"/>
    <cellStyle name="Comma 73 5 2" xfId="3675" xr:uid="{43E679EC-8035-4D7A-B0A6-9C48E0D1104E}"/>
    <cellStyle name="Comma 73 5 3" xfId="4809" xr:uid="{1ADC5FAB-8EB2-4E95-88CE-3DA65D732999}"/>
    <cellStyle name="Comma 73 5 4" xfId="5929" xr:uid="{97234C0D-C70F-4FAA-89AC-E442B9A88A04}"/>
    <cellStyle name="Comma 73 5 5" xfId="7043" xr:uid="{276831A9-1B81-4192-A918-424B33E85E57}"/>
    <cellStyle name="Comma 73 5 6" xfId="8074" xr:uid="{F255E545-2DFE-4B0D-BAAA-E96017D5CCB6}"/>
    <cellStyle name="Comma 73 6" xfId="2650" xr:uid="{4AD235ED-4823-46FB-9D56-A889C0B2F3C5}"/>
    <cellStyle name="Comma 73 6 2" xfId="3804" xr:uid="{724E71D3-9364-4A07-851A-EB8A6001E2C5}"/>
    <cellStyle name="Comma 73 6 3" xfId="4938" xr:uid="{D6B1EFDD-2FB5-4813-8D4C-B229EAC2EADD}"/>
    <cellStyle name="Comma 73 6 4" xfId="6058" xr:uid="{0C82E7A1-B5A4-4658-9DA8-8C56ED1C6F40}"/>
    <cellStyle name="Comma 73 6 5" xfId="7172" xr:uid="{48D02BF0-018D-4E88-97DD-37F7ED1ABC0C}"/>
    <cellStyle name="Comma 73 6 6" xfId="8193" xr:uid="{6CA22C0F-0A73-47F8-ACEB-C64014D43559}"/>
    <cellStyle name="Comma 73 7" xfId="2817" xr:uid="{BF0B2FF1-9D11-43EB-9E0E-F014015C15BB}"/>
    <cellStyle name="Comma 73 8" xfId="3956" xr:uid="{B8054C4F-27A5-45C5-8520-3A3DDB4C70C2}"/>
    <cellStyle name="Comma 73 9" xfId="5077" xr:uid="{337417EA-732B-46D9-B730-63AA266EC3AA}"/>
    <cellStyle name="Comma 74" xfId="1641" xr:uid="{3EEA14AE-57BC-4C5B-A935-F16DA526F54C}"/>
    <cellStyle name="Comma 74 2" xfId="2055" xr:uid="{6DD73E56-2BDE-4CAE-A07A-536175442C2B}"/>
    <cellStyle name="Comma 74 2 2" xfId="3238" xr:uid="{F88930CC-F670-474F-9DA7-8B67347D7BC2}"/>
    <cellStyle name="Comma 74 2 3" xfId="4377" xr:uid="{BE57EE7E-3AED-4337-9EAB-331990187F5B}"/>
    <cellStyle name="Comma 74 2 4" xfId="5498" xr:uid="{7F4799BC-C30E-4945-86C1-606A04881199}"/>
    <cellStyle name="Comma 74 2 5" xfId="6612" xr:uid="{F610BE45-2C56-488B-ABEF-3BA01DB4462C}"/>
    <cellStyle name="Comma 74 2 6" xfId="7686" xr:uid="{8F3898A2-D8CA-4716-87F4-7B0C2EE084EB}"/>
    <cellStyle name="Comma 74 3" xfId="2824" xr:uid="{0D731D8E-C44A-41D3-94C7-D3B648E78231}"/>
    <cellStyle name="Comma 74 4" xfId="3963" xr:uid="{CA3A0BC2-4E9D-40C1-B363-45A069B209D6}"/>
    <cellStyle name="Comma 74 5" xfId="5084" xr:uid="{C1800383-2EEF-4F79-916E-01EC324C7B1E}"/>
    <cellStyle name="Comma 74 6" xfId="6198" xr:uid="{B7FEF904-6EFB-4B88-8D9B-E0C8D30F44C3}"/>
    <cellStyle name="Comma 74 7" xfId="7302" xr:uid="{1008CE87-E6E2-41FE-99F6-298247901BCB}"/>
    <cellStyle name="Comma 75" xfId="1672" xr:uid="{08A81503-EED3-4049-AB7A-30C8FECC1804}"/>
    <cellStyle name="Comma 75 2" xfId="2086" xr:uid="{5953106B-9EF1-42C2-A65E-B48C2758F1DF}"/>
    <cellStyle name="Comma 75 2 2" xfId="3269" xr:uid="{2ADA789C-A795-4C14-9172-E2E5ED9D08DE}"/>
    <cellStyle name="Comma 75 2 3" xfId="4408" xr:uid="{C8141D07-BA46-4127-BD16-92B3C175C72A}"/>
    <cellStyle name="Comma 75 2 4" xfId="5529" xr:uid="{01DBB827-309A-413C-AC6A-B6078BC67CA5}"/>
    <cellStyle name="Comma 75 2 5" xfId="6643" xr:uid="{63FA3499-8E2F-4AED-8FE1-3402135E37BD}"/>
    <cellStyle name="Comma 75 2 6" xfId="7714" xr:uid="{72E0E153-11B9-4054-8220-5C2A36A6C152}"/>
    <cellStyle name="Comma 75 3" xfId="2855" xr:uid="{EACAECB8-78F1-4B92-8BFD-E4F38CD38C04}"/>
    <cellStyle name="Comma 75 4" xfId="3994" xr:uid="{619075E5-68E1-4EF1-8092-D62BDBB21E82}"/>
    <cellStyle name="Comma 75 5" xfId="5115" xr:uid="{81A3DFF8-6F2F-4B5B-8A50-076AA904DE2E}"/>
    <cellStyle name="Comma 75 6" xfId="6229" xr:uid="{40EB51C6-45F5-428C-8558-21CFEA245F11}"/>
    <cellStyle name="Comma 75 7" xfId="7330" xr:uid="{0D7CE9FE-AACC-4572-8ADB-37CEEA21B623}"/>
    <cellStyle name="Comma 76" xfId="1651" xr:uid="{828AC6C6-8895-4509-B57D-AE8B5A3F4582}"/>
    <cellStyle name="Comma 76 2" xfId="2065" xr:uid="{9BB5BECD-0D83-4DE3-B392-43C386390848}"/>
    <cellStyle name="Comma 76 2 2" xfId="3248" xr:uid="{9A488EDE-66A7-4F98-8D82-956C66398717}"/>
    <cellStyle name="Comma 76 2 3" xfId="4387" xr:uid="{84050BDB-6237-481B-A420-2E0AC55E2D9B}"/>
    <cellStyle name="Comma 76 2 4" xfId="5508" xr:uid="{4CC5FE33-659D-4305-AA85-5764CA96118F}"/>
    <cellStyle name="Comma 76 2 5" xfId="6622" xr:uid="{C9B32D95-EBB9-45FA-B9C8-4DF9D13784CB}"/>
    <cellStyle name="Comma 76 2 6" xfId="7693" xr:uid="{D786EE2E-EF89-4312-8475-97337633CFB2}"/>
    <cellStyle name="Comma 76 3" xfId="2834" xr:uid="{C4C44E56-B829-42D8-8F34-0055B09DE0E1}"/>
    <cellStyle name="Comma 76 4" xfId="3973" xr:uid="{707811D5-AFDC-4277-9924-2A3E6A8B132F}"/>
    <cellStyle name="Comma 76 5" xfId="5094" xr:uid="{0D897FDC-520B-4B4E-9697-D794E9FBDA2D}"/>
    <cellStyle name="Comma 76 6" xfId="6208" xr:uid="{D68372E7-9AB5-44A6-8991-AB24DFD3FF71}"/>
    <cellStyle name="Comma 76 7" xfId="7309" xr:uid="{5711D88A-5BDE-4B83-9122-D2274FB1AB03}"/>
    <cellStyle name="Comma 77" xfId="1646" xr:uid="{74F4E08C-53EF-41BA-9C16-B70D5E6494D0}"/>
    <cellStyle name="Comma 77 2" xfId="2060" xr:uid="{AEE99B0D-B3C0-4660-A46E-1D8B48611F80}"/>
    <cellStyle name="Comma 77 2 2" xfId="3243" xr:uid="{40A3C790-6F8F-4755-B2A2-314629D37EF8}"/>
    <cellStyle name="Comma 77 2 3" xfId="4382" xr:uid="{F01051A6-D6B4-4740-A68A-8E60A1FC2C56}"/>
    <cellStyle name="Comma 77 2 4" xfId="5503" xr:uid="{1C8E4DC6-752F-4478-9243-9093FA8A3C1D}"/>
    <cellStyle name="Comma 77 2 5" xfId="6617" xr:uid="{8D07BF5F-C079-46F9-85ED-75F408FDCCDA}"/>
    <cellStyle name="Comma 77 2 6" xfId="7688" xr:uid="{1AEFBDC4-E1EF-46DC-9EEE-4EEFDEF4D4AE}"/>
    <cellStyle name="Comma 77 3" xfId="2829" xr:uid="{F9EBAC24-AF9E-4689-AF63-F65366E20CFE}"/>
    <cellStyle name="Comma 77 4" xfId="3968" xr:uid="{AF19A7C7-5293-4E95-9280-8C7E1AD1BBD9}"/>
    <cellStyle name="Comma 77 5" xfId="5089" xr:uid="{FA307B21-331C-4858-A547-C28E2EABFDD3}"/>
    <cellStyle name="Comma 77 6" xfId="6203" xr:uid="{AFA03A54-5D3A-4688-AF6A-770CAC69556E}"/>
    <cellStyle name="Comma 77 7" xfId="7304" xr:uid="{D4ED36FB-1C5A-41FE-9117-B7B50F785F01}"/>
    <cellStyle name="Comma 78" xfId="1796" xr:uid="{DAA0EC2A-4B6A-450F-8A1A-FCDAB3604475}"/>
    <cellStyle name="Comma 78 2" xfId="2210" xr:uid="{FD47B45A-64BC-485A-B19F-F1FFBED3CEFD}"/>
    <cellStyle name="Comma 78 2 2" xfId="3393" xr:uid="{4062A02D-F03C-4363-B0EB-E781C2F3E2CF}"/>
    <cellStyle name="Comma 78 2 3" xfId="4532" xr:uid="{272798CC-A3A7-4606-B8B7-59738BE2B97E}"/>
    <cellStyle name="Comma 78 2 4" xfId="5653" xr:uid="{ADA8D245-B5EF-432C-8B67-8B4A98F6EF8C}"/>
    <cellStyle name="Comma 78 2 5" xfId="6767" xr:uid="{83F42CE1-4C81-43C6-812D-C1531A429DB8}"/>
    <cellStyle name="Comma 78 2 6" xfId="7831" xr:uid="{81F5FBA8-70C2-49DF-BEFA-A452B4E474BF}"/>
    <cellStyle name="Comma 78 3" xfId="2979" xr:uid="{7437D6F7-005C-4E85-9E1A-BEED7E69832D}"/>
    <cellStyle name="Comma 78 4" xfId="4118" xr:uid="{14A594D2-EA7C-4329-A0D7-908FCC8DB3B0}"/>
    <cellStyle name="Comma 78 5" xfId="5239" xr:uid="{70ECE44B-6BF1-401E-8009-2A42D999D062}"/>
    <cellStyle name="Comma 78 6" xfId="6353" xr:uid="{8084A32D-474F-43B0-BE04-10A74925C143}"/>
    <cellStyle name="Comma 78 7" xfId="7447" xr:uid="{BB5C63DD-BCF4-47B6-B3AE-241A4D788181}"/>
    <cellStyle name="Comma 79" xfId="1670" xr:uid="{232C2D80-46C9-4706-9ADB-700AF7792CE0}"/>
    <cellStyle name="Comma 79 2" xfId="2084" xr:uid="{475DC298-EBD4-4776-80E1-F7CE76192226}"/>
    <cellStyle name="Comma 79 2 2" xfId="3267" xr:uid="{D28290CE-641C-4122-A4CC-94452DDEC9B0}"/>
    <cellStyle name="Comma 79 2 3" xfId="4406" xr:uid="{A017B76C-84D0-43DB-865F-4EBF50832114}"/>
    <cellStyle name="Comma 79 2 4" xfId="5527" xr:uid="{3B39B3B6-80A4-41CF-8CDF-269AD55532AE}"/>
    <cellStyle name="Comma 79 2 5" xfId="6641" xr:uid="{3E4D72CE-FC94-444A-BE0F-F320E7AC8376}"/>
    <cellStyle name="Comma 79 2 6" xfId="7712" xr:uid="{4A6EEC96-447D-42FD-9C59-C8213D2D50CF}"/>
    <cellStyle name="Comma 79 3" xfId="2853" xr:uid="{FD29D958-7E59-42AD-959C-CA5F18BC5F55}"/>
    <cellStyle name="Comma 79 4" xfId="3992" xr:uid="{D88DAF88-CABB-440E-AE81-781C2CC3830E}"/>
    <cellStyle name="Comma 79 5" xfId="5113" xr:uid="{B8F9C47C-944C-44AD-ABBF-B4D69974AC55}"/>
    <cellStyle name="Comma 79 6" xfId="6227" xr:uid="{7932FF13-88D1-4C47-B2EF-DEB2DA816A0A}"/>
    <cellStyle name="Comma 79 7" xfId="7328" xr:uid="{D2F18824-147A-4A13-A4C6-9FDCE989B68F}"/>
    <cellStyle name="Comma 8" xfId="292" xr:uid="{00000000-0005-0000-0000-0000F7000000}"/>
    <cellStyle name="Comma 8 2" xfId="1437" xr:uid="{00000000-0005-0000-0000-0000F8000000}"/>
    <cellStyle name="Comma 8 2 10" xfId="4976" xr:uid="{AA5AAD41-A040-4CDE-ACE8-6452589181A5}"/>
    <cellStyle name="Comma 8 2 11" xfId="6090" xr:uid="{C9E03B6A-9BD2-4F61-828B-BD4914638C79}"/>
    <cellStyle name="Comma 8 2 12" xfId="7200" xr:uid="{60455541-046D-4327-89FE-8FC7A140C4E2}"/>
    <cellStyle name="Comma 8 2 13" xfId="8222" xr:uid="{5D2C5B18-9A98-4F17-AA05-B8D2FB6D4FA8}"/>
    <cellStyle name="Comma 8 2 2" xfId="1633" xr:uid="{91684D5D-1CB3-47FA-A4D8-9BD4A2A4E024}"/>
    <cellStyle name="Comma 8 2 2 10" xfId="6190" xr:uid="{BC9B5D02-E8F6-46CB-95A4-B7FAB90CE937}"/>
    <cellStyle name="Comma 8 2 2 11" xfId="7295" xr:uid="{FE62629E-1C30-44CD-A6E4-702F9D382C52}"/>
    <cellStyle name="Comma 8 2 2 12" xfId="8317" xr:uid="{BF740C8D-5A67-4F1A-AE01-335147C8E7E1}"/>
    <cellStyle name="Comma 8 2 2 2" xfId="1788" xr:uid="{05064ECF-FD09-46C8-AA85-222AA85DBB53}"/>
    <cellStyle name="Comma 8 2 2 2 2" xfId="2202" xr:uid="{072F0B9D-BFEE-42B7-9920-B749B1D5EEB6}"/>
    <cellStyle name="Comma 8 2 2 2 2 2" xfId="3385" xr:uid="{49A38737-03F5-4B1A-8212-E19004DE18E7}"/>
    <cellStyle name="Comma 8 2 2 2 2 3" xfId="4524" xr:uid="{84645735-847D-42FF-9B18-E39ADAEE7069}"/>
    <cellStyle name="Comma 8 2 2 2 2 4" xfId="5645" xr:uid="{A63924DF-5A27-488F-8EB9-8426903EB243}"/>
    <cellStyle name="Comma 8 2 2 2 2 5" xfId="6759" xr:uid="{C18CEF05-203A-4CD6-BEFD-FFD96B279EE8}"/>
    <cellStyle name="Comma 8 2 2 2 2 6" xfId="7824" xr:uid="{B34BED2E-0D8E-48B6-B438-5215A5B3B847}"/>
    <cellStyle name="Comma 8 2 2 2 3" xfId="2971" xr:uid="{12EAFDB3-279C-4BFC-BB86-13AC063ECA48}"/>
    <cellStyle name="Comma 8 2 2 2 4" xfId="4110" xr:uid="{A65050C5-A69A-44CD-ACEC-87E3B8651FE1}"/>
    <cellStyle name="Comma 8 2 2 2 5" xfId="5231" xr:uid="{E6339214-652C-490E-B7FA-7515B5A37D90}"/>
    <cellStyle name="Comma 8 2 2 2 6" xfId="6345" xr:uid="{C259BD99-EFBA-47B8-AC3B-280B21625C9F}"/>
    <cellStyle name="Comma 8 2 2 2 7" xfId="7440" xr:uid="{0DD2D569-6874-47F3-A530-C007ED9AF3E8}"/>
    <cellStyle name="Comma 8 2 2 3" xfId="1920" xr:uid="{25F2DB51-22E9-42F5-8173-D58AA8D29B2B}"/>
    <cellStyle name="Comma 8 2 2 3 2" xfId="2334" xr:uid="{48F9CD59-6F72-4782-8A3D-625983FEC1D5}"/>
    <cellStyle name="Comma 8 2 2 3 2 2" xfId="3517" xr:uid="{07F440EC-AB6E-49D5-B94E-699845BEA6E9}"/>
    <cellStyle name="Comma 8 2 2 3 2 3" xfId="4656" xr:uid="{68112C79-9547-499F-A2B4-7BDB0039EFAE}"/>
    <cellStyle name="Comma 8 2 2 3 2 4" xfId="5777" xr:uid="{804F6E86-BDA2-4EEF-8B6F-EE2F98929008}"/>
    <cellStyle name="Comma 8 2 2 3 2 5" xfId="6891" xr:uid="{83DA12AD-937C-4513-8CE2-0BDC1515BF57}"/>
    <cellStyle name="Comma 8 2 2 3 2 6" xfId="7946" xr:uid="{8DDFF659-3121-4477-A306-085978644DA1}"/>
    <cellStyle name="Comma 8 2 2 3 3" xfId="3103" xr:uid="{D7C1F86C-3596-4F61-A29F-2AC41E028300}"/>
    <cellStyle name="Comma 8 2 2 3 4" xfId="4242" xr:uid="{1413B7D1-04F1-4B19-9201-24E1225B8749}"/>
    <cellStyle name="Comma 8 2 2 3 5" xfId="5363" xr:uid="{F9F0A353-DE67-4716-858F-95BB010DD303}"/>
    <cellStyle name="Comma 8 2 2 3 6" xfId="6477" xr:uid="{641C84C4-3904-43A5-BBA9-024E737C1D9B}"/>
    <cellStyle name="Comma 8 2 2 3 7" xfId="7562" xr:uid="{EC296143-08E4-4133-960F-5E91C5CD3C36}"/>
    <cellStyle name="Comma 8 2 2 4" xfId="2047" xr:uid="{9E99DF3A-B0A6-4A3B-AFD0-1E15C54A1343}"/>
    <cellStyle name="Comma 8 2 2 4 2" xfId="3230" xr:uid="{618D6DE7-C718-4BC1-9CD3-10AA85F1FB61}"/>
    <cellStyle name="Comma 8 2 2 4 3" xfId="4369" xr:uid="{3C50CB13-78CE-40CF-BA8D-FF3744E73B79}"/>
    <cellStyle name="Comma 8 2 2 4 4" xfId="5490" xr:uid="{BE5C9F7E-ED2A-4C04-A83A-925E15AC64EE}"/>
    <cellStyle name="Comma 8 2 2 4 5" xfId="6604" xr:uid="{50E41A53-5B15-44E3-BC35-BBF06AFB0233}"/>
    <cellStyle name="Comma 8 2 2 4 6" xfId="7679" xr:uid="{9CFC8985-402E-4798-99C2-1D1E1ACCB601}"/>
    <cellStyle name="Comma 8 2 2 5" xfId="2520" xr:uid="{EABE0605-6C3A-4900-B43C-15BCB665721C}"/>
    <cellStyle name="Comma 8 2 2 5 2" xfId="3674" xr:uid="{2ABC9843-5CF4-4344-B27A-23796DD21EE3}"/>
    <cellStyle name="Comma 8 2 2 5 3" xfId="4808" xr:uid="{EC42D721-9194-4347-8CED-DFD96E4A40E1}"/>
    <cellStyle name="Comma 8 2 2 5 4" xfId="5928" xr:uid="{950B27B4-7230-4DEA-8C82-5EC19F511540}"/>
    <cellStyle name="Comma 8 2 2 5 5" xfId="7042" xr:uid="{24ECCF95-8210-4FCF-8C7D-1A747AA6B99A}"/>
    <cellStyle name="Comma 8 2 2 5 6" xfId="8073" xr:uid="{8CBA78E4-DBBA-4856-9390-9A0E67555B27}"/>
    <cellStyle name="Comma 8 2 2 6" xfId="2649" xr:uid="{EB7DDBC5-06CD-4C1E-B8C0-EE4076E63038}"/>
    <cellStyle name="Comma 8 2 2 6 2" xfId="3803" xr:uid="{A97744AC-A138-4568-8EB7-7EF883D39F60}"/>
    <cellStyle name="Comma 8 2 2 6 3" xfId="4937" xr:uid="{A9E76DDB-57E1-427C-B15D-99D8BD28DEF1}"/>
    <cellStyle name="Comma 8 2 2 6 4" xfId="6057" xr:uid="{409CEA02-38A3-48D0-A707-DBDE726E8F53}"/>
    <cellStyle name="Comma 8 2 2 6 5" xfId="7171" xr:uid="{8328B5D7-F39E-4EB7-94FF-EB418D8EE544}"/>
    <cellStyle name="Comma 8 2 2 6 6" xfId="8192" xr:uid="{C932EFE1-E166-40B9-B67F-942ED4BC6EA1}"/>
    <cellStyle name="Comma 8 2 2 7" xfId="2816" xr:uid="{2AABB83D-2A2E-4A7E-82A3-EDEB6F31CB46}"/>
    <cellStyle name="Comma 8 2 2 8" xfId="3955" xr:uid="{907C90EB-5A7D-4D23-8CFE-8464B57E542A}"/>
    <cellStyle name="Comma 8 2 2 9" xfId="5076" xr:uid="{05E1296E-203F-45B0-9F9D-804D05A0F699}"/>
    <cellStyle name="Comma 8 2 3" xfId="1688" xr:uid="{9FB162B7-1805-45E7-AF6D-9F75C1416BCD}"/>
    <cellStyle name="Comma 8 2 3 2" xfId="2102" xr:uid="{93E4DE10-584A-4D27-9BF4-CA2AC67087ED}"/>
    <cellStyle name="Comma 8 2 3 2 2" xfId="3285" xr:uid="{0C3A3616-0BBA-4D1A-9D83-71EE8885BC9C}"/>
    <cellStyle name="Comma 8 2 3 2 3" xfId="4424" xr:uid="{1DC35412-188E-4691-B58F-DAFDE2EB81EB}"/>
    <cellStyle name="Comma 8 2 3 2 4" xfId="5545" xr:uid="{73B40D58-0C15-408F-9836-FDF44A75DCA1}"/>
    <cellStyle name="Comma 8 2 3 2 5" xfId="6659" xr:uid="{23E4A2C4-C52F-47D3-933B-EBD260BE1E87}"/>
    <cellStyle name="Comma 8 2 3 2 6" xfId="7729" xr:uid="{DD1AA058-F39A-4906-BB84-774EB2C5CEA7}"/>
    <cellStyle name="Comma 8 2 3 3" xfId="2871" xr:uid="{44A27987-A5A1-45A4-BAA1-87DE704A698A}"/>
    <cellStyle name="Comma 8 2 3 4" xfId="4010" xr:uid="{D1E35F16-0448-46D0-84C1-FB8306231DF2}"/>
    <cellStyle name="Comma 8 2 3 5" xfId="5131" xr:uid="{590F2B23-FB39-4DB5-8F51-CC97311B38A9}"/>
    <cellStyle name="Comma 8 2 3 6" xfId="6245" xr:uid="{E5486E0A-D65F-40A1-A53B-B2F9572F7D09}"/>
    <cellStyle name="Comma 8 2 3 7" xfId="7345" xr:uid="{6773C619-B518-42A8-A5C0-BCA351B11FA5}"/>
    <cellStyle name="Comma 8 2 4" xfId="1820" xr:uid="{6199AFD6-489E-4688-808A-F826284BC18F}"/>
    <cellStyle name="Comma 8 2 4 2" xfId="2234" xr:uid="{38D591E2-6324-4B92-851D-E2CFB1607735}"/>
    <cellStyle name="Comma 8 2 4 2 2" xfId="3417" xr:uid="{E58CFA67-BECB-4537-8218-69FAE6940448}"/>
    <cellStyle name="Comma 8 2 4 2 3" xfId="4556" xr:uid="{48D9BC46-DB15-4AE7-9139-74C9F92A8BFB}"/>
    <cellStyle name="Comma 8 2 4 2 4" xfId="5677" xr:uid="{D3308461-0C45-43F9-8CC0-70B91BF315ED}"/>
    <cellStyle name="Comma 8 2 4 2 5" xfId="6791" xr:uid="{91AC64A7-8D4A-477C-ABC5-2DEDE71E3482}"/>
    <cellStyle name="Comma 8 2 4 2 6" xfId="7851" xr:uid="{DF39CDC6-FF90-40CD-B52B-E88A28E9D369}"/>
    <cellStyle name="Comma 8 2 4 3" xfId="3003" xr:uid="{2D1EE109-CA7A-484C-A69D-D52861AEF4E7}"/>
    <cellStyle name="Comma 8 2 4 4" xfId="4142" xr:uid="{06B7942F-A3B8-4C87-A8C0-F3B9ED684332}"/>
    <cellStyle name="Comma 8 2 4 5" xfId="5263" xr:uid="{EC632093-3EE8-42AA-8328-05A0E241BA38}"/>
    <cellStyle name="Comma 8 2 4 6" xfId="6377" xr:uid="{9D4B4C32-649C-4268-8ABD-63A7836322D4}"/>
    <cellStyle name="Comma 8 2 4 7" xfId="7467" xr:uid="{F6492A45-EE9C-48B2-91AE-84CD969B10D1}"/>
    <cellStyle name="Comma 8 2 5" xfId="1947" xr:uid="{153D872B-B3E5-4DF8-8DFE-18D441BD077A}"/>
    <cellStyle name="Comma 8 2 5 2" xfId="3130" xr:uid="{C1B73EAA-0A60-4B0B-B203-5CFC19C8BF57}"/>
    <cellStyle name="Comma 8 2 5 3" xfId="4269" xr:uid="{834AB59E-5D0A-4D32-B846-64DD0DAD2B19}"/>
    <cellStyle name="Comma 8 2 5 4" xfId="5390" xr:uid="{E2C3ED56-7467-40B9-9664-AF866260A964}"/>
    <cellStyle name="Comma 8 2 5 5" xfId="6504" xr:uid="{C599CE43-9710-4661-A897-2A47B598F03F}"/>
    <cellStyle name="Comma 8 2 5 6" xfId="7584" xr:uid="{7049EA57-FE59-42CF-A94F-AD176A6509A9}"/>
    <cellStyle name="Comma 8 2 6" xfId="2420" xr:uid="{726AD498-85D2-41F8-9F94-46C573BA01B3}"/>
    <cellStyle name="Comma 8 2 6 2" xfId="3574" xr:uid="{3B02413E-E67C-45C7-A1D2-EFCA2EDBD4FD}"/>
    <cellStyle name="Comma 8 2 6 3" xfId="4708" xr:uid="{B3C0E94B-0D0D-4ACC-8F40-BD177E1EE8D4}"/>
    <cellStyle name="Comma 8 2 6 4" xfId="5828" xr:uid="{3BCEF850-8989-4141-9BDC-66428FC63859}"/>
    <cellStyle name="Comma 8 2 6 5" xfId="6942" xr:uid="{30D4F3AC-5FFC-404D-BCE9-1441A9107CF6}"/>
    <cellStyle name="Comma 8 2 6 6" xfId="7978" xr:uid="{E45F09F6-31FA-4257-A2A9-17B4F20C4BAC}"/>
    <cellStyle name="Comma 8 2 7" xfId="2549" xr:uid="{5CD24691-EB05-4B55-9B1D-40E38850FD47}"/>
    <cellStyle name="Comma 8 2 7 2" xfId="3703" xr:uid="{640418CA-59CD-4DC0-BD06-B488759F4C79}"/>
    <cellStyle name="Comma 8 2 7 3" xfId="4837" xr:uid="{88B7F665-2015-4B0E-A4C1-42C1C52F4920}"/>
    <cellStyle name="Comma 8 2 7 4" xfId="5957" xr:uid="{0973C922-CCEA-4005-BEAF-0F92DFB4E74D}"/>
    <cellStyle name="Comma 8 2 7 5" xfId="7071" xr:uid="{EA118B39-A605-49A2-82B1-E1B8D2AFE6E6}"/>
    <cellStyle name="Comma 8 2 7 6" xfId="8097" xr:uid="{12DF30D1-2903-4F05-A5F8-4910C2B1C195}"/>
    <cellStyle name="Comma 8 2 8" xfId="2716" xr:uid="{357416A6-A760-43BE-B2E6-2EEEE8CF585B}"/>
    <cellStyle name="Comma 8 2 9" xfId="3855" xr:uid="{CAB6E7D4-E64D-4208-95E0-6DD2283441B5}"/>
    <cellStyle name="Comma 8 3" xfId="1597" xr:uid="{57E7591A-7C8D-49CA-82ED-1B9A9AC32C51}"/>
    <cellStyle name="Comma 8 3 10" xfId="6154" xr:uid="{C3B9760B-7142-4296-A409-328623922335}"/>
    <cellStyle name="Comma 8 3 11" xfId="7260" xr:uid="{8E304186-95EA-410B-A8BC-4F55127F3DF9}"/>
    <cellStyle name="Comma 8 3 12" xfId="8282" xr:uid="{345D9F24-F4C6-4D3C-A566-03C204787FD9}"/>
    <cellStyle name="Comma 8 3 2" xfId="1752" xr:uid="{8C0187C4-F2B7-4A09-B906-2A26B208B78C}"/>
    <cellStyle name="Comma 8 3 2 2" xfId="2166" xr:uid="{A191773D-7C0B-45CC-9023-B3286DB9FABB}"/>
    <cellStyle name="Comma 8 3 2 2 2" xfId="3349" xr:uid="{3A23B84D-C1C4-4B72-BDC5-17B2AF47E99D}"/>
    <cellStyle name="Comma 8 3 2 2 3" xfId="4488" xr:uid="{943A3F4A-9247-43A2-AC55-7AF42485E16B}"/>
    <cellStyle name="Comma 8 3 2 2 4" xfId="5609" xr:uid="{81A58599-C5CC-4ECF-A917-8EA1AEC61004}"/>
    <cellStyle name="Comma 8 3 2 2 5" xfId="6723" xr:uid="{20DE9E84-5CFF-49A0-8D58-8EE8671B1843}"/>
    <cellStyle name="Comma 8 3 2 2 6" xfId="7789" xr:uid="{DC7F1360-B996-4897-A725-CCA7A85D57B6}"/>
    <cellStyle name="Comma 8 3 2 3" xfId="2935" xr:uid="{DFCF4D61-5668-4CCC-9CF5-D5F88B64C6A5}"/>
    <cellStyle name="Comma 8 3 2 4" xfId="4074" xr:uid="{B6BB9BE6-8634-47C4-B8E1-13F84BEB3F76}"/>
    <cellStyle name="Comma 8 3 2 5" xfId="5195" xr:uid="{A1046D32-8202-4B93-B157-A64728EB7A3F}"/>
    <cellStyle name="Comma 8 3 2 6" xfId="6309" xr:uid="{1D7BCA77-2FB3-4844-A3C0-B671D75D530F}"/>
    <cellStyle name="Comma 8 3 2 7" xfId="7405" xr:uid="{93E44985-B10C-4092-8030-B69FD8B0D364}"/>
    <cellStyle name="Comma 8 3 3" xfId="1884" xr:uid="{1B9E1EE5-F746-4625-948D-794B24E58808}"/>
    <cellStyle name="Comma 8 3 3 2" xfId="2298" xr:uid="{DCBA464D-D8E7-4DDD-A580-4B1DD1BC9C09}"/>
    <cellStyle name="Comma 8 3 3 2 2" xfId="3481" xr:uid="{6636E7C5-A86F-41FE-B7E7-F9AB4E38EB8C}"/>
    <cellStyle name="Comma 8 3 3 2 3" xfId="4620" xr:uid="{BAE27D3B-1E8E-4D3E-84E6-B91A3B2C8CEB}"/>
    <cellStyle name="Comma 8 3 3 2 4" xfId="5741" xr:uid="{A1B42D23-BD8E-460C-87E2-6BA97138281A}"/>
    <cellStyle name="Comma 8 3 3 2 5" xfId="6855" xr:uid="{4291AC4D-BC77-4516-BD80-684AC88926AC}"/>
    <cellStyle name="Comma 8 3 3 2 6" xfId="7911" xr:uid="{4CC8E916-676D-4B49-BE8C-DEFA274AE8FD}"/>
    <cellStyle name="Comma 8 3 3 3" xfId="3067" xr:uid="{3A7CA2B9-B2FA-42C9-9C4C-0B472422E833}"/>
    <cellStyle name="Comma 8 3 3 4" xfId="4206" xr:uid="{8EB713FA-5014-4CCB-865A-8F562AB67FFA}"/>
    <cellStyle name="Comma 8 3 3 5" xfId="5327" xr:uid="{120B62E9-F46F-4728-809E-E38CBF4E3152}"/>
    <cellStyle name="Comma 8 3 3 6" xfId="6441" xr:uid="{797D46AB-6081-45C7-9A9B-789DEF67FDC8}"/>
    <cellStyle name="Comma 8 3 3 7" xfId="7527" xr:uid="{7109EF9B-8D57-4394-9831-2611EA598F0A}"/>
    <cellStyle name="Comma 8 3 4" xfId="2011" xr:uid="{6728C55A-B284-4CFA-8626-1DF76BDFB5FA}"/>
    <cellStyle name="Comma 8 3 4 2" xfId="3194" xr:uid="{517BDFE6-AAD1-45B8-A174-C52BFACB5395}"/>
    <cellStyle name="Comma 8 3 4 3" xfId="4333" xr:uid="{CD088129-AD0A-4FBB-A707-2261090B4909}"/>
    <cellStyle name="Comma 8 3 4 4" xfId="5454" xr:uid="{1B6D53B4-B3CC-4148-A253-4AA787830298}"/>
    <cellStyle name="Comma 8 3 4 5" xfId="6568" xr:uid="{C85B76A2-14F9-41FA-9179-8434496EC680}"/>
    <cellStyle name="Comma 8 3 4 6" xfId="7644" xr:uid="{4019F32B-5845-425A-95B3-C6B5496EDC4C}"/>
    <cellStyle name="Comma 8 3 5" xfId="2484" xr:uid="{BA45FD7E-D6B8-4AAA-898D-32006E1FB17D}"/>
    <cellStyle name="Comma 8 3 5 2" xfId="3638" xr:uid="{F5D71A1A-E4DB-4BD3-8242-FA091BE5EC66}"/>
    <cellStyle name="Comma 8 3 5 3" xfId="4772" xr:uid="{F66C8C8B-7D95-49A5-9904-6FFA127B970C}"/>
    <cellStyle name="Comma 8 3 5 4" xfId="5892" xr:uid="{57DFE704-6CB3-4026-9D52-26BC8F018C67}"/>
    <cellStyle name="Comma 8 3 5 5" xfId="7006" xr:uid="{392D8ED6-6761-415A-9B9D-73BB6065F8E7}"/>
    <cellStyle name="Comma 8 3 5 6" xfId="8038" xr:uid="{7FDB3EF3-F2C6-4858-AD3E-09ACBA2A2091}"/>
    <cellStyle name="Comma 8 3 6" xfId="2613" xr:uid="{131184C9-97F3-41D1-826D-A081218B94C0}"/>
    <cellStyle name="Comma 8 3 6 2" xfId="3767" xr:uid="{E6ABF67A-0AE7-4664-8265-16A433D05BA8}"/>
    <cellStyle name="Comma 8 3 6 3" xfId="4901" xr:uid="{607BD792-4955-4F70-B4B9-CB11EF1B3801}"/>
    <cellStyle name="Comma 8 3 6 4" xfId="6021" xr:uid="{10BC3113-152F-4564-9399-1469D5D74958}"/>
    <cellStyle name="Comma 8 3 6 5" xfId="7135" xr:uid="{3AC58760-1625-4379-98AC-F08A69F556F2}"/>
    <cellStyle name="Comma 8 3 6 6" xfId="8157" xr:uid="{8B041BE5-7A47-4906-85A3-3CF8A4917F10}"/>
    <cellStyle name="Comma 8 3 7" xfId="2780" xr:uid="{8739B774-8F57-46AC-9018-6E9766CBC2CE}"/>
    <cellStyle name="Comma 8 3 8" xfId="3919" xr:uid="{F0FBE619-7632-4560-AC06-AA0E8340A6A1}"/>
    <cellStyle name="Comma 8 3 9" xfId="5040" xr:uid="{DF50ACA3-2BD8-4FDE-960A-3A3D2FCB9B94}"/>
    <cellStyle name="Comma 80" xfId="1652" xr:uid="{62C74000-0B3B-4274-9BD5-75B2B77882E5}"/>
    <cellStyle name="Comma 80 2" xfId="2066" xr:uid="{F87E002A-7CFB-470E-9C83-E0989E95B744}"/>
    <cellStyle name="Comma 80 2 2" xfId="3249" xr:uid="{5C2E2839-40A3-4061-9A89-6EB6D43F56AC}"/>
    <cellStyle name="Comma 80 2 3" xfId="4388" xr:uid="{8C45E97A-A709-459E-88D1-80BDB3447426}"/>
    <cellStyle name="Comma 80 2 4" xfId="5509" xr:uid="{F614B17F-82E8-4CA0-9A35-A1F7967D9916}"/>
    <cellStyle name="Comma 80 2 5" xfId="6623" xr:uid="{0808E1D6-B0F8-434E-BF5D-E0016924E1E0}"/>
    <cellStyle name="Comma 80 2 6" xfId="7694" xr:uid="{B4E2F0E6-25EF-4B77-BFA7-D21DB6FE4373}"/>
    <cellStyle name="Comma 80 3" xfId="2835" xr:uid="{AF3DAB1A-5C86-4050-9FA0-B80FCD07EEB5}"/>
    <cellStyle name="Comma 80 4" xfId="3974" xr:uid="{3DF09D62-D118-438E-A633-6A16AF2BD02D}"/>
    <cellStyle name="Comma 80 5" xfId="5095" xr:uid="{7C17840C-0DB9-4BE1-95C0-5904859CF515}"/>
    <cellStyle name="Comma 80 6" xfId="6209" xr:uid="{1989ED50-AA41-42D2-A601-B6E8A3F6A1A1}"/>
    <cellStyle name="Comma 80 7" xfId="7310" xr:uid="{60D26656-213C-4AE1-A8D7-EC86FDEAEAB5}"/>
    <cellStyle name="Comma 81" xfId="1668" xr:uid="{E7F28313-425F-4AF2-9B63-B12B79F36A24}"/>
    <cellStyle name="Comma 81 2" xfId="2082" xr:uid="{1E35DA03-A778-4C55-9D18-5B8D3BAE7A10}"/>
    <cellStyle name="Comma 81 2 2" xfId="3265" xr:uid="{78334CC2-3F11-4A6E-B495-42D307D7929B}"/>
    <cellStyle name="Comma 81 2 3" xfId="4404" xr:uid="{2D8884E0-BF6E-402E-A06B-8C535B807F20}"/>
    <cellStyle name="Comma 81 2 4" xfId="5525" xr:uid="{8EF5FE77-4733-46A4-9B20-11E18080C18D}"/>
    <cellStyle name="Comma 81 2 5" xfId="6639" xr:uid="{033C0C3D-B702-4DD6-8D70-3EF10EFDBCA4}"/>
    <cellStyle name="Comma 81 2 6" xfId="7710" xr:uid="{D376E672-0EB5-44B5-9575-B53775BE55B3}"/>
    <cellStyle name="Comma 81 3" xfId="2851" xr:uid="{64C5C975-9B09-4C95-9AE8-05754D9A1F05}"/>
    <cellStyle name="Comma 81 4" xfId="3990" xr:uid="{124AA4A8-3538-498B-A47F-73F780652C57}"/>
    <cellStyle name="Comma 81 5" xfId="5111" xr:uid="{DA5F9A55-EB93-471B-B97B-C8CDDE518DCD}"/>
    <cellStyle name="Comma 81 6" xfId="6225" xr:uid="{75F7C48C-A1A9-476A-ADFF-A3A82CE4FD21}"/>
    <cellStyle name="Comma 81 7" xfId="7326" xr:uid="{AA12FCC0-ECD9-49BE-8357-AD8FA6EF5D9C}"/>
    <cellStyle name="Comma 82" xfId="1653" xr:uid="{2DA08C45-2780-4858-B4F4-301D86CA818D}"/>
    <cellStyle name="Comma 82 2" xfId="2067" xr:uid="{CD79D5D6-0E94-4FBA-8FA5-261B9CF126B5}"/>
    <cellStyle name="Comma 82 2 2" xfId="3250" xr:uid="{5987033D-EF15-4AEE-B8E8-4966A117061A}"/>
    <cellStyle name="Comma 82 2 3" xfId="4389" xr:uid="{A51B8E4F-5A02-4526-8E83-B7EDEE798948}"/>
    <cellStyle name="Comma 82 2 4" xfId="5510" xr:uid="{FA847F7C-23AE-44DD-BC5D-CBC3A4DD1742}"/>
    <cellStyle name="Comma 82 2 5" xfId="6624" xr:uid="{3BA50104-0DAF-4037-922F-A6B479AB1832}"/>
    <cellStyle name="Comma 82 2 6" xfId="7695" xr:uid="{C363F9D1-1B2B-4CC2-A751-208D6D8DF99A}"/>
    <cellStyle name="Comma 82 3" xfId="2836" xr:uid="{77C37ACD-7CFC-40E5-93CC-E011478DC0E4}"/>
    <cellStyle name="Comma 82 4" xfId="3975" xr:uid="{01A062C7-D54C-4DB5-965D-67BA155F6E7A}"/>
    <cellStyle name="Comma 82 5" xfId="5096" xr:uid="{AE96A655-F5FD-47C0-9643-9D201411AA25}"/>
    <cellStyle name="Comma 82 6" xfId="6210" xr:uid="{42D87D1C-1F9E-4FE2-BC81-DA384BC22E35}"/>
    <cellStyle name="Comma 82 7" xfId="7311" xr:uid="{1C487A86-CDEA-484E-8B06-7FEFB44C0384}"/>
    <cellStyle name="Comma 83" xfId="1667" xr:uid="{951CBBC7-764E-4C93-81F7-CD8C0D2F92BC}"/>
    <cellStyle name="Comma 83 2" xfId="2081" xr:uid="{1B652EFA-777E-44A9-9531-6E9697C80320}"/>
    <cellStyle name="Comma 83 2 2" xfId="3264" xr:uid="{B81C9144-AAB6-4373-84E4-E445E3962ED0}"/>
    <cellStyle name="Comma 83 2 3" xfId="4403" xr:uid="{785A4B5C-EB5A-4E52-982F-E5EF15660FBE}"/>
    <cellStyle name="Comma 83 2 4" xfId="5524" xr:uid="{E327CB75-4E14-40A2-B92B-E8C0D56B9B33}"/>
    <cellStyle name="Comma 83 2 5" xfId="6638" xr:uid="{9F4BAD7F-3AB8-460E-A2AC-717928439C47}"/>
    <cellStyle name="Comma 83 2 6" xfId="7709" xr:uid="{E163F15A-4075-482F-86F7-AFF7CA0D0EB2}"/>
    <cellStyle name="Comma 83 3" xfId="2850" xr:uid="{07431F38-09B2-45E7-888D-4B59E64ECB09}"/>
    <cellStyle name="Comma 83 4" xfId="3989" xr:uid="{5BB71155-30FB-4978-9C82-F94BB7CE870E}"/>
    <cellStyle name="Comma 83 5" xfId="5110" xr:uid="{DC3C75F1-2AE1-4684-A028-5A7FA11C75F3}"/>
    <cellStyle name="Comma 83 6" xfId="6224" xr:uid="{199BF135-C2F6-48AD-A87E-6DD1768DBB4D}"/>
    <cellStyle name="Comma 83 7" xfId="7325" xr:uid="{4B1075BF-10F6-4586-ABD7-080F6BC8190D}"/>
    <cellStyle name="Comma 84" xfId="1654" xr:uid="{C7048E9E-731F-4574-9670-EAEF1F4E041A}"/>
    <cellStyle name="Comma 84 2" xfId="2068" xr:uid="{089DAFD0-7607-4EDB-9F21-7EDE9F5F9B24}"/>
    <cellStyle name="Comma 84 2 2" xfId="3251" xr:uid="{15660052-CDA0-429E-B9BF-02129CD98291}"/>
    <cellStyle name="Comma 84 2 3" xfId="4390" xr:uid="{93348FE1-81E9-42BF-9AD8-2CD797D68096}"/>
    <cellStyle name="Comma 84 2 4" xfId="5511" xr:uid="{7453439D-340F-4D5D-BA13-1FDD03D9492F}"/>
    <cellStyle name="Comma 84 2 5" xfId="6625" xr:uid="{91BD9ADA-09A2-4BF0-A1D0-210CEF81E06B}"/>
    <cellStyle name="Comma 84 2 6" xfId="7696" xr:uid="{1455C96B-4423-475F-B62D-2EA04CB7F84C}"/>
    <cellStyle name="Comma 84 3" xfId="2837" xr:uid="{6053F0F8-0933-48D0-9DF9-1A52D49FF910}"/>
    <cellStyle name="Comma 84 4" xfId="3976" xr:uid="{77C30232-9450-4AEC-BE26-F546F41EECDE}"/>
    <cellStyle name="Comma 84 5" xfId="5097" xr:uid="{7211C458-4454-44BB-8AA0-38E9899AFB98}"/>
    <cellStyle name="Comma 84 6" xfId="6211" xr:uid="{2E32F862-9B4C-4E66-A74C-196031435611}"/>
    <cellStyle name="Comma 84 7" xfId="7312" xr:uid="{C8B03199-0960-46CE-8D95-C09097213B0E}"/>
    <cellStyle name="Comma 85" xfId="1666" xr:uid="{B73BBFC8-1E29-42A6-98EB-35D05B987EED}"/>
    <cellStyle name="Comma 85 2" xfId="2080" xr:uid="{E9FADCC0-8D66-4806-8E4C-05C674C79924}"/>
    <cellStyle name="Comma 85 2 2" xfId="3263" xr:uid="{1FAA4301-084E-4831-BA7A-26EA62EE059B}"/>
    <cellStyle name="Comma 85 2 3" xfId="4402" xr:uid="{EF6EAAB6-988B-4710-A785-6D2EF65E0AD5}"/>
    <cellStyle name="Comma 85 2 4" xfId="5523" xr:uid="{3008FDDF-14A2-40E4-A00F-3187E90DDD06}"/>
    <cellStyle name="Comma 85 2 5" xfId="6637" xr:uid="{BE301BF8-123D-4F66-825C-10DD397B1134}"/>
    <cellStyle name="Comma 85 2 6" xfId="7708" xr:uid="{D1EA2CF7-E8CF-4DAC-BFB6-A70AB7C809B4}"/>
    <cellStyle name="Comma 85 3" xfId="2849" xr:uid="{55D4A148-55CD-4896-96EC-2D1A6FDAE2A8}"/>
    <cellStyle name="Comma 85 4" xfId="3988" xr:uid="{0FD1663A-A03D-4C81-A48C-00DD24C4CAC6}"/>
    <cellStyle name="Comma 85 5" xfId="5109" xr:uid="{89886997-D65B-496C-9BAF-DD5C41BD34C9}"/>
    <cellStyle name="Comma 85 6" xfId="6223" xr:uid="{229D7543-3D6D-4D11-B1C5-667D9E71F7CB}"/>
    <cellStyle name="Comma 85 7" xfId="7324" xr:uid="{FBD36749-D897-4848-9399-B047E33DCAA2}"/>
    <cellStyle name="Comma 86" xfId="1655" xr:uid="{C57047A3-12CA-434D-834A-2D96B38906B0}"/>
    <cellStyle name="Comma 86 2" xfId="2069" xr:uid="{F83CF564-16E8-4235-84B9-59D3F0A74B27}"/>
    <cellStyle name="Comma 86 2 2" xfId="3252" xr:uid="{120B6BF4-D396-4E5D-A01F-308FF0C72383}"/>
    <cellStyle name="Comma 86 2 3" xfId="4391" xr:uid="{6B1BB329-7FF4-4F43-A6F8-E2B02B8B03E1}"/>
    <cellStyle name="Comma 86 2 4" xfId="5512" xr:uid="{B3D27DB3-B754-467A-9EBC-D6B0A4A9AA15}"/>
    <cellStyle name="Comma 86 2 5" xfId="6626" xr:uid="{642FF988-0F29-458D-BA97-A8875E400AC6}"/>
    <cellStyle name="Comma 86 2 6" xfId="7697" xr:uid="{FA4027F1-3EF1-4A7B-B77E-5C4BE3182159}"/>
    <cellStyle name="Comma 86 3" xfId="2838" xr:uid="{37F8EB19-D8A0-44E4-B7EA-AF4C0D82D4FC}"/>
    <cellStyle name="Comma 86 4" xfId="3977" xr:uid="{47A28954-EFA7-4AAC-88DF-97F0DA56FBA2}"/>
    <cellStyle name="Comma 86 5" xfId="5098" xr:uid="{DE22C353-7C64-4FED-8CC1-FC948F99193C}"/>
    <cellStyle name="Comma 86 6" xfId="6212" xr:uid="{60F6741B-1E42-4D8A-8F28-A09603F1A8A6}"/>
    <cellStyle name="Comma 86 7" xfId="7313" xr:uid="{90FC1470-E3A3-404F-A539-6E211E8F2CA4}"/>
    <cellStyle name="Comma 87" xfId="1665" xr:uid="{4160FFF2-0D1C-43E5-B089-3095016123A8}"/>
    <cellStyle name="Comma 87 2" xfId="2079" xr:uid="{2B4D5F7B-A233-438B-9A7B-B58D582AFA15}"/>
    <cellStyle name="Comma 87 2 2" xfId="3262" xr:uid="{D09EDD19-9E1B-42DB-8B34-D4A669E8A5A0}"/>
    <cellStyle name="Comma 87 2 3" xfId="4401" xr:uid="{B08FE138-41E7-4CDB-B381-50730FBBD5E5}"/>
    <cellStyle name="Comma 87 2 4" xfId="5522" xr:uid="{379A1474-B64E-4796-BF2D-B5CF0B7D267E}"/>
    <cellStyle name="Comma 87 2 5" xfId="6636" xr:uid="{9737AB0B-E6E9-4E33-8A80-E13FA656EB52}"/>
    <cellStyle name="Comma 87 2 6" xfId="7707" xr:uid="{A4ABD365-BF67-428C-8DAD-921848587F3E}"/>
    <cellStyle name="Comma 87 3" xfId="2848" xr:uid="{9C425BAC-4D05-4DD2-8AB8-C3E16B7C318B}"/>
    <cellStyle name="Comma 87 4" xfId="3987" xr:uid="{78702F7F-EBEF-4C05-91BB-050974BE8678}"/>
    <cellStyle name="Comma 87 5" xfId="5108" xr:uid="{36C49DE2-B4BA-438B-A145-2BA39CE9D84E}"/>
    <cellStyle name="Comma 87 6" xfId="6222" xr:uid="{717C5FF7-A719-4899-A116-12E0195B0D09}"/>
    <cellStyle name="Comma 87 7" xfId="7323" xr:uid="{768F09B1-EC4F-4ADB-8D9B-6C13BD08A2DC}"/>
    <cellStyle name="Comma 88" xfId="1656" xr:uid="{78E57EED-6544-48B2-9249-014DBFAB8F67}"/>
    <cellStyle name="Comma 88 2" xfId="2070" xr:uid="{F983C4E9-0203-41CF-A567-EBEF1C7ECF18}"/>
    <cellStyle name="Comma 88 2 2" xfId="3253" xr:uid="{C0E68DAF-3D78-44FF-9DD3-723F9C5470C5}"/>
    <cellStyle name="Comma 88 2 3" xfId="4392" xr:uid="{B29BDEDE-81D2-4DB1-B980-41E5769E9705}"/>
    <cellStyle name="Comma 88 2 4" xfId="5513" xr:uid="{4A09CD4C-8102-4C20-B18A-E89E0F9C34B5}"/>
    <cellStyle name="Comma 88 2 5" xfId="6627" xr:uid="{ED211B16-9697-447A-8715-342DA6024147}"/>
    <cellStyle name="Comma 88 2 6" xfId="7698" xr:uid="{CE9524AB-3E5D-4AB7-A2EB-2A4CC2AC669E}"/>
    <cellStyle name="Comma 88 3" xfId="2839" xr:uid="{676B1756-9B42-4626-99B0-330750D4566E}"/>
    <cellStyle name="Comma 88 4" xfId="3978" xr:uid="{FB90484F-2557-4E92-91FE-06D8B99450B5}"/>
    <cellStyle name="Comma 88 5" xfId="5099" xr:uid="{08957E5A-8FE9-4D55-ABA4-91832CBA4A49}"/>
    <cellStyle name="Comma 88 6" xfId="6213" xr:uid="{1A8F3325-794E-428A-9405-6066EF8E03C8}"/>
    <cellStyle name="Comma 88 7" xfId="7314" xr:uid="{DAD68837-973D-4D19-9BEB-E37CC30CA41B}"/>
    <cellStyle name="Comma 89" xfId="1664" xr:uid="{3CA98416-870F-4A65-852B-50CDBCF5CCE1}"/>
    <cellStyle name="Comma 89 2" xfId="2078" xr:uid="{A26D63F4-C328-4528-B1C4-B0CF435B8BE2}"/>
    <cellStyle name="Comma 89 2 2" xfId="3261" xr:uid="{CF993616-9997-426B-B3D7-4ACE9E21F1EB}"/>
    <cellStyle name="Comma 89 2 3" xfId="4400" xr:uid="{BDE27A74-F32C-40B6-8419-9435CC995FE5}"/>
    <cellStyle name="Comma 89 2 4" xfId="5521" xr:uid="{15B91608-A262-461D-A12F-C7010FEEFDB3}"/>
    <cellStyle name="Comma 89 2 5" xfId="6635" xr:uid="{0644F62E-D27B-4015-A639-92B8A0D5FD7A}"/>
    <cellStyle name="Comma 89 2 6" xfId="7706" xr:uid="{55C466AF-ACCD-4213-8538-282688D1D058}"/>
    <cellStyle name="Comma 89 3" xfId="2847" xr:uid="{3534537C-0F21-48C9-82E5-C175F53915B8}"/>
    <cellStyle name="Comma 89 4" xfId="3986" xr:uid="{E46CA730-4D7B-41CD-8292-1B163A67CA13}"/>
    <cellStyle name="Comma 89 5" xfId="5107" xr:uid="{D0E10654-9BEA-49C4-A89E-FD38B9AF9475}"/>
    <cellStyle name="Comma 89 6" xfId="6221" xr:uid="{48088D7A-691F-4272-ADDB-15C744500828}"/>
    <cellStyle name="Comma 89 7" xfId="7322" xr:uid="{641F9B4E-A6C6-4DE6-9CFB-A8E6EB31A35C}"/>
    <cellStyle name="Comma 9" xfId="293" xr:uid="{00000000-0005-0000-0000-0000F9000000}"/>
    <cellStyle name="Comma 9 2" xfId="15" xr:uid="{00000000-0005-0000-0000-0000FA000000}"/>
    <cellStyle name="Comma 9 2 2" xfId="294" xr:uid="{00000000-0005-0000-0000-0000FB000000}"/>
    <cellStyle name="Comma 9 2 2 2" xfId="1599" xr:uid="{6C54D2D4-85CB-454C-8EA6-38447EA11842}"/>
    <cellStyle name="Comma 9 2 2 2 10" xfId="6156" xr:uid="{F73C42C4-8F7A-4B5C-AEA3-E64C76E0A1A8}"/>
    <cellStyle name="Comma 9 2 2 2 11" xfId="7262" xr:uid="{9E1F2D5B-2B8F-4592-87EF-DCFFEA7D5191}"/>
    <cellStyle name="Comma 9 2 2 2 12" xfId="8284" xr:uid="{D6B7F75A-5AA3-41DB-BD39-9EF2E6090360}"/>
    <cellStyle name="Comma 9 2 2 2 2" xfId="1754" xr:uid="{4C1584AC-F47E-4199-AA1A-8FFBC6454508}"/>
    <cellStyle name="Comma 9 2 2 2 2 2" xfId="2168" xr:uid="{420C8EE9-6745-4CDD-B6A9-209E689BA156}"/>
    <cellStyle name="Comma 9 2 2 2 2 2 2" xfId="3351" xr:uid="{EBA0DA88-0D44-4837-A533-D9E2DBC7E5D8}"/>
    <cellStyle name="Comma 9 2 2 2 2 2 3" xfId="4490" xr:uid="{4CB5486C-2CF7-4BA5-BD28-A19D7C97165F}"/>
    <cellStyle name="Comma 9 2 2 2 2 2 4" xfId="5611" xr:uid="{5CF02A40-2F10-4308-A4AE-1291C6E98B01}"/>
    <cellStyle name="Comma 9 2 2 2 2 2 5" xfId="6725" xr:uid="{FF177537-0572-41D9-8BC0-6A279B002CF2}"/>
    <cellStyle name="Comma 9 2 2 2 2 2 6" xfId="7791" xr:uid="{62468F5D-FBB4-4BF3-B06E-841674B2CAED}"/>
    <cellStyle name="Comma 9 2 2 2 2 3" xfId="2937" xr:uid="{1A2A8B2A-2FB2-4FA7-9AB2-92F40F5A89B2}"/>
    <cellStyle name="Comma 9 2 2 2 2 4" xfId="4076" xr:uid="{6A024C37-C82D-4D79-991E-FAE43221F147}"/>
    <cellStyle name="Comma 9 2 2 2 2 5" xfId="5197" xr:uid="{5326CD50-B9C3-457B-A6DE-54B88FD8278D}"/>
    <cellStyle name="Comma 9 2 2 2 2 6" xfId="6311" xr:uid="{0AFED71D-A75C-4FBD-82BF-42445289A172}"/>
    <cellStyle name="Comma 9 2 2 2 2 7" xfId="7407" xr:uid="{965CCB3B-6E8D-4A50-A878-6E65ADB59278}"/>
    <cellStyle name="Comma 9 2 2 2 3" xfId="1886" xr:uid="{0B23DC30-E39F-4FF8-AE4E-D241480075C7}"/>
    <cellStyle name="Comma 9 2 2 2 3 2" xfId="2300" xr:uid="{30F26E7F-A3BA-4790-AE50-728D743041C3}"/>
    <cellStyle name="Comma 9 2 2 2 3 2 2" xfId="3483" xr:uid="{1B7DBBDB-AAFF-445F-9BAB-A0515856645C}"/>
    <cellStyle name="Comma 9 2 2 2 3 2 3" xfId="4622" xr:uid="{6AD8431D-6FC6-4B4B-99A2-C61D2505DB59}"/>
    <cellStyle name="Comma 9 2 2 2 3 2 4" xfId="5743" xr:uid="{C9A3FCB5-9BD6-4F4A-A00C-78ADB4922B6E}"/>
    <cellStyle name="Comma 9 2 2 2 3 2 5" xfId="6857" xr:uid="{436D6E70-9E1B-4407-82C4-6C097822E8D9}"/>
    <cellStyle name="Comma 9 2 2 2 3 2 6" xfId="7913" xr:uid="{F74860C1-B8E3-486E-AF05-1D019221A10B}"/>
    <cellStyle name="Comma 9 2 2 2 3 3" xfId="3069" xr:uid="{868705CA-8053-4EB1-868C-936A3B569F28}"/>
    <cellStyle name="Comma 9 2 2 2 3 4" xfId="4208" xr:uid="{49EC0207-74D1-4CFA-96AF-A49C2C1EC39A}"/>
    <cellStyle name="Comma 9 2 2 2 3 5" xfId="5329" xr:uid="{980FF628-0B66-4DD6-B092-FA5F3A4F5F4F}"/>
    <cellStyle name="Comma 9 2 2 2 3 6" xfId="6443" xr:uid="{65175D8B-C90B-469D-A0CF-0499A5B2574F}"/>
    <cellStyle name="Comma 9 2 2 2 3 7" xfId="7529" xr:uid="{F506F24A-8D96-467D-8AB9-714437CA163F}"/>
    <cellStyle name="Comma 9 2 2 2 4" xfId="2013" xr:uid="{261B4BCB-B36D-4763-8496-02589CCA7DF6}"/>
    <cellStyle name="Comma 9 2 2 2 4 2" xfId="3196" xr:uid="{AF114A98-4A15-4EC9-A3BA-AA380AF2EF6B}"/>
    <cellStyle name="Comma 9 2 2 2 4 3" xfId="4335" xr:uid="{D499B62A-1550-4CE6-8EE7-70CEFE557022}"/>
    <cellStyle name="Comma 9 2 2 2 4 4" xfId="5456" xr:uid="{2E6F25C0-705C-4B47-8BC0-A246BE592194}"/>
    <cellStyle name="Comma 9 2 2 2 4 5" xfId="6570" xr:uid="{FAF8B359-1F84-401E-BE58-D6AB70AB7129}"/>
    <cellStyle name="Comma 9 2 2 2 4 6" xfId="7646" xr:uid="{E407E6F1-1B22-4393-9174-5C302C6AFD8C}"/>
    <cellStyle name="Comma 9 2 2 2 5" xfId="2486" xr:uid="{F9B3AEF1-EECD-4928-A07F-77025BAA599A}"/>
    <cellStyle name="Comma 9 2 2 2 5 2" xfId="3640" xr:uid="{54D024B6-7D56-48D6-8BD8-44DFCBA2EAFA}"/>
    <cellStyle name="Comma 9 2 2 2 5 3" xfId="4774" xr:uid="{4358B8EE-BF2E-44BF-8054-2755A4EC86F1}"/>
    <cellStyle name="Comma 9 2 2 2 5 4" xfId="5894" xr:uid="{2099940C-4F4E-45B8-9328-A431823439D0}"/>
    <cellStyle name="Comma 9 2 2 2 5 5" xfId="7008" xr:uid="{8C56941B-CF70-4625-8AB5-75A765331294}"/>
    <cellStyle name="Comma 9 2 2 2 5 6" xfId="8040" xr:uid="{4E930BEB-0119-49F6-A702-B876CE37C478}"/>
    <cellStyle name="Comma 9 2 2 2 6" xfId="2615" xr:uid="{AFB06E4D-B45B-4130-874C-F401A74DE980}"/>
    <cellStyle name="Comma 9 2 2 2 6 2" xfId="3769" xr:uid="{C4EB8A3A-46F1-4DDE-AB31-6FEDC6AD2A2F}"/>
    <cellStyle name="Comma 9 2 2 2 6 3" xfId="4903" xr:uid="{7863E393-0DAC-49C9-AE31-4892586E01BE}"/>
    <cellStyle name="Comma 9 2 2 2 6 4" xfId="6023" xr:uid="{5DCB684D-4AF8-40D7-A3F8-69FDECB54B6F}"/>
    <cellStyle name="Comma 9 2 2 2 6 5" xfId="7137" xr:uid="{AE560417-966A-45DE-9FCD-C2655FBCF9BD}"/>
    <cellStyle name="Comma 9 2 2 2 6 6" xfId="8159" xr:uid="{C7481C0E-1FF2-48F8-9A0C-A1115276EF0F}"/>
    <cellStyle name="Comma 9 2 2 2 7" xfId="2782" xr:uid="{88BAC942-01EB-4B71-8FFB-ADA88305078B}"/>
    <cellStyle name="Comma 9 2 2 2 8" xfId="3921" xr:uid="{A6AC4359-9E07-4D8D-B72B-146CA48D61D1}"/>
    <cellStyle name="Comma 9 2 2 2 9" xfId="5042" xr:uid="{C23FED8F-CEFF-4B8B-9E5B-BBB4DE88D0CF}"/>
    <cellStyle name="Comma 9 2 3" xfId="1540" xr:uid="{ACAC7D20-9386-4D8E-BFCA-4BC6E38E0FF4}"/>
    <cellStyle name="Comma 9 2 3 10" xfId="6097" xr:uid="{D1165C07-41A1-4C47-93E2-5C69D95AF31E}"/>
    <cellStyle name="Comma 9 2 3 11" xfId="7206" xr:uid="{0725A13E-C3F2-4B96-BDB5-1AB42AC1CDA5}"/>
    <cellStyle name="Comma 9 2 3 12" xfId="8228" xr:uid="{F12CFBCE-D673-4D50-B985-90EB57D91FED}"/>
    <cellStyle name="Comma 9 2 3 2" xfId="1695" xr:uid="{48A4D3E5-25E2-4F19-A5D7-3A3C7AE771DD}"/>
    <cellStyle name="Comma 9 2 3 2 2" xfId="2109" xr:uid="{37566817-9644-4D94-BD47-A4C98187F391}"/>
    <cellStyle name="Comma 9 2 3 2 2 2" xfId="3292" xr:uid="{98BF88B2-CEE4-46E8-9601-6A73E3536751}"/>
    <cellStyle name="Comma 9 2 3 2 2 3" xfId="4431" xr:uid="{A64C3693-E1F4-44E4-AE27-D3F79089749C}"/>
    <cellStyle name="Comma 9 2 3 2 2 4" xfId="5552" xr:uid="{C55A45EC-30BF-4910-8B14-1AA3146491AB}"/>
    <cellStyle name="Comma 9 2 3 2 2 5" xfId="6666" xr:uid="{709A63DD-87A8-44EE-A1D9-4544FB259C2A}"/>
    <cellStyle name="Comma 9 2 3 2 2 6" xfId="7735" xr:uid="{A5B0A36A-A217-4531-BD29-7FB725379EE5}"/>
    <cellStyle name="Comma 9 2 3 2 3" xfId="2878" xr:uid="{51FF6EFA-E7AE-4D80-B724-638D62B81257}"/>
    <cellStyle name="Comma 9 2 3 2 4" xfId="4017" xr:uid="{3FE9F379-23AE-4365-8A1F-869C4B3CAB43}"/>
    <cellStyle name="Comma 9 2 3 2 5" xfId="5138" xr:uid="{E0C68CA5-C3BA-4B1B-8D4A-389FC89423B0}"/>
    <cellStyle name="Comma 9 2 3 2 6" xfId="6252" xr:uid="{79A0238D-0F7F-4716-A64E-747E08D42599}"/>
    <cellStyle name="Comma 9 2 3 2 7" xfId="7351" xr:uid="{5E7D5577-81A3-44EB-AE83-E5C296D46226}"/>
    <cellStyle name="Comma 9 2 3 3" xfId="1827" xr:uid="{113E5D53-870F-4DE8-BE42-D10C9EEC6461}"/>
    <cellStyle name="Comma 9 2 3 3 2" xfId="2241" xr:uid="{18D7F117-77F2-4C45-959E-3685A9C561B9}"/>
    <cellStyle name="Comma 9 2 3 3 2 2" xfId="3424" xr:uid="{350E1FDE-CD36-4E79-A6E9-27CBCEEEDEB0}"/>
    <cellStyle name="Comma 9 2 3 3 2 3" xfId="4563" xr:uid="{37024018-1A9A-4384-A462-420ADD29B70C}"/>
    <cellStyle name="Comma 9 2 3 3 2 4" xfId="5684" xr:uid="{78E0838C-B369-4F4D-82F9-DB11FA9FA667}"/>
    <cellStyle name="Comma 9 2 3 3 2 5" xfId="6798" xr:uid="{1C006247-DE64-45BB-8B58-A9F6B7A34F75}"/>
    <cellStyle name="Comma 9 2 3 3 2 6" xfId="7857" xr:uid="{A27D6183-38D3-45D5-88A1-8A5EB96BAA7E}"/>
    <cellStyle name="Comma 9 2 3 3 3" xfId="3010" xr:uid="{7FFB0C67-1E6F-4505-8626-A190F693AFB3}"/>
    <cellStyle name="Comma 9 2 3 3 4" xfId="4149" xr:uid="{C192313F-8434-4536-81F8-9FE41DBA882B}"/>
    <cellStyle name="Comma 9 2 3 3 5" xfId="5270" xr:uid="{53D35F1D-2569-4EE9-8EB3-93A53C28D7DC}"/>
    <cellStyle name="Comma 9 2 3 3 6" xfId="6384" xr:uid="{8FEE0037-3818-4E82-AD36-090F6CB87843}"/>
    <cellStyle name="Comma 9 2 3 3 7" xfId="7473" xr:uid="{7939360B-EF91-4FC0-A0B2-1BD32353C2AC}"/>
    <cellStyle name="Comma 9 2 3 4" xfId="1954" xr:uid="{FBF7725E-C44B-4125-B1A4-8DE8948D1D80}"/>
    <cellStyle name="Comma 9 2 3 4 2" xfId="3137" xr:uid="{21B9E530-C05A-4364-875F-AFD1CADAF07C}"/>
    <cellStyle name="Comma 9 2 3 4 3" xfId="4276" xr:uid="{2760AF54-3E51-40BE-95AE-764C92D65996}"/>
    <cellStyle name="Comma 9 2 3 4 4" xfId="5397" xr:uid="{B712A70B-B180-4F40-BB89-12803067234D}"/>
    <cellStyle name="Comma 9 2 3 4 5" xfId="6511" xr:uid="{9DA5DFBB-54E8-4BFA-A3AE-BF81396042BE}"/>
    <cellStyle name="Comma 9 2 3 4 6" xfId="7590" xr:uid="{57426061-3337-4BD0-A1FE-B19A4FCCA5C9}"/>
    <cellStyle name="Comma 9 2 3 5" xfId="2427" xr:uid="{DE05BF34-E439-4D8A-873A-E45FC335FFBF}"/>
    <cellStyle name="Comma 9 2 3 5 2" xfId="3581" xr:uid="{3DC66E3D-9A33-4968-A69C-3087B9ACEF64}"/>
    <cellStyle name="Comma 9 2 3 5 3" xfId="4715" xr:uid="{3C3C7D87-7F08-47D5-A410-BF4BEFFD5AF1}"/>
    <cellStyle name="Comma 9 2 3 5 4" xfId="5835" xr:uid="{6FAC18F2-3CAE-4CFB-AC14-10EA80BA0E5F}"/>
    <cellStyle name="Comma 9 2 3 5 5" xfId="6949" xr:uid="{3FA5379F-9A92-4B46-923A-842700F16EC5}"/>
    <cellStyle name="Comma 9 2 3 5 6" xfId="7984" xr:uid="{99C0D25A-F58D-428E-A69C-8863CB326375}"/>
    <cellStyle name="Comma 9 2 3 6" xfId="2556" xr:uid="{FE43F30F-90DD-4C42-B6BE-A153076A02FD}"/>
    <cellStyle name="Comma 9 2 3 6 2" xfId="3710" xr:uid="{4992F623-D7C7-4EB4-843C-6F7A7B38EDF3}"/>
    <cellStyle name="Comma 9 2 3 6 3" xfId="4844" xr:uid="{C217B82E-1230-4399-855A-BA9DC26C895D}"/>
    <cellStyle name="Comma 9 2 3 6 4" xfId="5964" xr:uid="{E75EFD0A-3D61-4E54-BD1C-CAE8D5BF8530}"/>
    <cellStyle name="Comma 9 2 3 6 5" xfId="7078" xr:uid="{C432458D-9B56-4C7A-8B07-22320CD041B8}"/>
    <cellStyle name="Comma 9 2 3 6 6" xfId="8103" xr:uid="{000C11A4-9D6E-409B-9D6D-67F2FDC39F42}"/>
    <cellStyle name="Comma 9 2 3 7" xfId="2723" xr:uid="{6110653B-3424-46F4-AB16-C101BCD99FAE}"/>
    <cellStyle name="Comma 9 2 3 8" xfId="3862" xr:uid="{15CC998D-5308-4186-A3D4-D7A569CD0DD7}"/>
    <cellStyle name="Comma 9 2 3 9" xfId="4983" xr:uid="{5949AF9B-C68E-410A-B74D-994A4EF88894}"/>
    <cellStyle name="Comma 9 3" xfId="1598" xr:uid="{CCC3F60F-99B0-49E0-B645-046AD08EB625}"/>
    <cellStyle name="Comma 9 3 10" xfId="6155" xr:uid="{F219DEE8-9CC1-4D28-9D22-B3311D8334CC}"/>
    <cellStyle name="Comma 9 3 11" xfId="7261" xr:uid="{CA26B0EE-CA7E-4EB8-8169-4E851EF68EE7}"/>
    <cellStyle name="Comma 9 3 12" xfId="8283" xr:uid="{60A864C3-B3F6-482A-BBBB-BA3C0D0E7B0C}"/>
    <cellStyle name="Comma 9 3 2" xfId="1753" xr:uid="{8DAB44B4-C8A4-4AE4-85C3-AC940DA9AEF7}"/>
    <cellStyle name="Comma 9 3 2 2" xfId="2167" xr:uid="{2BF00EE7-0651-484C-BD9E-9C2EE9F947D0}"/>
    <cellStyle name="Comma 9 3 2 2 2" xfId="3350" xr:uid="{43678FE3-33BC-4B61-9233-D54B32457DA8}"/>
    <cellStyle name="Comma 9 3 2 2 3" xfId="4489" xr:uid="{09A0B036-15B1-4EC8-A311-8BA92F8C51CD}"/>
    <cellStyle name="Comma 9 3 2 2 4" xfId="5610" xr:uid="{1C17CC72-BD7B-4FC1-85AE-8BDE9F99182D}"/>
    <cellStyle name="Comma 9 3 2 2 5" xfId="6724" xr:uid="{13FD3403-6C80-41F2-AB61-60EA4F1F7D32}"/>
    <cellStyle name="Comma 9 3 2 2 6" xfId="7790" xr:uid="{B187D47A-81D6-4F7C-8CB4-57816B05BC12}"/>
    <cellStyle name="Comma 9 3 2 3" xfId="2936" xr:uid="{D8B40C70-CFF6-4131-BC70-580516CB8D98}"/>
    <cellStyle name="Comma 9 3 2 4" xfId="4075" xr:uid="{1693569A-A3B9-4D40-9AAB-53857B7B751C}"/>
    <cellStyle name="Comma 9 3 2 5" xfId="5196" xr:uid="{6786DC77-8451-4A82-8AFC-8CB74C88ACDD}"/>
    <cellStyle name="Comma 9 3 2 6" xfId="6310" xr:uid="{296E2097-09FC-41E2-9032-DDC8EDE11D8E}"/>
    <cellStyle name="Comma 9 3 2 7" xfId="7406" xr:uid="{FF6C94EB-0B37-4BDF-A104-9E852CE76433}"/>
    <cellStyle name="Comma 9 3 3" xfId="1885" xr:uid="{5A5F4DC2-7FCD-4D96-8690-964BF7F6ABBF}"/>
    <cellStyle name="Comma 9 3 3 2" xfId="2299" xr:uid="{88DE8358-3E80-4B0D-B024-2F85B2B431A7}"/>
    <cellStyle name="Comma 9 3 3 2 2" xfId="3482" xr:uid="{16C9EDAA-391A-4DC2-BE91-22E2582A4637}"/>
    <cellStyle name="Comma 9 3 3 2 3" xfId="4621" xr:uid="{40DAE05F-AAE5-4F26-80E7-80DC577611EC}"/>
    <cellStyle name="Comma 9 3 3 2 4" xfId="5742" xr:uid="{FB2A043B-B98B-44AF-AE5E-1979574C309B}"/>
    <cellStyle name="Comma 9 3 3 2 5" xfId="6856" xr:uid="{F0D8A656-5C55-470F-B298-6A3A8C080F70}"/>
    <cellStyle name="Comma 9 3 3 2 6" xfId="7912" xr:uid="{65B52D76-8F8B-4D16-BAEA-E1407F3D2810}"/>
    <cellStyle name="Comma 9 3 3 3" xfId="3068" xr:uid="{E9B10677-6C14-4C29-9AEB-C95206034057}"/>
    <cellStyle name="Comma 9 3 3 4" xfId="4207" xr:uid="{5AEAAD2A-96D0-4231-A7C8-4D31332A2B48}"/>
    <cellStyle name="Comma 9 3 3 5" xfId="5328" xr:uid="{17023A7B-847C-46CB-A590-21143044AD83}"/>
    <cellStyle name="Comma 9 3 3 6" xfId="6442" xr:uid="{099056A0-903F-452F-B1B0-1AF87C25A1EC}"/>
    <cellStyle name="Comma 9 3 3 7" xfId="7528" xr:uid="{99D921DA-D448-44D1-9648-7579D5FCCB6F}"/>
    <cellStyle name="Comma 9 3 4" xfId="2012" xr:uid="{FB805DAF-5C67-4F5D-8458-0CCA2D6277B0}"/>
    <cellStyle name="Comma 9 3 4 2" xfId="3195" xr:uid="{B9D5AD71-B1F6-4DAC-9D02-14B3D68024C8}"/>
    <cellStyle name="Comma 9 3 4 3" xfId="4334" xr:uid="{919E3639-FAF3-4CDC-BD9C-79DCA53F3EF6}"/>
    <cellStyle name="Comma 9 3 4 4" xfId="5455" xr:uid="{1B376788-EE5B-446E-88D8-4441CC04C006}"/>
    <cellStyle name="Comma 9 3 4 5" xfId="6569" xr:uid="{63689897-CABA-499A-A54C-AA70FBF7FD27}"/>
    <cellStyle name="Comma 9 3 4 6" xfId="7645" xr:uid="{28B316E3-E407-48B3-B079-1DD9763C5B54}"/>
    <cellStyle name="Comma 9 3 5" xfId="2485" xr:uid="{4D821062-6DDA-448B-9A04-5FD2A55C9B43}"/>
    <cellStyle name="Comma 9 3 5 2" xfId="3639" xr:uid="{7DC7C04B-4B15-426B-827A-81BA13F21024}"/>
    <cellStyle name="Comma 9 3 5 3" xfId="4773" xr:uid="{109DABF9-1019-4D7D-A996-7C2693EFDC4E}"/>
    <cellStyle name="Comma 9 3 5 4" xfId="5893" xr:uid="{1882CFB3-175B-4808-9C0F-AE2935B0EABD}"/>
    <cellStyle name="Comma 9 3 5 5" xfId="7007" xr:uid="{50F61274-9D5F-44C0-B644-E88997B0BA12}"/>
    <cellStyle name="Comma 9 3 5 6" xfId="8039" xr:uid="{E0B36035-EDAC-4D72-9395-528F1701C106}"/>
    <cellStyle name="Comma 9 3 6" xfId="2614" xr:uid="{0E697B72-F1ED-4C57-A9FE-A837ECD9FF26}"/>
    <cellStyle name="Comma 9 3 6 2" xfId="3768" xr:uid="{28C39A4B-B0C9-4C64-B284-E8993E05882B}"/>
    <cellStyle name="Comma 9 3 6 3" xfId="4902" xr:uid="{4362C7C4-03E3-49A3-B75F-9CC0DC446476}"/>
    <cellStyle name="Comma 9 3 6 4" xfId="6022" xr:uid="{B509679E-BE82-4620-8452-D110DCE94046}"/>
    <cellStyle name="Comma 9 3 6 5" xfId="7136" xr:uid="{349EE06B-1596-4775-87A9-4F1232FDD6DC}"/>
    <cellStyle name="Comma 9 3 6 6" xfId="8158" xr:uid="{DB7C02AE-210B-4EDD-974C-1ABAADA2D7DA}"/>
    <cellStyle name="Comma 9 3 7" xfId="2781" xr:uid="{75228DC4-5C55-4E93-A995-C8E6813E5E79}"/>
    <cellStyle name="Comma 9 3 8" xfId="3920" xr:uid="{68EC995D-C9C3-4A0D-A2BB-BC9A29647316}"/>
    <cellStyle name="Comma 9 3 9" xfId="5041" xr:uid="{9802ACEE-AE85-4B48-9551-9C2BD9F3F059}"/>
    <cellStyle name="Comma 90" xfId="1657" xr:uid="{DB53E770-AC5C-404C-8BF8-7F038A655B0E}"/>
    <cellStyle name="Comma 90 2" xfId="2071" xr:uid="{1D515A72-CCCD-4CA7-9E16-0E3DFBD5F608}"/>
    <cellStyle name="Comma 90 2 2" xfId="3254" xr:uid="{E2593C49-D991-4B87-BA1B-4B035A7067E6}"/>
    <cellStyle name="Comma 90 2 3" xfId="4393" xr:uid="{5B509AC5-C5A9-480C-BEE1-9FA4EE18136D}"/>
    <cellStyle name="Comma 90 2 4" xfId="5514" xr:uid="{C19B9F6C-0713-41C6-8874-C218331E56F7}"/>
    <cellStyle name="Comma 90 2 5" xfId="6628" xr:uid="{3BF6EB04-96AC-4A64-8821-420B39AEBC57}"/>
    <cellStyle name="Comma 90 2 6" xfId="7699" xr:uid="{216FA43B-B125-4185-9471-CF173E1127F4}"/>
    <cellStyle name="Comma 90 3" xfId="2840" xr:uid="{1CAD8DDE-7E5B-4103-8A7B-F77AB4F30B47}"/>
    <cellStyle name="Comma 90 4" xfId="3979" xr:uid="{B7331809-5673-4E26-8EE3-49F9AFF6AD3C}"/>
    <cellStyle name="Comma 90 5" xfId="5100" xr:uid="{9FE7F2B9-DA9B-4906-919E-5DE0E4E20303}"/>
    <cellStyle name="Comma 90 6" xfId="6214" xr:uid="{D2362ED3-B9FB-47C5-A1D4-FD214E712FC1}"/>
    <cellStyle name="Comma 90 7" xfId="7315" xr:uid="{D03F93E9-5393-4C83-ABE3-D18872465A60}"/>
    <cellStyle name="Comma 91" xfId="1663" xr:uid="{DA1F4BC7-BCF3-43B5-A338-510C3039173A}"/>
    <cellStyle name="Comma 91 2" xfId="2077" xr:uid="{A612A79D-22A7-4C6E-9CB9-4AB8B18E43FC}"/>
    <cellStyle name="Comma 91 2 2" xfId="3260" xr:uid="{A21D639A-F4BA-493D-B2E5-0287E55C68EA}"/>
    <cellStyle name="Comma 91 2 3" xfId="4399" xr:uid="{F9703775-5007-4F6F-94E3-161F47698FBF}"/>
    <cellStyle name="Comma 91 2 4" xfId="5520" xr:uid="{B06206D5-512E-421D-9490-9283B75B75A4}"/>
    <cellStyle name="Comma 91 2 5" xfId="6634" xr:uid="{30B83182-D6F6-474B-984B-8F0CBAD94AAD}"/>
    <cellStyle name="Comma 91 2 6" xfId="7705" xr:uid="{33DFD0CF-FAC9-439A-9E11-42FE0209A46F}"/>
    <cellStyle name="Comma 91 3" xfId="2846" xr:uid="{244DD0FE-6BFF-4AFA-A530-31017DD3176E}"/>
    <cellStyle name="Comma 91 4" xfId="3985" xr:uid="{6806C14B-A948-4DFA-9E08-9A8CD1370E44}"/>
    <cellStyle name="Comma 91 5" xfId="5106" xr:uid="{96B77EAA-9FBA-42E1-8D6C-55280B9712A2}"/>
    <cellStyle name="Comma 91 6" xfId="6220" xr:uid="{F82122BB-AA20-4101-A3F1-15CB0628F753}"/>
    <cellStyle name="Comma 91 7" xfId="7321" xr:uid="{9EFF38CE-E8E8-4109-B66F-D57F52B77301}"/>
    <cellStyle name="Comma 92" xfId="1658" xr:uid="{4F74E5C4-9535-49AC-A213-A846F67B3CAD}"/>
    <cellStyle name="Comma 92 2" xfId="2072" xr:uid="{90E017F2-E59A-484C-9C0F-2C07BDF8CC42}"/>
    <cellStyle name="Comma 92 2 2" xfId="3255" xr:uid="{DAAA2338-92C0-4A03-A163-7D6C534539D0}"/>
    <cellStyle name="Comma 92 2 3" xfId="4394" xr:uid="{74584A2C-2795-4ADB-A068-350D27288224}"/>
    <cellStyle name="Comma 92 2 4" xfId="5515" xr:uid="{6A0315F8-F9BA-4A0C-A715-E490546670B9}"/>
    <cellStyle name="Comma 92 2 5" xfId="6629" xr:uid="{2A6B537E-F4B8-4634-848D-627E8789CB04}"/>
    <cellStyle name="Comma 92 2 6" xfId="7700" xr:uid="{A27FB19F-A662-4CED-B962-A969EB910B79}"/>
    <cellStyle name="Comma 92 3" xfId="2841" xr:uid="{6A8CB2F7-334A-4E16-A8DF-DF7E5E1AE4FE}"/>
    <cellStyle name="Comma 92 4" xfId="3980" xr:uid="{C9E23E35-EDD9-4007-9027-4697E3CD1496}"/>
    <cellStyle name="Comma 92 5" xfId="5101" xr:uid="{F4128778-C3EB-4E73-8CAE-D2CDE8AB8002}"/>
    <cellStyle name="Comma 92 6" xfId="6215" xr:uid="{4ED5D677-A459-44C7-80E0-E1F80A18B6F4}"/>
    <cellStyle name="Comma 92 7" xfId="7316" xr:uid="{E1BE1F9E-5E21-4E16-92F2-A29C1C0224BD}"/>
    <cellStyle name="Comma 93" xfId="1662" xr:uid="{9D5B635D-0CF4-4B54-A43F-4CED34FEF178}"/>
    <cellStyle name="Comma 93 2" xfId="2076" xr:uid="{FF1F6B11-D8FA-41D0-A434-9E3472DAE614}"/>
    <cellStyle name="Comma 93 2 2" xfId="3259" xr:uid="{7FC81548-A253-43D6-8C9E-42C85D8C9200}"/>
    <cellStyle name="Comma 93 2 3" xfId="4398" xr:uid="{AB61CB09-801C-4C66-845E-4A6A0E5B9A02}"/>
    <cellStyle name="Comma 93 2 4" xfId="5519" xr:uid="{014F9235-627A-454C-96FC-39ABA63F19CA}"/>
    <cellStyle name="Comma 93 2 5" xfId="6633" xr:uid="{17C33571-8207-468E-AF6F-92E14E3F69DF}"/>
    <cellStyle name="Comma 93 2 6" xfId="7704" xr:uid="{FFE6B7CB-B8A5-41B5-ABAF-E992EB0AE636}"/>
    <cellStyle name="Comma 93 3" xfId="2845" xr:uid="{800BC491-6B91-4518-90B0-C871A7C6DAC0}"/>
    <cellStyle name="Comma 93 4" xfId="3984" xr:uid="{78585ED9-6CD3-44E2-920E-4AB3B2AE26CD}"/>
    <cellStyle name="Comma 93 5" xfId="5105" xr:uid="{E201F69C-08B1-4F88-A627-C250CABD0EC7}"/>
    <cellStyle name="Comma 93 6" xfId="6219" xr:uid="{940CF64E-4135-4810-9E5D-CE2993A6DB78}"/>
    <cellStyle name="Comma 93 7" xfId="7320" xr:uid="{847F618D-FCB9-4DF6-A582-DA90C903271D}"/>
    <cellStyle name="Comma 94" xfId="1674" xr:uid="{8C59171F-038C-4B91-9EA9-E7C9F6B216D1}"/>
    <cellStyle name="Comma 94 2" xfId="2088" xr:uid="{FE3C1C65-29C6-4172-A19D-2F7FD765B562}"/>
    <cellStyle name="Comma 94 2 2" xfId="3271" xr:uid="{363DB11D-526F-4A2B-A9C1-D9CE11EF64E7}"/>
    <cellStyle name="Comma 94 2 3" xfId="4410" xr:uid="{CDD4EB03-44AD-458B-BDAC-1F2341150D3B}"/>
    <cellStyle name="Comma 94 2 4" xfId="5531" xr:uid="{189CCD95-2277-487D-A135-CA9A19B8FCBC}"/>
    <cellStyle name="Comma 94 2 5" xfId="6645" xr:uid="{D6C5B059-D740-44CC-B998-CA6119C998FC}"/>
    <cellStyle name="Comma 94 2 6" xfId="7715" xr:uid="{A76D02F5-EFBB-4B8F-BB78-DE2479488275}"/>
    <cellStyle name="Comma 94 3" xfId="2857" xr:uid="{7F2D074C-9E32-44BC-8341-94BE2DE6F878}"/>
    <cellStyle name="Comma 94 4" xfId="3996" xr:uid="{0521D5B4-535A-464F-B1A3-EA973A2FA9F6}"/>
    <cellStyle name="Comma 94 5" xfId="5117" xr:uid="{C52FE15A-2D7C-4880-93F9-CE756BFB3781}"/>
    <cellStyle name="Comma 94 6" xfId="6231" xr:uid="{408CCB37-EA69-4E42-AE23-D2204BC8E155}"/>
    <cellStyle name="Comma 94 7" xfId="7331" xr:uid="{61B1E954-9996-4476-B5FD-9FC89F0DC082}"/>
    <cellStyle name="Comma 95" xfId="1661" xr:uid="{1E7303FB-2241-4678-889F-A33B03FAA4A0}"/>
    <cellStyle name="Comma 95 2" xfId="2075" xr:uid="{90F31FF6-D060-49E6-9743-64B9AB9C00E4}"/>
    <cellStyle name="Comma 95 2 2" xfId="3258" xr:uid="{B1B9D2AF-E5FF-440A-B5B7-0F59153C0287}"/>
    <cellStyle name="Comma 95 2 3" xfId="4397" xr:uid="{485DC519-0BC8-4056-9CFA-5D984945C2E9}"/>
    <cellStyle name="Comma 95 2 4" xfId="5518" xr:uid="{750B239E-11B3-407A-AC57-8F4F4FF5368F}"/>
    <cellStyle name="Comma 95 2 5" xfId="6632" xr:uid="{4A6EA406-6072-43DF-B755-18EEF7DA6007}"/>
    <cellStyle name="Comma 95 2 6" xfId="7703" xr:uid="{0F096103-A624-4D75-9490-1526E5F2CA25}"/>
    <cellStyle name="Comma 95 3" xfId="2844" xr:uid="{0CAB1C71-7049-49F7-8CD1-8EC769B33428}"/>
    <cellStyle name="Comma 95 4" xfId="3983" xr:uid="{A345036F-8C22-4D50-BDD3-D43F2AB3176C}"/>
    <cellStyle name="Comma 95 5" xfId="5104" xr:uid="{71AD3A36-C034-410E-B4F2-0D2875688B51}"/>
    <cellStyle name="Comma 95 6" xfId="6218" xr:uid="{0F33A5EA-19FE-439F-9F45-AB205DF9D5F4}"/>
    <cellStyle name="Comma 95 7" xfId="7319" xr:uid="{CA721918-6BA1-4408-BF6B-EA8EB14C9B5D}"/>
    <cellStyle name="Comma 96" xfId="1659" xr:uid="{4C5DDCB8-71CC-4D4B-89E9-3B5C123985BE}"/>
    <cellStyle name="Comma 96 2" xfId="2073" xr:uid="{38A05735-5DA8-4890-BAD4-9FB3FE7D40F9}"/>
    <cellStyle name="Comma 96 2 2" xfId="3256" xr:uid="{EE308680-248E-42AF-98E3-6F87F3FC5865}"/>
    <cellStyle name="Comma 96 2 3" xfId="4395" xr:uid="{A9D756C5-1E04-49A5-A8F5-4C247C0E22CD}"/>
    <cellStyle name="Comma 96 2 4" xfId="5516" xr:uid="{3645B00E-54FE-4E8E-8545-9C069B795D64}"/>
    <cellStyle name="Comma 96 2 5" xfId="6630" xr:uid="{5FB964E1-9AFB-4AD1-9476-9A4438E132D7}"/>
    <cellStyle name="Comma 96 2 6" xfId="7701" xr:uid="{35FDDD91-6E42-4416-822F-5A8E6EC42707}"/>
    <cellStyle name="Comma 96 3" xfId="2842" xr:uid="{42798C70-A6DA-458A-A654-476E420C4E04}"/>
    <cellStyle name="Comma 96 4" xfId="3981" xr:uid="{79A2B10E-D0F2-496C-9EAF-7D9367197AC6}"/>
    <cellStyle name="Comma 96 5" xfId="5102" xr:uid="{01382112-D7FF-44A4-AEEC-DA8DC8FFDADC}"/>
    <cellStyle name="Comma 96 6" xfId="6216" xr:uid="{A4958DCA-55CB-4764-BF23-9348BF805D66}"/>
    <cellStyle name="Comma 96 7" xfId="7317" xr:uid="{51625476-2099-460B-9530-5B9F4C33662A}"/>
    <cellStyle name="Comma 97" xfId="1660" xr:uid="{CB021E07-F971-4C1F-B640-5F1E30BA18DA}"/>
    <cellStyle name="Comma 97 2" xfId="2074" xr:uid="{BECD3CF0-8051-48F9-B380-B7A6E03A983E}"/>
    <cellStyle name="Comma 97 2 2" xfId="3257" xr:uid="{9BC50848-F967-4BC6-A6C9-3F5A2A598EDA}"/>
    <cellStyle name="Comma 97 2 3" xfId="4396" xr:uid="{F7FA4966-1369-4D48-81B9-E0729948A4BF}"/>
    <cellStyle name="Comma 97 2 4" xfId="5517" xr:uid="{4596B2A6-73C1-494F-8837-E09CD286F7F0}"/>
    <cellStyle name="Comma 97 2 5" xfId="6631" xr:uid="{8831DEC8-7D2E-415E-8DA8-F8BD3E0CBA6C}"/>
    <cellStyle name="Comma 97 2 6" xfId="7702" xr:uid="{45EBFCF1-D2D7-45AE-A6E6-7280FC0B293C}"/>
    <cellStyle name="Comma 97 3" xfId="2843" xr:uid="{95F544FA-8329-4A55-8258-5A073A54FE11}"/>
    <cellStyle name="Comma 97 4" xfId="3982" xr:uid="{629AA946-22FB-425D-A256-67249E146D8E}"/>
    <cellStyle name="Comma 97 5" xfId="5103" xr:uid="{E4DCBBF8-BBBC-4EBE-856B-AE4F996DCE40}"/>
    <cellStyle name="Comma 97 6" xfId="6217" xr:uid="{74C9C1E4-3ABD-4D2E-B4B4-8333D4C0F551}"/>
    <cellStyle name="Comma 97 7" xfId="7318" xr:uid="{AA3D476B-9CD5-47BD-978F-CB6A5C8E46B5}"/>
    <cellStyle name="Comma 98" xfId="1649" xr:uid="{86034323-9437-46B6-9D44-60DFBBAC1955}"/>
    <cellStyle name="Comma 98 2" xfId="2063" xr:uid="{F4DBFA74-D729-4A0E-80F3-1A16D60684D3}"/>
    <cellStyle name="Comma 98 2 2" xfId="3246" xr:uid="{6D84E8A8-285D-44D2-ADC3-E198539C6E89}"/>
    <cellStyle name="Comma 98 2 3" xfId="4385" xr:uid="{EAB31184-B8BE-417B-B737-5F95BB680CD5}"/>
    <cellStyle name="Comma 98 2 4" xfId="5506" xr:uid="{E64BFA67-2B98-4A8D-B8CB-7A5CBBED19D8}"/>
    <cellStyle name="Comma 98 2 5" xfId="6620" xr:uid="{ABA14D5B-9BED-4AB7-A5BB-C0EE6B82B4EF}"/>
    <cellStyle name="Comma 98 2 6" xfId="7691" xr:uid="{E40A5C68-36CE-4915-AFFC-F84E552E5230}"/>
    <cellStyle name="Comma 98 3" xfId="2832" xr:uid="{578C7F7A-F461-4558-B8FD-10142BA7CA1E}"/>
    <cellStyle name="Comma 98 4" xfId="3971" xr:uid="{55787D79-7324-42CC-900B-70965EA44260}"/>
    <cellStyle name="Comma 98 5" xfId="5092" xr:uid="{FF1BC65D-C744-4980-9F7D-B5712A21E928}"/>
    <cellStyle name="Comma 98 6" xfId="6206" xr:uid="{A2D1A0BA-A1E2-41D6-82A1-D1C2D8887135}"/>
    <cellStyle name="Comma 98 7" xfId="7307" xr:uid="{A39605F7-00DB-484D-B816-7F87ACBEE83E}"/>
    <cellStyle name="Comma 99" xfId="1647" xr:uid="{1DC86A27-8325-45AE-AFE7-680E801FAE8D}"/>
    <cellStyle name="Comma 99 2" xfId="2061" xr:uid="{0CA5B25B-6B9D-4498-9C74-5E9E278F66A3}"/>
    <cellStyle name="Comma 99 2 2" xfId="3244" xr:uid="{FCD956F8-E7E0-4767-9437-1AE1542C73E2}"/>
    <cellStyle name="Comma 99 2 3" xfId="4383" xr:uid="{343271E0-E0E5-4F99-BF7A-111080E82B4E}"/>
    <cellStyle name="Comma 99 2 4" xfId="5504" xr:uid="{5582B7F9-F495-4F8F-98AC-DEBD74D470EE}"/>
    <cellStyle name="Comma 99 2 5" xfId="6618" xr:uid="{F6C30A43-8B6F-4050-B90F-36B8E257A8DA}"/>
    <cellStyle name="Comma 99 2 6" xfId="7689" xr:uid="{53F83003-3A53-4791-BC57-037B7AA0095C}"/>
    <cellStyle name="Comma 99 3" xfId="2830" xr:uid="{BAB3154A-FCF7-4D01-878F-8E4B328045C3}"/>
    <cellStyle name="Comma 99 4" xfId="3969" xr:uid="{9A95D6FE-2628-4690-98ED-9D5B0347158E}"/>
    <cellStyle name="Comma 99 5" xfId="5090" xr:uid="{9B1547A8-0112-4A2B-A039-1209E039C6A3}"/>
    <cellStyle name="Comma 99 6" xfId="6204" xr:uid="{1C192CFD-0562-448D-9D7A-AD9375BCB493}"/>
    <cellStyle name="Comma 99 7" xfId="7305" xr:uid="{389E5A60-801C-4743-BCBA-BF9F91CD8D31}"/>
    <cellStyle name="comma zerodec" xfId="295" xr:uid="{00000000-0005-0000-0000-0000FC000000}"/>
    <cellStyle name="comma zerodec 2" xfId="1438" xr:uid="{00000000-0005-0000-0000-0000FD000000}"/>
    <cellStyle name="Comma0" xfId="296" xr:uid="{00000000-0005-0000-0000-0000FE000000}"/>
    <cellStyle name="Comma0 2" xfId="1439" xr:uid="{00000000-0005-0000-0000-0000FF000000}"/>
    <cellStyle name="CT1" xfId="297" xr:uid="{00000000-0005-0000-0000-000000010000}"/>
    <cellStyle name="CT2" xfId="298" xr:uid="{00000000-0005-0000-0000-000001010000}"/>
    <cellStyle name="CT4" xfId="299" xr:uid="{00000000-0005-0000-0000-000002010000}"/>
    <cellStyle name="CT5" xfId="300" xr:uid="{00000000-0005-0000-0000-000003010000}"/>
    <cellStyle name="ct7" xfId="301" xr:uid="{00000000-0005-0000-0000-000004010000}"/>
    <cellStyle name="ct8" xfId="302" xr:uid="{00000000-0005-0000-0000-000005010000}"/>
    <cellStyle name="ct8 2" xfId="2668" xr:uid="{A0A80E3F-DEC6-42A8-A78A-3F020BD7148E}"/>
    <cellStyle name="cth1" xfId="303" xr:uid="{00000000-0005-0000-0000-000006010000}"/>
    <cellStyle name="Cthuc" xfId="304" xr:uid="{00000000-0005-0000-0000-000007010000}"/>
    <cellStyle name="Cthuc 2" xfId="2669" xr:uid="{FBBCD941-04AA-4841-859A-51279482592A}"/>
    <cellStyle name="Cthuc1" xfId="305" xr:uid="{00000000-0005-0000-0000-000008010000}"/>
    <cellStyle name="Cthuc1 2" xfId="2670" xr:uid="{713F1DF6-9F02-426E-9604-4C4BFCB20893}"/>
    <cellStyle name="cuong" xfId="306" xr:uid="{00000000-0005-0000-0000-000009010000}"/>
    <cellStyle name="Currency 2" xfId="307" xr:uid="{00000000-0005-0000-0000-00000A010000}"/>
    <cellStyle name="Currency0" xfId="308" xr:uid="{00000000-0005-0000-0000-00000B010000}"/>
    <cellStyle name="Currency0 2" xfId="1440" xr:uid="{00000000-0005-0000-0000-00000C010000}"/>
    <cellStyle name="Currency1" xfId="309" xr:uid="{00000000-0005-0000-0000-00000D010000}"/>
    <cellStyle name="Currency1 2" xfId="1441" xr:uid="{00000000-0005-0000-0000-00000E010000}"/>
    <cellStyle name="chchuyen" xfId="238" xr:uid="{00000000-0005-0000-0000-00000F010000}"/>
    <cellStyle name="chchuyen 2" xfId="2671" xr:uid="{48DDD5C6-12B8-4A35-B234-BE407A013086}"/>
    <cellStyle name="Check Cell 2" xfId="239" xr:uid="{00000000-0005-0000-0000-000010010000}"/>
    <cellStyle name="Check Cell 2 2" xfId="1442" xr:uid="{00000000-0005-0000-0000-000011010000}"/>
    <cellStyle name="Check Cell 3" xfId="240" xr:uid="{00000000-0005-0000-0000-000012010000}"/>
    <cellStyle name="chu" xfId="241" xr:uid="{00000000-0005-0000-0000-000013010000}"/>
    <cellStyle name="chu 2" xfId="1443" xr:uid="{00000000-0005-0000-0000-000014010000}"/>
    <cellStyle name="Chuẩn 2" xfId="242" xr:uid="{00000000-0005-0000-0000-000015010000}"/>
    <cellStyle name="CHUONG" xfId="243" xr:uid="{00000000-0005-0000-0000-000016010000}"/>
    <cellStyle name="d" xfId="310" xr:uid="{00000000-0005-0000-0000-000017010000}"/>
    <cellStyle name="d 2" xfId="2672" xr:uid="{9749458B-699B-4DF7-9135-19B0F3FD610B}"/>
    <cellStyle name="d%" xfId="311" xr:uid="{00000000-0005-0000-0000-000018010000}"/>
    <cellStyle name="d1" xfId="312" xr:uid="{00000000-0005-0000-0000-000019010000}"/>
    <cellStyle name="D1 2" xfId="313" xr:uid="{00000000-0005-0000-0000-00001A010000}"/>
    <cellStyle name="d1 3" xfId="2673" xr:uid="{640B48C4-D4C5-40F9-B368-B8063BF8E43A}"/>
    <cellStyle name="Date" xfId="314" xr:uid="{00000000-0005-0000-0000-00001B010000}"/>
    <cellStyle name="Date 2" xfId="1444" xr:uid="{00000000-0005-0000-0000-00001C010000}"/>
    <cellStyle name="Dấu phẩy 2" xfId="2363" xr:uid="{9EC075F8-CFC2-4F23-BC69-C516556B073E}"/>
    <cellStyle name="Dấu phẩy 2 2" xfId="2364" xr:uid="{06BFF61F-B8C8-4F77-B652-D872A2EB18B2}"/>
    <cellStyle name="Dấu phẩy 2 2 2" xfId="3536" xr:uid="{8BF5018E-0A92-428B-BBDF-3CF02C8222DA}"/>
    <cellStyle name="Dấu phẩy 2 2 3" xfId="4673" xr:uid="{D06DA3FE-9C69-4718-81C2-640BD9904126}"/>
    <cellStyle name="Dấu phẩy 2 2 4" xfId="5794" xr:uid="{0CDF3899-DA39-49D9-B3EC-A919D88D4A98}"/>
    <cellStyle name="Dấu phẩy 2 2 5" xfId="6908" xr:uid="{546C1136-1D33-4CEA-BCCC-82CFAA6FCE99}"/>
    <cellStyle name="Dấu phẩy 2 2 6" xfId="7961" xr:uid="{33C8C314-9111-469A-8E0E-A30F1CAA5D91}"/>
    <cellStyle name="Dấu phẩy 2 3" xfId="2365" xr:uid="{2FFDE731-63FA-41BE-A968-A6E6747D3EF0}"/>
    <cellStyle name="Dấu phẩy 2 3 2" xfId="3537" xr:uid="{B6CDA14D-F42D-41AE-B2A4-77962810CB2F}"/>
    <cellStyle name="Dấu phẩy 2 3 3" xfId="4674" xr:uid="{F72C4C25-AECC-4CF1-B05C-21497AEAC651}"/>
    <cellStyle name="Dấu phẩy 2 3 4" xfId="5795" xr:uid="{DF14A09D-DB0E-44F1-AC99-9AF1863485FC}"/>
    <cellStyle name="Dấu phẩy 2 3 5" xfId="6909" xr:uid="{3254C983-8E8F-4DB6-ACE4-7E7828C5B046}"/>
    <cellStyle name="Dấu phẩy 2 3 6" xfId="7962" xr:uid="{F270177E-69AB-4356-B579-A3A43F1CE846}"/>
    <cellStyle name="Dấu phẩy 2 4" xfId="3535" xr:uid="{7C9621B1-3B1C-43E9-941B-90A1E15BF7C9}"/>
    <cellStyle name="Dấu phẩy 2 5" xfId="4672" xr:uid="{90DD9C0D-A4DA-409F-835C-3BE2754DC5C6}"/>
    <cellStyle name="Dấu phẩy 2 6" xfId="5793" xr:uid="{FB23CF44-0CEE-4A85-85AC-8303F5C68D39}"/>
    <cellStyle name="Dấu phẩy 2 7" xfId="6907" xr:uid="{6FD1B5FD-7338-4573-BF10-C26D63AE1A8C}"/>
    <cellStyle name="Dấu phẩy 2 8" xfId="7960" xr:uid="{AB26D583-CDF1-4DF7-AD03-977AE1E50A28}"/>
    <cellStyle name="Dezimal [0]_UXO VII" xfId="321" xr:uid="{00000000-0005-0000-0000-00001D010000}"/>
    <cellStyle name="Dezimal_UXO VII" xfId="322" xr:uid="{00000000-0005-0000-0000-00001E010000}"/>
    <cellStyle name="Dollar (zero dec)" xfId="323" xr:uid="{00000000-0005-0000-0000-00001F010000}"/>
    <cellStyle name="Dollar (zero dec) 2" xfId="1445" xr:uid="{00000000-0005-0000-0000-000020010000}"/>
    <cellStyle name="Đầu ra" xfId="315" xr:uid="{00000000-0005-0000-0000-000021010000}"/>
    <cellStyle name="Đầu vào" xfId="316" xr:uid="{00000000-0005-0000-0000-000022010000}"/>
    <cellStyle name="Đề mục 1" xfId="317" xr:uid="{00000000-0005-0000-0000-000023010000}"/>
    <cellStyle name="Đề mục 2" xfId="318" xr:uid="{00000000-0005-0000-0000-000024010000}"/>
    <cellStyle name="Đề mục 3" xfId="319" xr:uid="{00000000-0005-0000-0000-000025010000}"/>
    <cellStyle name="Đề mục 4" xfId="320" xr:uid="{00000000-0005-0000-0000-000026010000}"/>
    <cellStyle name="e" xfId="324" xr:uid="{00000000-0005-0000-0000-000027010000}"/>
    <cellStyle name="e 2" xfId="325" xr:uid="{00000000-0005-0000-0000-000028010000}"/>
    <cellStyle name="Euro" xfId="326" xr:uid="{00000000-0005-0000-0000-000029010000}"/>
    <cellStyle name="Euro 2" xfId="327" xr:uid="{00000000-0005-0000-0000-00002A010000}"/>
    <cellStyle name="Excel Built-in Normal" xfId="328" xr:uid="{00000000-0005-0000-0000-00002B010000}"/>
    <cellStyle name="Explanatory Text 2" xfId="329" xr:uid="{00000000-0005-0000-0000-00002C010000}"/>
    <cellStyle name="Explanatory Text 2 2" xfId="1446" xr:uid="{00000000-0005-0000-0000-00002D010000}"/>
    <cellStyle name="Explanatory Text 3" xfId="330" xr:uid="{00000000-0005-0000-0000-00002E010000}"/>
    <cellStyle name="f" xfId="331" xr:uid="{00000000-0005-0000-0000-00002F010000}"/>
    <cellStyle name="f 2" xfId="332" xr:uid="{00000000-0005-0000-0000-000030010000}"/>
    <cellStyle name="Fixed" xfId="333" xr:uid="{00000000-0005-0000-0000-000031010000}"/>
    <cellStyle name="Fixed 2" xfId="1447" xr:uid="{00000000-0005-0000-0000-000032010000}"/>
    <cellStyle name="Ghi chú" xfId="334" xr:uid="{00000000-0005-0000-0000-000033010000}"/>
    <cellStyle name="Good 2" xfId="335" xr:uid="{00000000-0005-0000-0000-000034010000}"/>
    <cellStyle name="Good 2 2" xfId="1448" xr:uid="{00000000-0005-0000-0000-000035010000}"/>
    <cellStyle name="Good 3" xfId="336" xr:uid="{00000000-0005-0000-0000-000036010000}"/>
    <cellStyle name="Grey" xfId="337" xr:uid="{00000000-0005-0000-0000-000037010000}"/>
    <cellStyle name="Grey 2" xfId="1449" xr:uid="{00000000-0005-0000-0000-000038010000}"/>
    <cellStyle name="ha" xfId="338" xr:uid="{00000000-0005-0000-0000-000039010000}"/>
    <cellStyle name="ha 2" xfId="1450" xr:uid="{00000000-0005-0000-0000-00003A010000}"/>
    <cellStyle name="hang" xfId="339" xr:uid="{00000000-0005-0000-0000-00003B010000}"/>
    <cellStyle name="HEADER" xfId="340" xr:uid="{00000000-0005-0000-0000-00003C010000}"/>
    <cellStyle name="Header1" xfId="341" xr:uid="{00000000-0005-0000-0000-00003D010000}"/>
    <cellStyle name="Header2" xfId="342" xr:uid="{00000000-0005-0000-0000-00003E010000}"/>
    <cellStyle name="Heading 1 2" xfId="343" xr:uid="{00000000-0005-0000-0000-00003F010000}"/>
    <cellStyle name="Heading 1 2 2" xfId="1451" xr:uid="{00000000-0005-0000-0000-000040010000}"/>
    <cellStyle name="Heading 1 3" xfId="344" xr:uid="{00000000-0005-0000-0000-000041010000}"/>
    <cellStyle name="Heading 1 4" xfId="345" xr:uid="{00000000-0005-0000-0000-000042010000}"/>
    <cellStyle name="Heading 1 5" xfId="346" xr:uid="{00000000-0005-0000-0000-000043010000}"/>
    <cellStyle name="Heading 1 6" xfId="347" xr:uid="{00000000-0005-0000-0000-000044010000}"/>
    <cellStyle name="Heading 1 7" xfId="348" xr:uid="{00000000-0005-0000-0000-000045010000}"/>
    <cellStyle name="Heading 1 8" xfId="349" xr:uid="{00000000-0005-0000-0000-000046010000}"/>
    <cellStyle name="Heading 1 9" xfId="350" xr:uid="{00000000-0005-0000-0000-000047010000}"/>
    <cellStyle name="Heading 2 2" xfId="351" xr:uid="{00000000-0005-0000-0000-000048010000}"/>
    <cellStyle name="Heading 2 2 2" xfId="1452" xr:uid="{00000000-0005-0000-0000-000049010000}"/>
    <cellStyle name="Heading 2 3" xfId="352" xr:uid="{00000000-0005-0000-0000-00004A010000}"/>
    <cellStyle name="Heading 2 4" xfId="353" xr:uid="{00000000-0005-0000-0000-00004B010000}"/>
    <cellStyle name="Heading 2 5" xfId="354" xr:uid="{00000000-0005-0000-0000-00004C010000}"/>
    <cellStyle name="Heading 2 6" xfId="355" xr:uid="{00000000-0005-0000-0000-00004D010000}"/>
    <cellStyle name="Heading 2 7" xfId="356" xr:uid="{00000000-0005-0000-0000-00004E010000}"/>
    <cellStyle name="Heading 2 8" xfId="357" xr:uid="{00000000-0005-0000-0000-00004F010000}"/>
    <cellStyle name="Heading 2 9" xfId="358" xr:uid="{00000000-0005-0000-0000-000050010000}"/>
    <cellStyle name="Heading 3 2" xfId="359" xr:uid="{00000000-0005-0000-0000-000051010000}"/>
    <cellStyle name="Heading 3 2 2" xfId="1453" xr:uid="{00000000-0005-0000-0000-000052010000}"/>
    <cellStyle name="Heading 3 3" xfId="360" xr:uid="{00000000-0005-0000-0000-000053010000}"/>
    <cellStyle name="Heading 4 2" xfId="361" xr:uid="{00000000-0005-0000-0000-000054010000}"/>
    <cellStyle name="Heading 4 2 2" xfId="1454" xr:uid="{00000000-0005-0000-0000-000055010000}"/>
    <cellStyle name="Heading 4 3" xfId="362" xr:uid="{00000000-0005-0000-0000-000056010000}"/>
    <cellStyle name="HEADING1" xfId="363" xr:uid="{00000000-0005-0000-0000-000057010000}"/>
    <cellStyle name="HEADING1 2" xfId="1455" xr:uid="{00000000-0005-0000-0000-000058010000}"/>
    <cellStyle name="HEADING2" xfId="364" xr:uid="{00000000-0005-0000-0000-000059010000}"/>
    <cellStyle name="HEADING2 2" xfId="1456" xr:uid="{00000000-0005-0000-0000-00005A010000}"/>
    <cellStyle name="Hyperlink 2" xfId="365" xr:uid="{00000000-0005-0000-0000-00005B010000}"/>
    <cellStyle name="Input [yellow]" xfId="366" xr:uid="{00000000-0005-0000-0000-00005C010000}"/>
    <cellStyle name="Input [yellow] 2" xfId="1457" xr:uid="{00000000-0005-0000-0000-00005D010000}"/>
    <cellStyle name="Input 10" xfId="367" xr:uid="{00000000-0005-0000-0000-00005E010000}"/>
    <cellStyle name="Input 11" xfId="368" xr:uid="{00000000-0005-0000-0000-00005F010000}"/>
    <cellStyle name="Input 12" xfId="369" xr:uid="{00000000-0005-0000-0000-000060010000}"/>
    <cellStyle name="Input 13" xfId="370" xr:uid="{00000000-0005-0000-0000-000061010000}"/>
    <cellStyle name="Input 14" xfId="371" xr:uid="{00000000-0005-0000-0000-000062010000}"/>
    <cellStyle name="Input 15" xfId="372" xr:uid="{00000000-0005-0000-0000-000063010000}"/>
    <cellStyle name="Input 16" xfId="373" xr:uid="{00000000-0005-0000-0000-000064010000}"/>
    <cellStyle name="Input 17" xfId="374" xr:uid="{00000000-0005-0000-0000-000065010000}"/>
    <cellStyle name="Input 18" xfId="375" xr:uid="{00000000-0005-0000-0000-000066010000}"/>
    <cellStyle name="Input 19" xfId="376" xr:uid="{00000000-0005-0000-0000-000067010000}"/>
    <cellStyle name="Input 2" xfId="377" xr:uid="{00000000-0005-0000-0000-000068010000}"/>
    <cellStyle name="Input 2 2" xfId="1458" xr:uid="{00000000-0005-0000-0000-000069010000}"/>
    <cellStyle name="Input 20" xfId="378" xr:uid="{00000000-0005-0000-0000-00006A010000}"/>
    <cellStyle name="Input 21" xfId="379" xr:uid="{00000000-0005-0000-0000-00006B010000}"/>
    <cellStyle name="Input 22" xfId="380" xr:uid="{00000000-0005-0000-0000-00006C010000}"/>
    <cellStyle name="Input 23" xfId="381" xr:uid="{00000000-0005-0000-0000-00006D010000}"/>
    <cellStyle name="Input 24" xfId="382" xr:uid="{00000000-0005-0000-0000-00006E010000}"/>
    <cellStyle name="Input 25" xfId="383" xr:uid="{00000000-0005-0000-0000-00006F010000}"/>
    <cellStyle name="Input 26" xfId="384" xr:uid="{00000000-0005-0000-0000-000070010000}"/>
    <cellStyle name="Input 27" xfId="385" xr:uid="{00000000-0005-0000-0000-000071010000}"/>
    <cellStyle name="Input 28" xfId="386" xr:uid="{00000000-0005-0000-0000-000072010000}"/>
    <cellStyle name="Input 29" xfId="387" xr:uid="{00000000-0005-0000-0000-000073010000}"/>
    <cellStyle name="Input 3" xfId="388" xr:uid="{00000000-0005-0000-0000-000074010000}"/>
    <cellStyle name="Input 3 2" xfId="1459" xr:uid="{00000000-0005-0000-0000-000075010000}"/>
    <cellStyle name="Input 30" xfId="389" xr:uid="{00000000-0005-0000-0000-000076010000}"/>
    <cellStyle name="Input 31" xfId="390" xr:uid="{00000000-0005-0000-0000-000077010000}"/>
    <cellStyle name="Input 32" xfId="391" xr:uid="{00000000-0005-0000-0000-000078010000}"/>
    <cellStyle name="Input 33" xfId="392" xr:uid="{00000000-0005-0000-0000-000079010000}"/>
    <cellStyle name="Input 34" xfId="393" xr:uid="{00000000-0005-0000-0000-00007A010000}"/>
    <cellStyle name="Input 35" xfId="394" xr:uid="{00000000-0005-0000-0000-00007B010000}"/>
    <cellStyle name="Input 36" xfId="395" xr:uid="{00000000-0005-0000-0000-00007C010000}"/>
    <cellStyle name="Input 37" xfId="396" xr:uid="{00000000-0005-0000-0000-00007D010000}"/>
    <cellStyle name="Input 38" xfId="397" xr:uid="{00000000-0005-0000-0000-00007E010000}"/>
    <cellStyle name="Input 39" xfId="398" xr:uid="{00000000-0005-0000-0000-00007F010000}"/>
    <cellStyle name="Input 4" xfId="399" xr:uid="{00000000-0005-0000-0000-000080010000}"/>
    <cellStyle name="Input 4 2" xfId="1460" xr:uid="{00000000-0005-0000-0000-000081010000}"/>
    <cellStyle name="Input 40" xfId="400" xr:uid="{00000000-0005-0000-0000-000082010000}"/>
    <cellStyle name="Input 41" xfId="401" xr:uid="{00000000-0005-0000-0000-000083010000}"/>
    <cellStyle name="Input 42" xfId="402" xr:uid="{00000000-0005-0000-0000-000084010000}"/>
    <cellStyle name="Input 43" xfId="403" xr:uid="{00000000-0005-0000-0000-000085010000}"/>
    <cellStyle name="Input 5" xfId="404" xr:uid="{00000000-0005-0000-0000-000086010000}"/>
    <cellStyle name="Input 5 2" xfId="1461" xr:uid="{00000000-0005-0000-0000-000087010000}"/>
    <cellStyle name="Input 6" xfId="405" xr:uid="{00000000-0005-0000-0000-000088010000}"/>
    <cellStyle name="Input 6 2" xfId="1462" xr:uid="{00000000-0005-0000-0000-000089010000}"/>
    <cellStyle name="Input 7" xfId="406" xr:uid="{00000000-0005-0000-0000-00008A010000}"/>
    <cellStyle name="Input 7 2" xfId="1463" xr:uid="{00000000-0005-0000-0000-00008B010000}"/>
    <cellStyle name="Input 8" xfId="407" xr:uid="{00000000-0005-0000-0000-00008C010000}"/>
    <cellStyle name="Input 8 2" xfId="1464" xr:uid="{00000000-0005-0000-0000-00008D010000}"/>
    <cellStyle name="Input 9" xfId="408" xr:uid="{00000000-0005-0000-0000-00008E010000}"/>
    <cellStyle name="Kiểm tra Ô" xfId="409" xr:uid="{00000000-0005-0000-0000-00008F010000}"/>
    <cellStyle name="Ledger 17 x 11 in" xfId="410" xr:uid="{00000000-0005-0000-0000-000090010000}"/>
    <cellStyle name="Ledger 17 x 11 in 2 2" xfId="29" xr:uid="{00000000-0005-0000-0000-000091010000}"/>
    <cellStyle name="Ledger 17 x 11 in_TONG HOP KH2012" xfId="411" xr:uid="{00000000-0005-0000-0000-000092010000}"/>
    <cellStyle name="Linked Cell 2" xfId="412" xr:uid="{00000000-0005-0000-0000-000093010000}"/>
    <cellStyle name="Linked Cell 2 2" xfId="1465" xr:uid="{00000000-0005-0000-0000-000094010000}"/>
    <cellStyle name="Linked Cell 3" xfId="413" xr:uid="{00000000-0005-0000-0000-000095010000}"/>
    <cellStyle name="luc" xfId="414" xr:uid="{00000000-0005-0000-0000-000096010000}"/>
    <cellStyle name="luc 2" xfId="2674" xr:uid="{C6F806B7-4A7E-41AC-AC9B-6626CD0BC1DB}"/>
    <cellStyle name="luc2" xfId="415" xr:uid="{00000000-0005-0000-0000-000097010000}"/>
    <cellStyle name="luc2 2" xfId="2675" xr:uid="{DDCCA56C-B94C-4B88-A258-4C211C00F9EA}"/>
    <cellStyle name="Millares [0]_Well Timing" xfId="416" xr:uid="{00000000-0005-0000-0000-000098010000}"/>
    <cellStyle name="Millares_Well Timing" xfId="417" xr:uid="{00000000-0005-0000-0000-000099010000}"/>
    <cellStyle name="Model" xfId="418" xr:uid="{00000000-0005-0000-0000-00009A010000}"/>
    <cellStyle name="moi" xfId="419" xr:uid="{00000000-0005-0000-0000-00009B010000}"/>
    <cellStyle name="Moneda [0]_Well Timing" xfId="420" xr:uid="{00000000-0005-0000-0000-00009C010000}"/>
    <cellStyle name="Moneda_Well Timing" xfId="421" xr:uid="{00000000-0005-0000-0000-00009D010000}"/>
    <cellStyle name="Monétaire [0]_TARIFFS DB" xfId="422" xr:uid="{00000000-0005-0000-0000-00009E010000}"/>
    <cellStyle name="Monétaire_TARIFFS DB" xfId="423" xr:uid="{00000000-0005-0000-0000-00009F010000}"/>
    <cellStyle name="n" xfId="424" xr:uid="{00000000-0005-0000-0000-0000A0010000}"/>
    <cellStyle name="n 2" xfId="1466" xr:uid="{00000000-0005-0000-0000-0000A1010000}"/>
    <cellStyle name="n1" xfId="425" xr:uid="{00000000-0005-0000-0000-0000A2010000}"/>
    <cellStyle name="n1 2" xfId="2676" xr:uid="{A88BFAD7-8BAE-4785-AA32-9F714D3371E1}"/>
    <cellStyle name="Neutral 2" xfId="426" xr:uid="{00000000-0005-0000-0000-0000A3010000}"/>
    <cellStyle name="Neutral 2 2" xfId="1467" xr:uid="{00000000-0005-0000-0000-0000A4010000}"/>
    <cellStyle name="Neutral 3" xfId="427" xr:uid="{00000000-0005-0000-0000-0000A5010000}"/>
    <cellStyle name="New Times Roman" xfId="428" xr:uid="{00000000-0005-0000-0000-0000A6010000}"/>
    <cellStyle name="New Times Roman 2" xfId="1468" xr:uid="{00000000-0005-0000-0000-0000A7010000}"/>
    <cellStyle name="No" xfId="435" xr:uid="{00000000-0005-0000-0000-0000A8010000}"/>
    <cellStyle name="No 2" xfId="436" xr:uid="{00000000-0005-0000-0000-0000A9010000}"/>
    <cellStyle name="no dec" xfId="437" xr:uid="{00000000-0005-0000-0000-0000AA010000}"/>
    <cellStyle name="ÑONVÒ" xfId="438" xr:uid="{00000000-0005-0000-0000-0000AB010000}"/>
    <cellStyle name="ÑONVÒ 2" xfId="1469" xr:uid="{00000000-0005-0000-0000-0000AC010000}"/>
    <cellStyle name="Normal" xfId="0" builtinId="0"/>
    <cellStyle name="Normal - Style1" xfId="439" xr:uid="{00000000-0005-0000-0000-0000AE010000}"/>
    <cellStyle name="Normal - Style1 2" xfId="440" xr:uid="{00000000-0005-0000-0000-0000AF010000}"/>
    <cellStyle name="Normal - Style1 3" xfId="1470" xr:uid="{00000000-0005-0000-0000-0000B0010000}"/>
    <cellStyle name="Normal - 유형1" xfId="1471" xr:uid="{00000000-0005-0000-0000-0000B1010000}"/>
    <cellStyle name="Normal 10" xfId="94" xr:uid="{00000000-0005-0000-0000-0000B2010000}"/>
    <cellStyle name="Normal 10 2" xfId="441" xr:uid="{00000000-0005-0000-0000-0000B3010000}"/>
    <cellStyle name="Normal 10 2 2" xfId="104" xr:uid="{00000000-0005-0000-0000-0000B4010000}"/>
    <cellStyle name="Normal 10 2 2 2" xfId="1529" xr:uid="{00000000-0005-0000-0000-0000B5010000}"/>
    <cellStyle name="Normal 10 2 2 3" xfId="1521" xr:uid="{00000000-0005-0000-0000-0000B6010000}"/>
    <cellStyle name="Normal 10 2 2 3 2" xfId="2343" xr:uid="{65F604BC-9E42-48B5-9A4E-4EA4AA041007}"/>
    <cellStyle name="Normal 10 2 2 3 3" xfId="2401" xr:uid="{1828AE51-F30E-4494-A5DC-BF429889EAEC}"/>
    <cellStyle name="Normal 10 2 2 4" xfId="1533" xr:uid="{00000000-0005-0000-0000-0000B7010000}"/>
    <cellStyle name="Normal 10 3" xfId="442" xr:uid="{00000000-0005-0000-0000-0000B8010000}"/>
    <cellStyle name="Normal 10 4" xfId="16" xr:uid="{00000000-0005-0000-0000-0000B9010000}"/>
    <cellStyle name="Normal 10 5" xfId="1377" xr:uid="{00000000-0005-0000-0000-0000BA010000}"/>
    <cellStyle name="Normal 10_danh muc cong trinh_kehoach_ huyen Phu Xuyen" xfId="17" xr:uid="{00000000-0005-0000-0000-0000BB010000}"/>
    <cellStyle name="Normal 100" xfId="33" xr:uid="{00000000-0005-0000-0000-0000BC010000}"/>
    <cellStyle name="Normal 100 2" xfId="443" xr:uid="{00000000-0005-0000-0000-0000BD010000}"/>
    <cellStyle name="Normal 101" xfId="34" xr:uid="{00000000-0005-0000-0000-0000BE010000}"/>
    <cellStyle name="Normal 101 2" xfId="444" xr:uid="{00000000-0005-0000-0000-0000BF010000}"/>
    <cellStyle name="Normal 101 3" xfId="445" xr:uid="{00000000-0005-0000-0000-0000C0010000}"/>
    <cellStyle name="Normal 102" xfId="35" xr:uid="{00000000-0005-0000-0000-0000C1010000}"/>
    <cellStyle name="Normal 102 2" xfId="446" xr:uid="{00000000-0005-0000-0000-0000C2010000}"/>
    <cellStyle name="Normal 103" xfId="36" xr:uid="{00000000-0005-0000-0000-0000C3010000}"/>
    <cellStyle name="Normal 103 2" xfId="447" xr:uid="{00000000-0005-0000-0000-0000C4010000}"/>
    <cellStyle name="Normal 104" xfId="37" xr:uid="{00000000-0005-0000-0000-0000C5010000}"/>
    <cellStyle name="Normal 105" xfId="38" xr:uid="{00000000-0005-0000-0000-0000C6010000}"/>
    <cellStyle name="Normal 105 2" xfId="119" xr:uid="{00000000-0005-0000-0000-0000C7010000}"/>
    <cellStyle name="Normal 106" xfId="39" xr:uid="{00000000-0005-0000-0000-0000C8010000}"/>
    <cellStyle name="Normal 106 2" xfId="448" xr:uid="{00000000-0005-0000-0000-0000C9010000}"/>
    <cellStyle name="Normal 107" xfId="40" xr:uid="{00000000-0005-0000-0000-0000CA010000}"/>
    <cellStyle name="Normal 107 2" xfId="449" xr:uid="{00000000-0005-0000-0000-0000CB010000}"/>
    <cellStyle name="Normal 107 3" xfId="450" xr:uid="{00000000-0005-0000-0000-0000CC010000}"/>
    <cellStyle name="Normal 108" xfId="41" xr:uid="{00000000-0005-0000-0000-0000CD010000}"/>
    <cellStyle name="Normal 108 2" xfId="451" xr:uid="{00000000-0005-0000-0000-0000CE010000}"/>
    <cellStyle name="Normal 109" xfId="42" xr:uid="{00000000-0005-0000-0000-0000CF010000}"/>
    <cellStyle name="Normal 11" xfId="18" xr:uid="{00000000-0005-0000-0000-0000D0010000}"/>
    <cellStyle name="Normal 11 2" xfId="44" xr:uid="{00000000-0005-0000-0000-0000D1010000}"/>
    <cellStyle name="Normal 11 2 2" xfId="98" xr:uid="{00000000-0005-0000-0000-0000D2010000}"/>
    <cellStyle name="Normal 11 2 3" xfId="1473" xr:uid="{00000000-0005-0000-0000-0000D3010000}"/>
    <cellStyle name="Normal 11 3" xfId="43" xr:uid="{00000000-0005-0000-0000-0000D4010000}"/>
    <cellStyle name="Normal 11 3 2" xfId="1474" xr:uid="{00000000-0005-0000-0000-0000D5010000}"/>
    <cellStyle name="Normal 11 4" xfId="452" xr:uid="{00000000-0005-0000-0000-0000D6010000}"/>
    <cellStyle name="Normal 11 5" xfId="453" xr:uid="{00000000-0005-0000-0000-0000D7010000}"/>
    <cellStyle name="Normal 11 6" xfId="1472" xr:uid="{00000000-0005-0000-0000-0000D8010000}"/>
    <cellStyle name="Normal 11 7" xfId="2677" xr:uid="{54CF69DA-9065-448A-9ED8-1928B8B97200}"/>
    <cellStyle name="Normal 11_danh muc cong trinh_kehoach_ huyen Phu Xuyen" xfId="454" xr:uid="{00000000-0005-0000-0000-0000D9010000}"/>
    <cellStyle name="Normal 110" xfId="45" xr:uid="{00000000-0005-0000-0000-0000DA010000}"/>
    <cellStyle name="Normal 110 2" xfId="455" xr:uid="{00000000-0005-0000-0000-0000DB010000}"/>
    <cellStyle name="Normal 111" xfId="19" xr:uid="{00000000-0005-0000-0000-0000DC010000}"/>
    <cellStyle name="Normal 111 2" xfId="456" xr:uid="{00000000-0005-0000-0000-0000DD010000}"/>
    <cellStyle name="Normal 112" xfId="46" xr:uid="{00000000-0005-0000-0000-0000DE010000}"/>
    <cellStyle name="Normal 112 2" xfId="457" xr:uid="{00000000-0005-0000-0000-0000DF010000}"/>
    <cellStyle name="Normal 113" xfId="47" xr:uid="{00000000-0005-0000-0000-0000E0010000}"/>
    <cellStyle name="Normal 113 2" xfId="458" xr:uid="{00000000-0005-0000-0000-0000E1010000}"/>
    <cellStyle name="Normal 114" xfId="48" xr:uid="{00000000-0005-0000-0000-0000E2010000}"/>
    <cellStyle name="Normal 114 2" xfId="459" xr:uid="{00000000-0005-0000-0000-0000E3010000}"/>
    <cellStyle name="Normal 115" xfId="49" xr:uid="{00000000-0005-0000-0000-0000E4010000}"/>
    <cellStyle name="Normal 116" xfId="50" xr:uid="{00000000-0005-0000-0000-0000E5010000}"/>
    <cellStyle name="Normal 116 2" xfId="460" xr:uid="{00000000-0005-0000-0000-0000E6010000}"/>
    <cellStyle name="Normal 117" xfId="51" xr:uid="{00000000-0005-0000-0000-0000E7010000}"/>
    <cellStyle name="Normal 117 2" xfId="461" xr:uid="{00000000-0005-0000-0000-0000E8010000}"/>
    <cellStyle name="Normal 118" xfId="462" xr:uid="{00000000-0005-0000-0000-0000E9010000}"/>
    <cellStyle name="Normal 118 2" xfId="2366" xr:uid="{11AEEABD-E320-4B99-80B4-45C58C692B18}"/>
    <cellStyle name="Normal 119" xfId="463" xr:uid="{00000000-0005-0000-0000-0000EA010000}"/>
    <cellStyle name="Normal 12" xfId="20" xr:uid="{00000000-0005-0000-0000-0000EB010000}"/>
    <cellStyle name="Normal 12 2" xfId="52" xr:uid="{00000000-0005-0000-0000-0000EC010000}"/>
    <cellStyle name="Normal 12 2 2" xfId="464" xr:uid="{00000000-0005-0000-0000-0000ED010000}"/>
    <cellStyle name="Normal 12 2 3" xfId="1475" xr:uid="{00000000-0005-0000-0000-0000EE010000}"/>
    <cellStyle name="Normal 12 2_B10Danh muc Soc Son DM2017(Th12Sotrinh)" xfId="465" xr:uid="{00000000-0005-0000-0000-0000EF010000}"/>
    <cellStyle name="Normal 12 3" xfId="466" xr:uid="{00000000-0005-0000-0000-0000F0010000}"/>
    <cellStyle name="Normal 12 4" xfId="467" xr:uid="{00000000-0005-0000-0000-0000F1010000}"/>
    <cellStyle name="Normal 12 5" xfId="468" xr:uid="{00000000-0005-0000-0000-0000F2010000}"/>
    <cellStyle name="Normal 12 6" xfId="2678" xr:uid="{6D1F8B0B-0731-429D-BBBC-96F965AAA3BF}"/>
    <cellStyle name="Normal 12_B10Danh muc Soc Son DM2017(Th12Sotrinh)" xfId="469" xr:uid="{00000000-0005-0000-0000-0000F3010000}"/>
    <cellStyle name="Normal 120" xfId="470" xr:uid="{00000000-0005-0000-0000-0000F4010000}"/>
    <cellStyle name="Normal 121" xfId="53" xr:uid="{00000000-0005-0000-0000-0000F5010000}"/>
    <cellStyle name="Normal 122" xfId="471" xr:uid="{00000000-0005-0000-0000-0000F6010000}"/>
    <cellStyle name="Normal 123" xfId="472" xr:uid="{00000000-0005-0000-0000-0000F7010000}"/>
    <cellStyle name="Normal 124" xfId="473" xr:uid="{00000000-0005-0000-0000-0000F8010000}"/>
    <cellStyle name="Normal 125" xfId="474" xr:uid="{00000000-0005-0000-0000-0000F9010000}"/>
    <cellStyle name="Normal 126" xfId="475" xr:uid="{00000000-0005-0000-0000-0000FA010000}"/>
    <cellStyle name="Normal 127" xfId="476" xr:uid="{00000000-0005-0000-0000-0000FB010000}"/>
    <cellStyle name="Normal 128" xfId="477" xr:uid="{00000000-0005-0000-0000-0000FC010000}"/>
    <cellStyle name="Normal 129" xfId="478" xr:uid="{00000000-0005-0000-0000-0000FD010000}"/>
    <cellStyle name="Normal 13" xfId="479" xr:uid="{00000000-0005-0000-0000-0000FE010000}"/>
    <cellStyle name="Normal 13 2" xfId="480" xr:uid="{00000000-0005-0000-0000-0000FF010000}"/>
    <cellStyle name="Normal 13 3" xfId="2679" xr:uid="{C0B449FC-4A01-4C86-B289-3F91642C412F}"/>
    <cellStyle name="Normal 13_B10Danh muc Soc Son DM2017(Th12Sotrinh)" xfId="481" xr:uid="{00000000-0005-0000-0000-000000020000}"/>
    <cellStyle name="Normal 130" xfId="482" xr:uid="{00000000-0005-0000-0000-000001020000}"/>
    <cellStyle name="Normal 131" xfId="483" xr:uid="{00000000-0005-0000-0000-000002020000}"/>
    <cellStyle name="Normal 131 2" xfId="484" xr:uid="{00000000-0005-0000-0000-000003020000}"/>
    <cellStyle name="Normal 132" xfId="485" xr:uid="{00000000-0005-0000-0000-000004020000}"/>
    <cellStyle name="Normal 133" xfId="486" xr:uid="{00000000-0005-0000-0000-000005020000}"/>
    <cellStyle name="Normal 133 2" xfId="487" xr:uid="{00000000-0005-0000-0000-000006020000}"/>
    <cellStyle name="Normal 134" xfId="488" xr:uid="{00000000-0005-0000-0000-000007020000}"/>
    <cellStyle name="Normal 134 2" xfId="489" xr:uid="{00000000-0005-0000-0000-000008020000}"/>
    <cellStyle name="Normal 135" xfId="490" xr:uid="{00000000-0005-0000-0000-000009020000}"/>
    <cellStyle name="Normal 136" xfId="491" xr:uid="{00000000-0005-0000-0000-00000A020000}"/>
    <cellStyle name="Normal 136 2" xfId="492" xr:uid="{00000000-0005-0000-0000-00000B020000}"/>
    <cellStyle name="Normal 137" xfId="493" xr:uid="{00000000-0005-0000-0000-00000C020000}"/>
    <cellStyle name="Normal 138" xfId="494" xr:uid="{00000000-0005-0000-0000-00000D020000}"/>
    <cellStyle name="Normal 139" xfId="495" xr:uid="{00000000-0005-0000-0000-00000E020000}"/>
    <cellStyle name="Normal 14" xfId="3" xr:uid="{00000000-0005-0000-0000-00000F020000}"/>
    <cellStyle name="Normal 14 2" xfId="496" xr:uid="{00000000-0005-0000-0000-000010020000}"/>
    <cellStyle name="Normal 14 3" xfId="497" xr:uid="{00000000-0005-0000-0000-000011020000}"/>
    <cellStyle name="Normal 14 4" xfId="2367" xr:uid="{7814DD9D-9900-4795-8609-E927A3AA95A9}"/>
    <cellStyle name="Normal 14_B10Danh muc Soc Son DM2017(Th12Sotrinh)" xfId="498" xr:uid="{00000000-0005-0000-0000-000012020000}"/>
    <cellStyle name="Normal 140" xfId="499" xr:uid="{00000000-0005-0000-0000-000013020000}"/>
    <cellStyle name="Normal 141" xfId="500" xr:uid="{00000000-0005-0000-0000-000014020000}"/>
    <cellStyle name="Normal 142" xfId="501" xr:uid="{00000000-0005-0000-0000-000015020000}"/>
    <cellStyle name="Normal 143" xfId="502" xr:uid="{00000000-0005-0000-0000-000016020000}"/>
    <cellStyle name="Normal 144" xfId="503" xr:uid="{00000000-0005-0000-0000-000017020000}"/>
    <cellStyle name="Normal 145" xfId="504" xr:uid="{00000000-0005-0000-0000-000018020000}"/>
    <cellStyle name="Normal 146" xfId="505" xr:uid="{00000000-0005-0000-0000-000019020000}"/>
    <cellStyle name="Normal 147" xfId="506" xr:uid="{00000000-0005-0000-0000-00001A020000}"/>
    <cellStyle name="Normal 148" xfId="507" xr:uid="{00000000-0005-0000-0000-00001B020000}"/>
    <cellStyle name="Normal 149" xfId="508" xr:uid="{00000000-0005-0000-0000-00001C020000}"/>
    <cellStyle name="Normal 15" xfId="102" xr:uid="{00000000-0005-0000-0000-00001D020000}"/>
    <cellStyle name="Normal 15 10" xfId="509" xr:uid="{00000000-0005-0000-0000-00001E020000}"/>
    <cellStyle name="Normal 15 11" xfId="1378" xr:uid="{00000000-0005-0000-0000-00001F020000}"/>
    <cellStyle name="Normal 15 2" xfId="21" xr:uid="{00000000-0005-0000-0000-000020020000}"/>
    <cellStyle name="Normal 15 2 2" xfId="510" xr:uid="{00000000-0005-0000-0000-000021020000}"/>
    <cellStyle name="Normal 15 2 2 2" xfId="511" xr:uid="{00000000-0005-0000-0000-000022020000}"/>
    <cellStyle name="Normal 15 2 2 3" xfId="512" xr:uid="{00000000-0005-0000-0000-000023020000}"/>
    <cellStyle name="Normal 15 2 2 4" xfId="513" xr:uid="{00000000-0005-0000-0000-000024020000}"/>
    <cellStyle name="Normal 15 2 3" xfId="514" xr:uid="{00000000-0005-0000-0000-000025020000}"/>
    <cellStyle name="Normal 15 2 3 2" xfId="515" xr:uid="{00000000-0005-0000-0000-000026020000}"/>
    <cellStyle name="Normal 15 2 3 3" xfId="516" xr:uid="{00000000-0005-0000-0000-000027020000}"/>
    <cellStyle name="Normal 15 2 3 4" xfId="517" xr:uid="{00000000-0005-0000-0000-000028020000}"/>
    <cellStyle name="Normal 15 2 4" xfId="518" xr:uid="{00000000-0005-0000-0000-000029020000}"/>
    <cellStyle name="Normal 15 2 5" xfId="519" xr:uid="{00000000-0005-0000-0000-00002A020000}"/>
    <cellStyle name="Normal 15 2 6" xfId="520" xr:uid="{00000000-0005-0000-0000-00002B020000}"/>
    <cellStyle name="Normal 15 3" xfId="521" xr:uid="{00000000-0005-0000-0000-00002C020000}"/>
    <cellStyle name="Normal 15 3 2" xfId="522" xr:uid="{00000000-0005-0000-0000-00002D020000}"/>
    <cellStyle name="Normal 15 3 2 2" xfId="523" xr:uid="{00000000-0005-0000-0000-00002E020000}"/>
    <cellStyle name="Normal 15 3 2 3" xfId="524" xr:uid="{00000000-0005-0000-0000-00002F020000}"/>
    <cellStyle name="Normal 15 3 2 4" xfId="525" xr:uid="{00000000-0005-0000-0000-000030020000}"/>
    <cellStyle name="Normal 15 3 3" xfId="526" xr:uid="{00000000-0005-0000-0000-000031020000}"/>
    <cellStyle name="Normal 15 3 3 2" xfId="527" xr:uid="{00000000-0005-0000-0000-000032020000}"/>
    <cellStyle name="Normal 15 3 3 3" xfId="528" xr:uid="{00000000-0005-0000-0000-000033020000}"/>
    <cellStyle name="Normal 15 3 3 4" xfId="529" xr:uid="{00000000-0005-0000-0000-000034020000}"/>
    <cellStyle name="Normal 15 3 4" xfId="530" xr:uid="{00000000-0005-0000-0000-000035020000}"/>
    <cellStyle name="Normal 15 3 5" xfId="531" xr:uid="{00000000-0005-0000-0000-000036020000}"/>
    <cellStyle name="Normal 15 3 6" xfId="532" xr:uid="{00000000-0005-0000-0000-000037020000}"/>
    <cellStyle name="Normal 15 4" xfId="533" xr:uid="{00000000-0005-0000-0000-000038020000}"/>
    <cellStyle name="Normal 15 4 2" xfId="534" xr:uid="{00000000-0005-0000-0000-000039020000}"/>
    <cellStyle name="Normal 15 4 2 2" xfId="535" xr:uid="{00000000-0005-0000-0000-00003A020000}"/>
    <cellStyle name="Normal 15 4 2 3" xfId="536" xr:uid="{00000000-0005-0000-0000-00003B020000}"/>
    <cellStyle name="Normal 15 4 2 4" xfId="537" xr:uid="{00000000-0005-0000-0000-00003C020000}"/>
    <cellStyle name="Normal 15 4 3" xfId="538" xr:uid="{00000000-0005-0000-0000-00003D020000}"/>
    <cellStyle name="Normal 15 4 3 2" xfId="539" xr:uid="{00000000-0005-0000-0000-00003E020000}"/>
    <cellStyle name="Normal 15 4 3 3" xfId="540" xr:uid="{00000000-0005-0000-0000-00003F020000}"/>
    <cellStyle name="Normal 15 4 3 4" xfId="541" xr:uid="{00000000-0005-0000-0000-000040020000}"/>
    <cellStyle name="Normal 15 4 4" xfId="542" xr:uid="{00000000-0005-0000-0000-000041020000}"/>
    <cellStyle name="Normal 15 4 5" xfId="543" xr:uid="{00000000-0005-0000-0000-000042020000}"/>
    <cellStyle name="Normal 15 4 6" xfId="544" xr:uid="{00000000-0005-0000-0000-000043020000}"/>
    <cellStyle name="Normal 15 5" xfId="545" xr:uid="{00000000-0005-0000-0000-000044020000}"/>
    <cellStyle name="Normal 15 5 2" xfId="546" xr:uid="{00000000-0005-0000-0000-000045020000}"/>
    <cellStyle name="Normal 15 5 3" xfId="547" xr:uid="{00000000-0005-0000-0000-000046020000}"/>
    <cellStyle name="Normal 15 5 4" xfId="548" xr:uid="{00000000-0005-0000-0000-000047020000}"/>
    <cellStyle name="Normal 15 6" xfId="549" xr:uid="{00000000-0005-0000-0000-000048020000}"/>
    <cellStyle name="Normal 15 6 2" xfId="550" xr:uid="{00000000-0005-0000-0000-000049020000}"/>
    <cellStyle name="Normal 15 6 3" xfId="551" xr:uid="{00000000-0005-0000-0000-00004A020000}"/>
    <cellStyle name="Normal 15 6 4" xfId="552" xr:uid="{00000000-0005-0000-0000-00004B020000}"/>
    <cellStyle name="Normal 15 7" xfId="553" xr:uid="{00000000-0005-0000-0000-00004C020000}"/>
    <cellStyle name="Normal 15 8" xfId="554" xr:uid="{00000000-0005-0000-0000-00004D020000}"/>
    <cellStyle name="Normal 15 9" xfId="555" xr:uid="{00000000-0005-0000-0000-00004E020000}"/>
    <cellStyle name="Normal 15_B10Danh muc Soc Son DM2017(Th12Sotrinh)" xfId="556" xr:uid="{00000000-0005-0000-0000-00004F020000}"/>
    <cellStyle name="Normal 150" xfId="557" xr:uid="{00000000-0005-0000-0000-000050020000}"/>
    <cellStyle name="Normal 151" xfId="558" xr:uid="{00000000-0005-0000-0000-000051020000}"/>
    <cellStyle name="Normal 152" xfId="559" xr:uid="{00000000-0005-0000-0000-000052020000}"/>
    <cellStyle name="Normal 153" xfId="560" xr:uid="{00000000-0005-0000-0000-000053020000}"/>
    <cellStyle name="Normal 154" xfId="561" xr:uid="{00000000-0005-0000-0000-000054020000}"/>
    <cellStyle name="Normal 155" xfId="562" xr:uid="{00000000-0005-0000-0000-000055020000}"/>
    <cellStyle name="Normal 156" xfId="563" xr:uid="{00000000-0005-0000-0000-000056020000}"/>
    <cellStyle name="Normal 157" xfId="564" xr:uid="{00000000-0005-0000-0000-000057020000}"/>
    <cellStyle name="Normal 158" xfId="565" xr:uid="{00000000-0005-0000-0000-000058020000}"/>
    <cellStyle name="Normal 159" xfId="566" xr:uid="{00000000-0005-0000-0000-000059020000}"/>
    <cellStyle name="Normal 16" xfId="103" xr:uid="{00000000-0005-0000-0000-00005A020000}"/>
    <cellStyle name="Normal 16 2" xfId="567" xr:uid="{00000000-0005-0000-0000-00005B020000}"/>
    <cellStyle name="Normal 16 2 2" xfId="568" xr:uid="{00000000-0005-0000-0000-00005C020000}"/>
    <cellStyle name="Normal 16 2 2 2" xfId="569" xr:uid="{00000000-0005-0000-0000-00005D020000}"/>
    <cellStyle name="Normal 16 2 2 3" xfId="570" xr:uid="{00000000-0005-0000-0000-00005E020000}"/>
    <cellStyle name="Normal 16 2 2 4" xfId="571" xr:uid="{00000000-0005-0000-0000-00005F020000}"/>
    <cellStyle name="Normal 16 2 3" xfId="572" xr:uid="{00000000-0005-0000-0000-000060020000}"/>
    <cellStyle name="Normal 16 2 3 2" xfId="573" xr:uid="{00000000-0005-0000-0000-000061020000}"/>
    <cellStyle name="Normal 16 2 3 3" xfId="574" xr:uid="{00000000-0005-0000-0000-000062020000}"/>
    <cellStyle name="Normal 16 2 3 4" xfId="575" xr:uid="{00000000-0005-0000-0000-000063020000}"/>
    <cellStyle name="Normal 16 2 4" xfId="576" xr:uid="{00000000-0005-0000-0000-000064020000}"/>
    <cellStyle name="Normal 16 2 5" xfId="577" xr:uid="{00000000-0005-0000-0000-000065020000}"/>
    <cellStyle name="Normal 16 2 6" xfId="578" xr:uid="{00000000-0005-0000-0000-000066020000}"/>
    <cellStyle name="Normal 16 3" xfId="579" xr:uid="{00000000-0005-0000-0000-000067020000}"/>
    <cellStyle name="Normal 16 3 2" xfId="580" xr:uid="{00000000-0005-0000-0000-000068020000}"/>
    <cellStyle name="Normal 16 3 2 2" xfId="581" xr:uid="{00000000-0005-0000-0000-000069020000}"/>
    <cellStyle name="Normal 16 3 2 3" xfId="582" xr:uid="{00000000-0005-0000-0000-00006A020000}"/>
    <cellStyle name="Normal 16 3 2 4" xfId="583" xr:uid="{00000000-0005-0000-0000-00006B020000}"/>
    <cellStyle name="Normal 16 3 3" xfId="584" xr:uid="{00000000-0005-0000-0000-00006C020000}"/>
    <cellStyle name="Normal 16 3 3 2" xfId="585" xr:uid="{00000000-0005-0000-0000-00006D020000}"/>
    <cellStyle name="Normal 16 3 3 3" xfId="586" xr:uid="{00000000-0005-0000-0000-00006E020000}"/>
    <cellStyle name="Normal 16 3 3 4" xfId="587" xr:uid="{00000000-0005-0000-0000-00006F020000}"/>
    <cellStyle name="Normal 16 3 4" xfId="588" xr:uid="{00000000-0005-0000-0000-000070020000}"/>
    <cellStyle name="Normal 16 3 5" xfId="589" xr:uid="{00000000-0005-0000-0000-000071020000}"/>
    <cellStyle name="Normal 16 3 6" xfId="590" xr:uid="{00000000-0005-0000-0000-000072020000}"/>
    <cellStyle name="Normal 16 4" xfId="591" xr:uid="{00000000-0005-0000-0000-000073020000}"/>
    <cellStyle name="Normal 16 4 2" xfId="592" xr:uid="{00000000-0005-0000-0000-000074020000}"/>
    <cellStyle name="Normal 16 4 2 2" xfId="593" xr:uid="{00000000-0005-0000-0000-000075020000}"/>
    <cellStyle name="Normal 16 4 2 3" xfId="594" xr:uid="{00000000-0005-0000-0000-000076020000}"/>
    <cellStyle name="Normal 16 4 2 4" xfId="595" xr:uid="{00000000-0005-0000-0000-000077020000}"/>
    <cellStyle name="Normal 16 4 3" xfId="596" xr:uid="{00000000-0005-0000-0000-000078020000}"/>
    <cellStyle name="Normal 16 4 3 2" xfId="597" xr:uid="{00000000-0005-0000-0000-000079020000}"/>
    <cellStyle name="Normal 16 4 3 3" xfId="598" xr:uid="{00000000-0005-0000-0000-00007A020000}"/>
    <cellStyle name="Normal 16 4 3 4" xfId="599" xr:uid="{00000000-0005-0000-0000-00007B020000}"/>
    <cellStyle name="Normal 16 4 4" xfId="600" xr:uid="{00000000-0005-0000-0000-00007C020000}"/>
    <cellStyle name="Normal 16 4 5" xfId="601" xr:uid="{00000000-0005-0000-0000-00007D020000}"/>
    <cellStyle name="Normal 16 4 6" xfId="602" xr:uid="{00000000-0005-0000-0000-00007E020000}"/>
    <cellStyle name="Normal 16 5" xfId="603" xr:uid="{00000000-0005-0000-0000-00007F020000}"/>
    <cellStyle name="Normal 16 5 2" xfId="604" xr:uid="{00000000-0005-0000-0000-000080020000}"/>
    <cellStyle name="Normal 16 5 3" xfId="605" xr:uid="{00000000-0005-0000-0000-000081020000}"/>
    <cellStyle name="Normal 16 5 4" xfId="606" xr:uid="{00000000-0005-0000-0000-000082020000}"/>
    <cellStyle name="Normal 16 6" xfId="607" xr:uid="{00000000-0005-0000-0000-000083020000}"/>
    <cellStyle name="Normal 16 6 2" xfId="608" xr:uid="{00000000-0005-0000-0000-000084020000}"/>
    <cellStyle name="Normal 16 6 3" xfId="609" xr:uid="{00000000-0005-0000-0000-000085020000}"/>
    <cellStyle name="Normal 16 6 4" xfId="610" xr:uid="{00000000-0005-0000-0000-000086020000}"/>
    <cellStyle name="Normal 16 7" xfId="611" xr:uid="{00000000-0005-0000-0000-000087020000}"/>
    <cellStyle name="Normal 16 8" xfId="612" xr:uid="{00000000-0005-0000-0000-000088020000}"/>
    <cellStyle name="Normal 16 9" xfId="613" xr:uid="{00000000-0005-0000-0000-000089020000}"/>
    <cellStyle name="Normal 160" xfId="614" xr:uid="{00000000-0005-0000-0000-00008A020000}"/>
    <cellStyle name="Normal 161" xfId="615" xr:uid="{00000000-0005-0000-0000-00008B020000}"/>
    <cellStyle name="Normal 162" xfId="616" xr:uid="{00000000-0005-0000-0000-00008C020000}"/>
    <cellStyle name="Normal 163" xfId="617" xr:uid="{00000000-0005-0000-0000-00008D020000}"/>
    <cellStyle name="Normal 164" xfId="618" xr:uid="{00000000-0005-0000-0000-00008E020000}"/>
    <cellStyle name="Normal 165" xfId="619" xr:uid="{00000000-0005-0000-0000-00008F020000}"/>
    <cellStyle name="Normal 166" xfId="620" xr:uid="{00000000-0005-0000-0000-000090020000}"/>
    <cellStyle name="Normal 167" xfId="621" xr:uid="{00000000-0005-0000-0000-000091020000}"/>
    <cellStyle name="Normal 168" xfId="622" xr:uid="{00000000-0005-0000-0000-000092020000}"/>
    <cellStyle name="Normal 169" xfId="623" xr:uid="{00000000-0005-0000-0000-000093020000}"/>
    <cellStyle name="Normal 17" xfId="54" xr:uid="{00000000-0005-0000-0000-000094020000}"/>
    <cellStyle name="Normal 17 2" xfId="624" xr:uid="{00000000-0005-0000-0000-000095020000}"/>
    <cellStyle name="Normal 17 3" xfId="625" xr:uid="{00000000-0005-0000-0000-000096020000}"/>
    <cellStyle name="Normal 170" xfId="626" xr:uid="{00000000-0005-0000-0000-000097020000}"/>
    <cellStyle name="Normal 171" xfId="627" xr:uid="{00000000-0005-0000-0000-000098020000}"/>
    <cellStyle name="Normal 172" xfId="628" xr:uid="{00000000-0005-0000-0000-000099020000}"/>
    <cellStyle name="Normal 173" xfId="629" xr:uid="{00000000-0005-0000-0000-00009A020000}"/>
    <cellStyle name="Normal 174" xfId="630" xr:uid="{00000000-0005-0000-0000-00009B020000}"/>
    <cellStyle name="Normal 175" xfId="631" xr:uid="{00000000-0005-0000-0000-00009C020000}"/>
    <cellStyle name="Normal 176" xfId="632" xr:uid="{00000000-0005-0000-0000-00009D020000}"/>
    <cellStyle name="Normal 177" xfId="633" xr:uid="{00000000-0005-0000-0000-00009E020000}"/>
    <cellStyle name="Normal 178" xfId="634" xr:uid="{00000000-0005-0000-0000-00009F020000}"/>
    <cellStyle name="Normal 179" xfId="635" xr:uid="{00000000-0005-0000-0000-0000A0020000}"/>
    <cellStyle name="Normal 18" xfId="636" xr:uid="{00000000-0005-0000-0000-0000A1020000}"/>
    <cellStyle name="Normal 18 2" xfId="637" xr:uid="{00000000-0005-0000-0000-0000A2020000}"/>
    <cellStyle name="Normal 18 3" xfId="638" xr:uid="{00000000-0005-0000-0000-0000A3020000}"/>
    <cellStyle name="Normal 180" xfId="639" xr:uid="{00000000-0005-0000-0000-0000A4020000}"/>
    <cellStyle name="Normal 181" xfId="640" xr:uid="{00000000-0005-0000-0000-0000A5020000}"/>
    <cellStyle name="Normal 182" xfId="641" xr:uid="{00000000-0005-0000-0000-0000A6020000}"/>
    <cellStyle name="Normal 183" xfId="642" xr:uid="{00000000-0005-0000-0000-0000A7020000}"/>
    <cellStyle name="Normal 184" xfId="643" xr:uid="{00000000-0005-0000-0000-0000A8020000}"/>
    <cellStyle name="Normal 185" xfId="644" xr:uid="{00000000-0005-0000-0000-0000A9020000}"/>
    <cellStyle name="Normal 186" xfId="645" xr:uid="{00000000-0005-0000-0000-0000AA020000}"/>
    <cellStyle name="Normal 187" xfId="646" xr:uid="{00000000-0005-0000-0000-0000AB020000}"/>
    <cellStyle name="Normal 188" xfId="647" xr:uid="{00000000-0005-0000-0000-0000AC020000}"/>
    <cellStyle name="Normal 189" xfId="648" xr:uid="{00000000-0005-0000-0000-0000AD020000}"/>
    <cellStyle name="Normal 19" xfId="649" xr:uid="{00000000-0005-0000-0000-0000AE020000}"/>
    <cellStyle name="Normal 19 2" xfId="650" xr:uid="{00000000-0005-0000-0000-0000AF020000}"/>
    <cellStyle name="Normal 19 3" xfId="651" xr:uid="{00000000-0005-0000-0000-0000B0020000}"/>
    <cellStyle name="Normal 190" xfId="652" xr:uid="{00000000-0005-0000-0000-0000B1020000}"/>
    <cellStyle name="Normal 191" xfId="653" xr:uid="{00000000-0005-0000-0000-0000B2020000}"/>
    <cellStyle name="Normal 192" xfId="654" xr:uid="{00000000-0005-0000-0000-0000B3020000}"/>
    <cellStyle name="Normal 193" xfId="655" xr:uid="{00000000-0005-0000-0000-0000B4020000}"/>
    <cellStyle name="Normal 194" xfId="656" xr:uid="{00000000-0005-0000-0000-0000B5020000}"/>
    <cellStyle name="Normal 195" xfId="657" xr:uid="{00000000-0005-0000-0000-0000B6020000}"/>
    <cellStyle name="Normal 196" xfId="658" xr:uid="{00000000-0005-0000-0000-0000B7020000}"/>
    <cellStyle name="Normal 197" xfId="659" xr:uid="{00000000-0005-0000-0000-0000B8020000}"/>
    <cellStyle name="Normal 198" xfId="660" xr:uid="{00000000-0005-0000-0000-0000B9020000}"/>
    <cellStyle name="Normal 199" xfId="661" xr:uid="{00000000-0005-0000-0000-0000BA020000}"/>
    <cellStyle name="Normal 2" xfId="5" xr:uid="{00000000-0005-0000-0000-0000BB020000}"/>
    <cellStyle name="Normal 2 10" xfId="662" xr:uid="{00000000-0005-0000-0000-0000BC020000}"/>
    <cellStyle name="Normal 2 10 2" xfId="1530" xr:uid="{00000000-0005-0000-0000-0000BD020000}"/>
    <cellStyle name="Normal 2 10 3" xfId="8327" xr:uid="{586D2A24-2C67-4AA1-83A3-561EFCEE8D3E}"/>
    <cellStyle name="Normal 2 100" xfId="1371" xr:uid="{00000000-0005-0000-0000-0000BE020000}"/>
    <cellStyle name="Normal 2 11" xfId="663" xr:uid="{00000000-0005-0000-0000-0000BF020000}"/>
    <cellStyle name="Normal 2 12" xfId="664" xr:uid="{00000000-0005-0000-0000-0000C0020000}"/>
    <cellStyle name="Normal 2 13" xfId="665" xr:uid="{00000000-0005-0000-0000-0000C1020000}"/>
    <cellStyle name="Normal 2 14" xfId="666" xr:uid="{00000000-0005-0000-0000-0000C2020000}"/>
    <cellStyle name="Normal 2 15" xfId="667" xr:uid="{00000000-0005-0000-0000-0000C3020000}"/>
    <cellStyle name="Normal 2 16" xfId="668" xr:uid="{00000000-0005-0000-0000-0000C4020000}"/>
    <cellStyle name="Normal 2 17" xfId="669" xr:uid="{00000000-0005-0000-0000-0000C5020000}"/>
    <cellStyle name="Normal 2 18" xfId="670" xr:uid="{00000000-0005-0000-0000-0000C6020000}"/>
    <cellStyle name="Normal 2 19" xfId="671" xr:uid="{00000000-0005-0000-0000-0000C7020000}"/>
    <cellStyle name="Normal 2 2" xfId="4" xr:uid="{00000000-0005-0000-0000-0000C8020000}"/>
    <cellStyle name="Normal 2 2 10 2" xfId="1527" xr:uid="{00000000-0005-0000-0000-0000C9020000}"/>
    <cellStyle name="Normal 2 2 2" xfId="22" xr:uid="{00000000-0005-0000-0000-0000CA020000}"/>
    <cellStyle name="Normal 2 2 29" xfId="1355" xr:uid="{00000000-0005-0000-0000-0000CB020000}"/>
    <cellStyle name="Normal 2 2 3" xfId="672" xr:uid="{00000000-0005-0000-0000-0000CC020000}"/>
    <cellStyle name="Normal 2 2 30" xfId="1363" xr:uid="{00000000-0005-0000-0000-0000CD020000}"/>
    <cellStyle name="Normal 2 2 4" xfId="673" xr:uid="{00000000-0005-0000-0000-0000CE020000}"/>
    <cellStyle name="Normal 2 2 4 2" xfId="1522" xr:uid="{00000000-0005-0000-0000-0000CF020000}"/>
    <cellStyle name="Normal 2 2 5" xfId="1361" xr:uid="{00000000-0005-0000-0000-0000D0020000}"/>
    <cellStyle name="Normal 2 2 5 2" xfId="1526" xr:uid="{00000000-0005-0000-0000-0000D1020000}"/>
    <cellStyle name="Normal 2 2 6" xfId="2388" xr:uid="{1C882AEE-5CD0-466B-BA7B-66EF5AA716F3}"/>
    <cellStyle name="Normal 2 20" xfId="674" xr:uid="{00000000-0005-0000-0000-0000D2020000}"/>
    <cellStyle name="Normal 2 21" xfId="675" xr:uid="{00000000-0005-0000-0000-0000D3020000}"/>
    <cellStyle name="Normal 2 22" xfId="676" xr:uid="{00000000-0005-0000-0000-0000D4020000}"/>
    <cellStyle name="Normal 2 23" xfId="677" xr:uid="{00000000-0005-0000-0000-0000D5020000}"/>
    <cellStyle name="Normal 2 24" xfId="678" xr:uid="{00000000-0005-0000-0000-0000D6020000}"/>
    <cellStyle name="Normal 2 25" xfId="679" xr:uid="{00000000-0005-0000-0000-0000D7020000}"/>
    <cellStyle name="Normal 2 26" xfId="680" xr:uid="{00000000-0005-0000-0000-0000D8020000}"/>
    <cellStyle name="Normal 2 27" xfId="681" xr:uid="{00000000-0005-0000-0000-0000D9020000}"/>
    <cellStyle name="Normal 2 28" xfId="682" xr:uid="{00000000-0005-0000-0000-0000DA020000}"/>
    <cellStyle name="Normal 2 29" xfId="683" xr:uid="{00000000-0005-0000-0000-0000DB020000}"/>
    <cellStyle name="Normal 2 3" xfId="23" xr:uid="{00000000-0005-0000-0000-0000DC020000}"/>
    <cellStyle name="Normal 2 3 2" xfId="1476" xr:uid="{00000000-0005-0000-0000-0000DD020000}"/>
    <cellStyle name="Normal 2 3 3" xfId="2369" xr:uid="{E2768F56-6728-4A6C-B75A-7DF41AA77493}"/>
    <cellStyle name="Normal 2 3 5" xfId="1362" xr:uid="{00000000-0005-0000-0000-0000DE020000}"/>
    <cellStyle name="Normal 2 3_All" xfId="1531" xr:uid="{00000000-0005-0000-0000-0000DF020000}"/>
    <cellStyle name="Normal 2 30" xfId="684" xr:uid="{00000000-0005-0000-0000-0000E0020000}"/>
    <cellStyle name="Normal 2 31" xfId="685" xr:uid="{00000000-0005-0000-0000-0000E1020000}"/>
    <cellStyle name="Normal 2 32" xfId="686" xr:uid="{00000000-0005-0000-0000-0000E2020000}"/>
    <cellStyle name="Normal 2 33" xfId="687" xr:uid="{00000000-0005-0000-0000-0000E3020000}"/>
    <cellStyle name="Normal 2 34" xfId="688" xr:uid="{00000000-0005-0000-0000-0000E4020000}"/>
    <cellStyle name="Normal 2 35" xfId="689" xr:uid="{00000000-0005-0000-0000-0000E5020000}"/>
    <cellStyle name="Normal 2 36" xfId="690" xr:uid="{00000000-0005-0000-0000-0000E6020000}"/>
    <cellStyle name="Normal 2 37" xfId="691" xr:uid="{00000000-0005-0000-0000-0000E7020000}"/>
    <cellStyle name="Normal 2 38" xfId="692" xr:uid="{00000000-0005-0000-0000-0000E8020000}"/>
    <cellStyle name="Normal 2 39" xfId="693" xr:uid="{00000000-0005-0000-0000-0000E9020000}"/>
    <cellStyle name="Normal 2 4" xfId="694" xr:uid="{00000000-0005-0000-0000-0000EA020000}"/>
    <cellStyle name="Normal 2 4 2" xfId="1354" xr:uid="{00000000-0005-0000-0000-0000EB020000}"/>
    <cellStyle name="Normal 2 40" xfId="695" xr:uid="{00000000-0005-0000-0000-0000EC020000}"/>
    <cellStyle name="Normal 2 41" xfId="696" xr:uid="{00000000-0005-0000-0000-0000ED020000}"/>
    <cellStyle name="Normal 2 42" xfId="697" xr:uid="{00000000-0005-0000-0000-0000EE020000}"/>
    <cellStyle name="Normal 2 43" xfId="698" xr:uid="{00000000-0005-0000-0000-0000EF020000}"/>
    <cellStyle name="Normal 2 44" xfId="699" xr:uid="{00000000-0005-0000-0000-0000F0020000}"/>
    <cellStyle name="Normal 2 45" xfId="700" xr:uid="{00000000-0005-0000-0000-0000F1020000}"/>
    <cellStyle name="Normal 2 46" xfId="701" xr:uid="{00000000-0005-0000-0000-0000F2020000}"/>
    <cellStyle name="Normal 2 47" xfId="702" xr:uid="{00000000-0005-0000-0000-0000F3020000}"/>
    <cellStyle name="Normal 2 48" xfId="703" xr:uid="{00000000-0005-0000-0000-0000F4020000}"/>
    <cellStyle name="Normal 2 49" xfId="704" xr:uid="{00000000-0005-0000-0000-0000F5020000}"/>
    <cellStyle name="Normal 2 5" xfId="705" xr:uid="{00000000-0005-0000-0000-0000F6020000}"/>
    <cellStyle name="Normal 2 5 2" xfId="2680" xr:uid="{4B69965E-E9A0-45F3-9A09-F576B2AB00E5}"/>
    <cellStyle name="Normal 2 50" xfId="706" xr:uid="{00000000-0005-0000-0000-0000F7020000}"/>
    <cellStyle name="Normal 2 51" xfId="707" xr:uid="{00000000-0005-0000-0000-0000F8020000}"/>
    <cellStyle name="Normal 2 52" xfId="708" xr:uid="{00000000-0005-0000-0000-0000F9020000}"/>
    <cellStyle name="Normal 2 53" xfId="709" xr:uid="{00000000-0005-0000-0000-0000FA020000}"/>
    <cellStyle name="Normal 2 54" xfId="710" xr:uid="{00000000-0005-0000-0000-0000FB020000}"/>
    <cellStyle name="Normal 2 55" xfId="711" xr:uid="{00000000-0005-0000-0000-0000FC020000}"/>
    <cellStyle name="Normal 2 56" xfId="712" xr:uid="{00000000-0005-0000-0000-0000FD020000}"/>
    <cellStyle name="Normal 2 57" xfId="713" xr:uid="{00000000-0005-0000-0000-0000FE020000}"/>
    <cellStyle name="Normal 2 58" xfId="714" xr:uid="{00000000-0005-0000-0000-0000FF020000}"/>
    <cellStyle name="Normal 2 59" xfId="715" xr:uid="{00000000-0005-0000-0000-000000030000}"/>
    <cellStyle name="Normal 2 6" xfId="9" xr:uid="{00000000-0005-0000-0000-000001030000}"/>
    <cellStyle name="Normal 2 6 2" xfId="716" xr:uid="{00000000-0005-0000-0000-000002030000}"/>
    <cellStyle name="Normal 2 60" xfId="717" xr:uid="{00000000-0005-0000-0000-000003030000}"/>
    <cellStyle name="Normal 2 61" xfId="718" xr:uid="{00000000-0005-0000-0000-000004030000}"/>
    <cellStyle name="Normal 2 62" xfId="719" xr:uid="{00000000-0005-0000-0000-000005030000}"/>
    <cellStyle name="Normal 2 63" xfId="720" xr:uid="{00000000-0005-0000-0000-000006030000}"/>
    <cellStyle name="Normal 2 64" xfId="721" xr:uid="{00000000-0005-0000-0000-000007030000}"/>
    <cellStyle name="Normal 2 65" xfId="722" xr:uid="{00000000-0005-0000-0000-000008030000}"/>
    <cellStyle name="Normal 2 66" xfId="723" xr:uid="{00000000-0005-0000-0000-000009030000}"/>
    <cellStyle name="Normal 2 67" xfId="724" xr:uid="{00000000-0005-0000-0000-00000A030000}"/>
    <cellStyle name="Normal 2 68" xfId="725" xr:uid="{00000000-0005-0000-0000-00000B030000}"/>
    <cellStyle name="Normal 2 69" xfId="726" xr:uid="{00000000-0005-0000-0000-00000C030000}"/>
    <cellStyle name="Normal 2 7" xfId="727" xr:uid="{00000000-0005-0000-0000-00000D030000}"/>
    <cellStyle name="Normal 2 70" xfId="728" xr:uid="{00000000-0005-0000-0000-00000E030000}"/>
    <cellStyle name="Normal 2 71" xfId="729" xr:uid="{00000000-0005-0000-0000-00000F030000}"/>
    <cellStyle name="Normal 2 72" xfId="95" xr:uid="{00000000-0005-0000-0000-000010030000}"/>
    <cellStyle name="Normal 2 72 2" xfId="2393" xr:uid="{7A2B17E2-3BE9-4689-91F4-E9CBF9CDCD78}"/>
    <cellStyle name="Normal 2 73" xfId="1520" xr:uid="{00000000-0005-0000-0000-000011030000}"/>
    <cellStyle name="Normal 2 73 10" xfId="4977" xr:uid="{8D533A4F-743A-4F4A-BEBD-803930012A61}"/>
    <cellStyle name="Normal 2 73 11" xfId="6091" xr:uid="{5EA87784-223B-4EA7-BE34-26D4C13BA2F8}"/>
    <cellStyle name="Normal 2 73 2" xfId="1637" xr:uid="{038E4945-872F-4353-8A04-E4ABC675D91E}"/>
    <cellStyle name="Normal 2 73 2 10" xfId="5080" xr:uid="{1FAB3B2D-292E-4BA8-BD6F-F1BCFC42FB3A}"/>
    <cellStyle name="Normal 2 73 2 11" xfId="6194" xr:uid="{F7AB117B-F49D-48C7-A57C-73B6B7B6C88E}"/>
    <cellStyle name="Normal 2 73 2 2" xfId="1792" xr:uid="{D2DDBEF1-EF7B-46DA-931E-80DC73F9A7FD}"/>
    <cellStyle name="Normal 2 73 2 2 2" xfId="2206" xr:uid="{CDBCF49A-6759-4755-8BCB-ED5C071CD82F}"/>
    <cellStyle name="Normal 2 73 2 2 2 2" xfId="3389" xr:uid="{02D0EE66-A02A-4545-A4E8-3CA74852E2FA}"/>
    <cellStyle name="Normal 2 73 2 2 2 3" xfId="4528" xr:uid="{ECF92E7E-D2F8-4F5A-9E38-72970A3EECD2}"/>
    <cellStyle name="Normal 2 73 2 2 2 4" xfId="5649" xr:uid="{1D10FD19-4DD4-4081-818F-D783A060E6CB}"/>
    <cellStyle name="Normal 2 73 2 2 2 5" xfId="6763" xr:uid="{41E27B38-5C78-444F-BC54-46F03BF09728}"/>
    <cellStyle name="Normal 2 73 2 2 3" xfId="2975" xr:uid="{AF6D4CCB-C12E-4A0C-905F-08760737CF29}"/>
    <cellStyle name="Normal 2 73 2 2 4" xfId="4114" xr:uid="{9A261988-A669-48F8-A5BD-8E49947C6DE7}"/>
    <cellStyle name="Normal 2 73 2 2 5" xfId="5235" xr:uid="{EDEF35AB-2114-4CAE-B523-DD695005C2CD}"/>
    <cellStyle name="Normal 2 73 2 2 6" xfId="6349" xr:uid="{2FBBBB78-EFA1-4AA2-A0E9-BA9DB8C61273}"/>
    <cellStyle name="Normal 2 73 2 3" xfId="1924" xr:uid="{03882E98-36E9-4F97-BCD0-A01316DAB4BC}"/>
    <cellStyle name="Normal 2 73 2 3 2" xfId="2338" xr:uid="{3DFBE94A-8893-42F5-AC4B-732A16916FAC}"/>
    <cellStyle name="Normal 2 73 2 3 2 2" xfId="3521" xr:uid="{BADA3284-A214-4C48-A042-75D67F396A27}"/>
    <cellStyle name="Normal 2 73 2 3 2 3" xfId="4660" xr:uid="{39272986-2C01-4DE9-9C8F-7F451E9D6BB8}"/>
    <cellStyle name="Normal 2 73 2 3 2 4" xfId="5781" xr:uid="{3E8191B8-8813-41C7-927C-61B550E9F694}"/>
    <cellStyle name="Normal 2 73 2 3 2 5" xfId="6895" xr:uid="{87973172-32A5-4D0B-ADF2-B5BF75D0E81F}"/>
    <cellStyle name="Normal 2 73 2 3 3" xfId="3107" xr:uid="{0139ED5B-AE2A-4250-89C6-44E8FD613A48}"/>
    <cellStyle name="Normal 2 73 2 3 4" xfId="4246" xr:uid="{531FDA37-6D0C-44AF-9FF6-18DC13880DDA}"/>
    <cellStyle name="Normal 2 73 2 3 5" xfId="5367" xr:uid="{EE89F39E-F038-46EA-9D21-53121C791CB3}"/>
    <cellStyle name="Normal 2 73 2 3 6" xfId="6481" xr:uid="{0722E8AC-7424-4AB7-81AD-D0D371D96D1B}"/>
    <cellStyle name="Normal 2 73 2 4" xfId="2051" xr:uid="{9A9AE6F1-CCE2-4B00-922E-E0D025DEEB2B}"/>
    <cellStyle name="Normal 2 73 2 4 2" xfId="3234" xr:uid="{31AB8D40-622C-4053-84D9-EE7803FB9FEF}"/>
    <cellStyle name="Normal 2 73 2 4 3" xfId="4373" xr:uid="{54146063-432B-48EE-847D-7ECD71A5CF14}"/>
    <cellStyle name="Normal 2 73 2 4 4" xfId="5494" xr:uid="{8799BBAA-0317-4AE9-92C5-E7F7CE595F09}"/>
    <cellStyle name="Normal 2 73 2 4 5" xfId="6608" xr:uid="{16AC1BF5-7F36-4C50-B468-02ECF41EB4CD}"/>
    <cellStyle name="Normal 2 73 2 5" xfId="2342" xr:uid="{1EDFF935-425D-4C77-9E8A-4A993C336AF4}"/>
    <cellStyle name="Normal 2 73 2 6" xfId="2524" xr:uid="{98ADBDEE-BA85-4EF1-B3B4-985D97FACF5C}"/>
    <cellStyle name="Normal 2 73 2 6 2" xfId="3678" xr:uid="{1B026514-CDB1-44ED-8D12-DEE7B1BC33B0}"/>
    <cellStyle name="Normal 2 73 2 6 3" xfId="4812" xr:uid="{99590DB9-3D78-4C1C-AE87-91151BBF2853}"/>
    <cellStyle name="Normal 2 73 2 6 4" xfId="5932" xr:uid="{F4067376-873E-44EE-A901-2BD91DFD4F5B}"/>
    <cellStyle name="Normal 2 73 2 6 5" xfId="7046" xr:uid="{416A5FA5-D8E7-4160-BAB1-E79CA8BC25C7}"/>
    <cellStyle name="Normal 2 73 2 7" xfId="2653" xr:uid="{D801932B-83C2-4E8B-8DD3-94AA5281806C}"/>
    <cellStyle name="Normal 2 73 2 7 2" xfId="3807" xr:uid="{3B3D0DB0-8B09-493E-B89E-2794373D9911}"/>
    <cellStyle name="Normal 2 73 2 7 3" xfId="4941" xr:uid="{B6506434-9605-47DF-B6DA-7BE0D3848C05}"/>
    <cellStyle name="Normal 2 73 2 7 4" xfId="6061" xr:uid="{E8EF96B7-0986-4D8B-9720-C8FE8DA7B04C}"/>
    <cellStyle name="Normal 2 73 2 7 5" xfId="7175" xr:uid="{AAAF2769-6D24-4EEE-8C26-E6E8188854ED}"/>
    <cellStyle name="Normal 2 73 2 8" xfId="2820" xr:uid="{E5E724E2-BA28-4728-A88D-7C5314843A03}"/>
    <cellStyle name="Normal 2 73 2 9" xfId="3959" xr:uid="{B452C961-0C71-457F-9521-17834F21D5FB}"/>
    <cellStyle name="Normal 2 73 3" xfId="1689" xr:uid="{7239ADE5-220C-4526-A750-4F5BF4668088}"/>
    <cellStyle name="Normal 2 73 3 2" xfId="2103" xr:uid="{E0ECBA6E-9684-4695-84EE-AA9BC1E8A3B2}"/>
    <cellStyle name="Normal 2 73 3 2 2" xfId="3286" xr:uid="{776085CE-49BE-44D6-BC6B-8452FEB9C5A1}"/>
    <cellStyle name="Normal 2 73 3 2 3" xfId="4425" xr:uid="{8E2E1A45-410F-4F53-8A06-00B9367EDFFF}"/>
    <cellStyle name="Normal 2 73 3 2 4" xfId="5546" xr:uid="{4F800EBF-9815-4082-9AF5-41F46CF06836}"/>
    <cellStyle name="Normal 2 73 3 2 5" xfId="6660" xr:uid="{A3F80315-FCBD-48B0-83F0-11403FCBCEF2}"/>
    <cellStyle name="Normal 2 73 3 3" xfId="2872" xr:uid="{272DBB16-1905-4584-9D42-F2D09481611B}"/>
    <cellStyle name="Normal 2 73 3 4" xfId="4011" xr:uid="{9EF355F8-F42B-49C8-9DCC-B9A5A21EF550}"/>
    <cellStyle name="Normal 2 73 3 5" xfId="5132" xr:uid="{60910665-00B2-497F-876B-2D570A07CD1E}"/>
    <cellStyle name="Normal 2 73 3 6" xfId="6246" xr:uid="{121F5C1A-1912-4151-90CF-7151AACB4069}"/>
    <cellStyle name="Normal 2 73 4" xfId="1821" xr:uid="{D4CB72AA-5FFB-405E-A708-ABDBC741B8DE}"/>
    <cellStyle name="Normal 2 73 4 2" xfId="2235" xr:uid="{BEE8CA97-DF02-4B3F-9695-EC4B75AF560E}"/>
    <cellStyle name="Normal 2 73 4 2 2" xfId="3418" xr:uid="{8126A649-63BF-48F0-8ECF-466F277DDDD5}"/>
    <cellStyle name="Normal 2 73 4 2 3" xfId="4557" xr:uid="{34378A1A-2679-4040-A1C1-BE2B2121691B}"/>
    <cellStyle name="Normal 2 73 4 2 4" xfId="5678" xr:uid="{5C235BD7-BE1B-47D7-A698-6CC30921B73A}"/>
    <cellStyle name="Normal 2 73 4 2 5" xfId="6792" xr:uid="{7C182DDC-BD9A-47DF-A1F7-0A73070730EC}"/>
    <cellStyle name="Normal 2 73 4 3" xfId="3004" xr:uid="{0CFD2A55-CA23-432A-88A6-4631D8D8B9C1}"/>
    <cellStyle name="Normal 2 73 4 4" xfId="4143" xr:uid="{61300A8E-22B1-46B9-8AF5-7C5EAB70A670}"/>
    <cellStyle name="Normal 2 73 4 5" xfId="5264" xr:uid="{28DDE6A1-8C5D-4F42-9933-4E8CAF9E5275}"/>
    <cellStyle name="Normal 2 73 4 6" xfId="6378" xr:uid="{10E74365-B2AB-4605-A98D-CDED9E70BC88}"/>
    <cellStyle name="Normal 2 73 5" xfId="1948" xr:uid="{387941F1-245B-4392-8F23-5918A86AE6B2}"/>
    <cellStyle name="Normal 2 73 5 2" xfId="3131" xr:uid="{6163D78C-DB21-4B60-B1C0-D89D103986DD}"/>
    <cellStyle name="Normal 2 73 5 3" xfId="4270" xr:uid="{3CBC4780-F856-4F9C-89AC-6B45D8AD77C3}"/>
    <cellStyle name="Normal 2 73 5 4" xfId="5391" xr:uid="{097AA805-E691-4F4C-8922-E7B15DACE3E9}"/>
    <cellStyle name="Normal 2 73 5 5" xfId="6505" xr:uid="{323BE15C-C88C-49C3-8E0E-C21807FEF5C2}"/>
    <cellStyle name="Normal 2 73 6" xfId="2421" xr:uid="{9D23F98C-5EB0-4539-913C-F6821BC03878}"/>
    <cellStyle name="Normal 2 73 6 2" xfId="3575" xr:uid="{2FC547EF-0FD8-4E42-9B38-ECCE240F2305}"/>
    <cellStyle name="Normal 2 73 6 3" xfId="4709" xr:uid="{511570FD-A2A6-44AD-94AA-20B3CACE221A}"/>
    <cellStyle name="Normal 2 73 6 4" xfId="5829" xr:uid="{01777BEC-2E57-4886-948F-2876770D4397}"/>
    <cellStyle name="Normal 2 73 6 5" xfId="6943" xr:uid="{8091C9A8-F5D7-4CC7-ACC3-3BB6BEE1B34A}"/>
    <cellStyle name="Normal 2 73 7" xfId="2550" xr:uid="{8A28A851-0C61-4F2E-BDDB-37E6CB22003D}"/>
    <cellStyle name="Normal 2 73 7 2" xfId="3704" xr:uid="{0DA8D9CB-8399-4D3E-AF8C-59F7645C95AB}"/>
    <cellStyle name="Normal 2 73 7 3" xfId="4838" xr:uid="{8D3D0549-3F34-4EBF-A537-39BD6E4048D6}"/>
    <cellStyle name="Normal 2 73 7 4" xfId="5958" xr:uid="{3A1BC4D4-1167-4229-B4FF-1B10E7921D50}"/>
    <cellStyle name="Normal 2 73 7 5" xfId="7072" xr:uid="{FDAE0B80-D250-47EB-A8F4-70E213275B23}"/>
    <cellStyle name="Normal 2 73 8" xfId="2717" xr:uid="{33E07F12-BF03-4A55-83C3-7493BEA251AB}"/>
    <cellStyle name="Normal 2 73 9" xfId="3856" xr:uid="{FDF6A268-F268-4A58-80DE-1EB6ABCA9915}"/>
    <cellStyle name="Normal 2 74" xfId="2368" xr:uid="{CEB5D0CA-2AF3-4DA1-B620-584A5C562533}"/>
    <cellStyle name="Normal 2 74 2" xfId="3538" xr:uid="{12D00773-A804-471E-A96D-C1F590726F4B}"/>
    <cellStyle name="Normal 2 74 3" xfId="4675" xr:uid="{23B629C5-B1A8-4C6A-9024-D3729DF03696}"/>
    <cellStyle name="Normal 2 74 4" xfId="5796" xr:uid="{D2659909-B953-4463-B754-253E5601570D}"/>
    <cellStyle name="Normal 2 74 5" xfId="6910" xr:uid="{AA75E814-B5B2-44E6-9F46-FADED3F0B2E5}"/>
    <cellStyle name="Normal 2 75" xfId="2392" xr:uid="{204E4C79-D7A5-4909-B005-BC036A9DB150}"/>
    <cellStyle name="Normal 2 76" xfId="2397" xr:uid="{20440109-FAFE-44A3-A836-D4B1CF2A62E7}"/>
    <cellStyle name="Normal 2 77" xfId="2398" xr:uid="{82289B26-EB4C-413B-8714-39D40D9453A6}"/>
    <cellStyle name="Normal 2 78" xfId="2390" xr:uid="{C886F4FB-BBEB-4140-88D3-FEC344B7D040}"/>
    <cellStyle name="Normal 2 79" xfId="2396" xr:uid="{086D380F-3D17-4D31-89B4-F27690A23810}"/>
    <cellStyle name="Normal 2 8" xfId="730" xr:uid="{00000000-0005-0000-0000-000012030000}"/>
    <cellStyle name="Normal 2 9" xfId="731" xr:uid="{00000000-0005-0000-0000-000013030000}"/>
    <cellStyle name="Normal 2_Bieu ke hoach 2017-ok" xfId="2681" xr:uid="{281F041E-3210-4DB6-BA64-81770D925F64}"/>
    <cellStyle name="Normal 20" xfId="732" xr:uid="{00000000-0005-0000-0000-000015030000}"/>
    <cellStyle name="Normal 20 2" xfId="733" xr:uid="{00000000-0005-0000-0000-000016030000}"/>
    <cellStyle name="Normal 20 3" xfId="734" xr:uid="{00000000-0005-0000-0000-000017030000}"/>
    <cellStyle name="Normal 200" xfId="735" xr:uid="{00000000-0005-0000-0000-000018030000}"/>
    <cellStyle name="Normal 201" xfId="736" xr:uid="{00000000-0005-0000-0000-000019030000}"/>
    <cellStyle name="Normal 202" xfId="737" xr:uid="{00000000-0005-0000-0000-00001A030000}"/>
    <cellStyle name="Normal 203" xfId="738" xr:uid="{00000000-0005-0000-0000-00001B030000}"/>
    <cellStyle name="Normal 204" xfId="739" xr:uid="{00000000-0005-0000-0000-00001C030000}"/>
    <cellStyle name="Normal 205" xfId="740" xr:uid="{00000000-0005-0000-0000-00001D030000}"/>
    <cellStyle name="Normal 206" xfId="741" xr:uid="{00000000-0005-0000-0000-00001E030000}"/>
    <cellStyle name="Normal 207" xfId="742" xr:uid="{00000000-0005-0000-0000-00001F030000}"/>
    <cellStyle name="Normal 208" xfId="743" xr:uid="{00000000-0005-0000-0000-000020030000}"/>
    <cellStyle name="Normal 209" xfId="744" xr:uid="{00000000-0005-0000-0000-000021030000}"/>
    <cellStyle name="Normal 21" xfId="745" xr:uid="{00000000-0005-0000-0000-000022030000}"/>
    <cellStyle name="Normal 21 2" xfId="746" xr:uid="{00000000-0005-0000-0000-000023030000}"/>
    <cellStyle name="Normal 21 3" xfId="747" xr:uid="{00000000-0005-0000-0000-000024030000}"/>
    <cellStyle name="Normal 210" xfId="748" xr:uid="{00000000-0005-0000-0000-000025030000}"/>
    <cellStyle name="Normal 211" xfId="749" xr:uid="{00000000-0005-0000-0000-000026030000}"/>
    <cellStyle name="Normal 212" xfId="750" xr:uid="{00000000-0005-0000-0000-000027030000}"/>
    <cellStyle name="Normal 213" xfId="751" xr:uid="{00000000-0005-0000-0000-000028030000}"/>
    <cellStyle name="Normal 214" xfId="752" xr:uid="{00000000-0005-0000-0000-000029030000}"/>
    <cellStyle name="Normal 215" xfId="753" xr:uid="{00000000-0005-0000-0000-00002A030000}"/>
    <cellStyle name="Normal 216" xfId="754" xr:uid="{00000000-0005-0000-0000-00002B030000}"/>
    <cellStyle name="Normal 217" xfId="755" xr:uid="{00000000-0005-0000-0000-00002C030000}"/>
    <cellStyle name="Normal 218" xfId="756" xr:uid="{00000000-0005-0000-0000-00002D030000}"/>
    <cellStyle name="Normal 219" xfId="757" xr:uid="{00000000-0005-0000-0000-00002E030000}"/>
    <cellStyle name="Normal 22" xfId="758" xr:uid="{00000000-0005-0000-0000-00002F030000}"/>
    <cellStyle name="Normal 22 2" xfId="759" xr:uid="{00000000-0005-0000-0000-000030030000}"/>
    <cellStyle name="Normal 22 3" xfId="760" xr:uid="{00000000-0005-0000-0000-000031030000}"/>
    <cellStyle name="Normal 220" xfId="761" xr:uid="{00000000-0005-0000-0000-000032030000}"/>
    <cellStyle name="Normal 221" xfId="762" xr:uid="{00000000-0005-0000-0000-000033030000}"/>
    <cellStyle name="Normal 222" xfId="93" xr:uid="{00000000-0005-0000-0000-000034030000}"/>
    <cellStyle name="Normal 223" xfId="763" xr:uid="{00000000-0005-0000-0000-000035030000}"/>
    <cellStyle name="Normal 224" xfId="764" xr:uid="{00000000-0005-0000-0000-000036030000}"/>
    <cellStyle name="Normal 225" xfId="765" xr:uid="{00000000-0005-0000-0000-000037030000}"/>
    <cellStyle name="Normal 226" xfId="766" xr:uid="{00000000-0005-0000-0000-000038030000}"/>
    <cellStyle name="Normal 226_Danh muc nam 2016 (final)" xfId="2391" xr:uid="{C062AD81-908C-40E8-892C-62EBFFBE911B}"/>
    <cellStyle name="Normal 227" xfId="767" xr:uid="{00000000-0005-0000-0000-00003A030000}"/>
    <cellStyle name="Normal 228" xfId="6" xr:uid="{00000000-0005-0000-0000-00003B030000}"/>
    <cellStyle name="Normal 229" xfId="768" xr:uid="{00000000-0005-0000-0000-00003C030000}"/>
    <cellStyle name="Normal 23" xfId="769" xr:uid="{00000000-0005-0000-0000-00003D030000}"/>
    <cellStyle name="Normal 23 2" xfId="770" xr:uid="{00000000-0005-0000-0000-00003E030000}"/>
    <cellStyle name="Normal 23 3" xfId="771" xr:uid="{00000000-0005-0000-0000-00003F030000}"/>
    <cellStyle name="Normal 230" xfId="772" xr:uid="{00000000-0005-0000-0000-000040030000}"/>
    <cellStyle name="Normal 231" xfId="1357" xr:uid="{00000000-0005-0000-0000-000041030000}"/>
    <cellStyle name="Normal 232" xfId="109" xr:uid="{00000000-0005-0000-0000-000042030000}"/>
    <cellStyle name="Normal 233" xfId="1359" xr:uid="{00000000-0005-0000-0000-000043030000}"/>
    <cellStyle name="Normal 234" xfId="1383" xr:uid="{00000000-0005-0000-0000-000044030000}"/>
    <cellStyle name="Normal 235" xfId="1367" xr:uid="{00000000-0005-0000-0000-000045030000}"/>
    <cellStyle name="Normal 236" xfId="1380" xr:uid="{00000000-0005-0000-0000-000046030000}"/>
    <cellStyle name="Normal 237" xfId="1360" xr:uid="{00000000-0005-0000-0000-000047030000}"/>
    <cellStyle name="Normal 237 10" xfId="4962" xr:uid="{A7401D2A-A9A2-4A62-9DA8-34AF4720B39E}"/>
    <cellStyle name="Normal 237 11" xfId="6076" xr:uid="{ED11E16D-B868-4782-AE98-493CCFDEB91D}"/>
    <cellStyle name="Normal 237 2" xfId="1613" xr:uid="{2CEB3137-FF41-484C-99EF-2995DA53982A}"/>
    <cellStyle name="Normal 237 2 10" xfId="6170" xr:uid="{A9B972E6-8B44-4A0F-92BE-07E3E827BD3C}"/>
    <cellStyle name="Normal 237 2 2" xfId="1768" xr:uid="{B4868C3A-4666-45ED-A767-B364347459B2}"/>
    <cellStyle name="Normal 237 2 2 2" xfId="2182" xr:uid="{1C7465FD-DDA6-4D4B-8D85-101E544998BF}"/>
    <cellStyle name="Normal 237 2 2 2 2" xfId="3365" xr:uid="{30AE97B0-BA02-491B-8509-2332117B8012}"/>
    <cellStyle name="Normal 237 2 2 2 3" xfId="4504" xr:uid="{B111D8E3-FE22-47E9-9B47-63321682C06B}"/>
    <cellStyle name="Normal 237 2 2 2 4" xfId="5625" xr:uid="{D268BC13-49DF-49FF-A2A6-D5DFB4EBEACB}"/>
    <cellStyle name="Normal 237 2 2 2 5" xfId="6739" xr:uid="{028D574D-5B89-4841-BE65-97B9719FA3D2}"/>
    <cellStyle name="Normal 237 2 2 3" xfId="2951" xr:uid="{5BFC3CC0-043F-4D11-9090-126C1F1BBC4E}"/>
    <cellStyle name="Normal 237 2 2 4" xfId="4090" xr:uid="{E0F00C8B-F091-4234-94E9-832E80BECB86}"/>
    <cellStyle name="Normal 237 2 2 5" xfId="5211" xr:uid="{E2CA9F98-7553-448D-8B09-EFF3A3AF01DB}"/>
    <cellStyle name="Normal 237 2 2 6" xfId="6325" xr:uid="{EDC82B8D-57D6-495C-B2C8-F05EAC665E52}"/>
    <cellStyle name="Normal 237 2 3" xfId="1900" xr:uid="{F449F1AC-28B6-4E9A-B5C1-B9CFA8732A87}"/>
    <cellStyle name="Normal 237 2 3 2" xfId="2314" xr:uid="{DD6014D7-CC08-45E1-B7F7-8806542DD098}"/>
    <cellStyle name="Normal 237 2 3 2 2" xfId="3497" xr:uid="{FAF67C59-FF83-44D5-BF0A-D4C3E1D105AC}"/>
    <cellStyle name="Normal 237 2 3 2 3" xfId="4636" xr:uid="{01388CDC-BAC2-40EC-A998-95128E2D76E0}"/>
    <cellStyle name="Normal 237 2 3 2 4" xfId="5757" xr:uid="{8D69802E-ADA9-432A-8FB5-B7A8719ABDED}"/>
    <cellStyle name="Normal 237 2 3 2 5" xfId="6871" xr:uid="{86BC7FD9-289B-4536-92B4-0B0EAA3C23D5}"/>
    <cellStyle name="Normal 237 2 3 3" xfId="3083" xr:uid="{72D1039E-F833-42F6-A30B-47718516018D}"/>
    <cellStyle name="Normal 237 2 3 4" xfId="4222" xr:uid="{4984D7C2-57D4-4BBE-9CB7-82A8F40BC7F2}"/>
    <cellStyle name="Normal 237 2 3 5" xfId="5343" xr:uid="{C4039133-281F-428A-B56A-7F53566CFB9B}"/>
    <cellStyle name="Normal 237 2 3 6" xfId="6457" xr:uid="{AF5B06AB-CFB0-46B0-96EC-57118B0A3419}"/>
    <cellStyle name="Normal 237 2 4" xfId="2027" xr:uid="{8F2A0DCF-0A87-4339-92B5-E02A562A0855}"/>
    <cellStyle name="Normal 237 2 4 2" xfId="3210" xr:uid="{6D0B933D-6541-4D35-9F9F-2499F9679889}"/>
    <cellStyle name="Normal 237 2 4 3" xfId="4349" xr:uid="{E369D186-DFAB-45EA-9427-5702F6A8CD60}"/>
    <cellStyle name="Normal 237 2 4 4" xfId="5470" xr:uid="{9CEEE6A1-2E82-4308-AA2F-53E50FD7557F}"/>
    <cellStyle name="Normal 237 2 4 5" xfId="6584" xr:uid="{879CEB2E-9E80-4541-830E-03FBB2FB9E71}"/>
    <cellStyle name="Normal 237 2 5" xfId="2500" xr:uid="{FD3F54ED-3B86-4A70-80F9-8BA22835C000}"/>
    <cellStyle name="Normal 237 2 5 2" xfId="3654" xr:uid="{22B39B43-DB52-4E47-A03C-C3C7802F321E}"/>
    <cellStyle name="Normal 237 2 5 3" xfId="4788" xr:uid="{16CA9C34-CA43-4ADD-8F5E-6AB7911E1314}"/>
    <cellStyle name="Normal 237 2 5 4" xfId="5908" xr:uid="{B1137F79-B334-4141-A52A-D20B7C1A5883}"/>
    <cellStyle name="Normal 237 2 5 5" xfId="7022" xr:uid="{2381466F-BFD6-4497-9719-040ED7F1FE9C}"/>
    <cellStyle name="Normal 237 2 6" xfId="2629" xr:uid="{5A4C1C16-EAF7-456B-A18F-0C51C76A54BE}"/>
    <cellStyle name="Normal 237 2 6 2" xfId="3783" xr:uid="{B3C089D0-6B7A-4586-93F5-695660FC3DD2}"/>
    <cellStyle name="Normal 237 2 6 3" xfId="4917" xr:uid="{3D22A226-33E8-4F04-9635-38BC8B8B5332}"/>
    <cellStyle name="Normal 237 2 6 4" xfId="6037" xr:uid="{68E1CCF5-38D5-4A69-8339-97A7ABDD09C6}"/>
    <cellStyle name="Normal 237 2 6 5" xfId="7151" xr:uid="{8D20823F-368F-4B58-BAC4-035DB80D139E}"/>
    <cellStyle name="Normal 237 2 7" xfId="2796" xr:uid="{FBB902C4-87DE-4C8C-85AD-5A79B826846B}"/>
    <cellStyle name="Normal 237 2 8" xfId="3935" xr:uid="{A79A1ECE-25F4-4159-92AA-4329FEE7D8FD}"/>
    <cellStyle name="Normal 237 2 9" xfId="5056" xr:uid="{F3025E08-BBEA-4B72-BAB1-29405695BFD7}"/>
    <cellStyle name="Normal 237 3" xfId="1673" xr:uid="{BF12F247-E0EA-4295-B6B1-3BDA5D60B67C}"/>
    <cellStyle name="Normal 237 3 2" xfId="2087" xr:uid="{4B21A905-0938-4E43-9D99-DF92E07C5F88}"/>
    <cellStyle name="Normal 237 3 2 2" xfId="3270" xr:uid="{698BF33A-C329-4371-A871-B4DB37D131C2}"/>
    <cellStyle name="Normal 237 3 2 3" xfId="4409" xr:uid="{3B73FB94-B874-499D-8657-C8B5411B5134}"/>
    <cellStyle name="Normal 237 3 2 4" xfId="5530" xr:uid="{4692ABA5-5153-4057-8484-8CCDCEFB72C1}"/>
    <cellStyle name="Normal 237 3 2 5" xfId="6644" xr:uid="{C55C379E-619F-4CA4-8882-D8B6E7B117AB}"/>
    <cellStyle name="Normal 237 3 3" xfId="2856" xr:uid="{7A1E91DA-0C8D-4639-883C-B20AA1FB6113}"/>
    <cellStyle name="Normal 237 3 4" xfId="3995" xr:uid="{EFB01CB4-8973-48B6-89DE-A6E14C7102CB}"/>
    <cellStyle name="Normal 237 3 5" xfId="5116" xr:uid="{360A49E3-5109-4A63-8937-C6056D7470AF}"/>
    <cellStyle name="Normal 237 3 6" xfId="6230" xr:uid="{2AC45EB6-7EBA-4ACA-9251-266410C0581D}"/>
    <cellStyle name="Normal 237 4" xfId="1806" xr:uid="{3B756374-5395-4FF9-910F-5DC2FE3075DD}"/>
    <cellStyle name="Normal 237 4 2" xfId="2220" xr:uid="{CADF75CB-C037-4C8C-B734-29DE54D3EE3E}"/>
    <cellStyle name="Normal 237 4 2 2" xfId="3403" xr:uid="{D6B2B837-709F-41EA-AFE0-2E1B3DF648BA}"/>
    <cellStyle name="Normal 237 4 2 3" xfId="4542" xr:uid="{F1C17A4E-4AF5-4E9E-BB5E-D8932A306E62}"/>
    <cellStyle name="Normal 237 4 2 4" xfId="5663" xr:uid="{945ABCFB-5E52-4EA0-852B-D75E9881F075}"/>
    <cellStyle name="Normal 237 4 2 5" xfId="6777" xr:uid="{52DCA844-24B1-4C87-8692-2C36EDF134F3}"/>
    <cellStyle name="Normal 237 4 3" xfId="2989" xr:uid="{87145BDF-A2BE-4DA9-82B8-7B53302E73B0}"/>
    <cellStyle name="Normal 237 4 4" xfId="4128" xr:uid="{689BAFA8-395D-4154-BC4F-4F9680901A90}"/>
    <cellStyle name="Normal 237 4 5" xfId="5249" xr:uid="{1D4EC29A-BAD0-4B06-8593-0FB7069B782F}"/>
    <cellStyle name="Normal 237 4 6" xfId="6363" xr:uid="{EDFBCA12-FDF1-43AC-AB85-7871849D60B6}"/>
    <cellStyle name="Normal 237 5" xfId="1933" xr:uid="{636509C8-F018-4E3E-832E-569F7C0975BA}"/>
    <cellStyle name="Normal 237 5 2" xfId="3116" xr:uid="{54C6A5A8-92F7-4EC4-9849-CAA5901F45B1}"/>
    <cellStyle name="Normal 237 5 3" xfId="4255" xr:uid="{0FF9A965-D817-4D89-870B-AA475259D65A}"/>
    <cellStyle name="Normal 237 5 4" xfId="5376" xr:uid="{4AD95DE4-C6C3-4B15-BD26-88A37DB8B5E7}"/>
    <cellStyle name="Normal 237 5 5" xfId="6490" xr:uid="{8FA2D200-E6AE-4931-B786-21451A545CEB}"/>
    <cellStyle name="Normal 237 6" xfId="2406" xr:uid="{86AC2ED8-BF7C-4E27-B75D-97AEE43DDE02}"/>
    <cellStyle name="Normal 237 6 2" xfId="3560" xr:uid="{6B482F95-E9E4-4C4B-B308-B7A6EF2AF2EE}"/>
    <cellStyle name="Normal 237 6 3" xfId="4694" xr:uid="{2891A5A8-892A-4740-990D-D508D53AD873}"/>
    <cellStyle name="Normal 237 6 4" xfId="5814" xr:uid="{B1013A90-CF53-41EC-A521-004F0A193B31}"/>
    <cellStyle name="Normal 237 6 5" xfId="6928" xr:uid="{646CCFEB-C69B-45F7-AB37-ABFB9D0462BE}"/>
    <cellStyle name="Normal 237 7" xfId="2535" xr:uid="{97ABEF98-424F-45A8-B3E6-E2760B3444DA}"/>
    <cellStyle name="Normal 237 7 2" xfId="3689" xr:uid="{3D47B3E2-1E91-4723-A136-708D918676A8}"/>
    <cellStyle name="Normal 237 7 3" xfId="4823" xr:uid="{0A96541A-CBD2-4B40-9B39-D85B64D54F2F}"/>
    <cellStyle name="Normal 237 7 4" xfId="5943" xr:uid="{28E927FF-10F2-4283-B349-EE54D1CE522F}"/>
    <cellStyle name="Normal 237 7 5" xfId="7057" xr:uid="{06159E38-E855-438F-9615-7779458BB4E4}"/>
    <cellStyle name="Normal 237 8" xfId="2702" xr:uid="{39DC3D8E-E9A9-4CDC-9C9A-64AA1254B32D}"/>
    <cellStyle name="Normal 237 9" xfId="3840" xr:uid="{2DEBEBAB-3F02-455A-8745-CB19807B82DD}"/>
    <cellStyle name="Normal 238" xfId="1368" xr:uid="{00000000-0005-0000-0000-000048030000}"/>
    <cellStyle name="Normal 239" xfId="2345" xr:uid="{2890E1D0-96F8-4B98-AD3A-B569F189F08C}"/>
    <cellStyle name="Normal 239 2" xfId="3526" xr:uid="{E0AF6967-409C-49DD-AE29-F75740B9C4ED}"/>
    <cellStyle name="Normal 24" xfId="55" xr:uid="{00000000-0005-0000-0000-000049030000}"/>
    <cellStyle name="Normal 24 2" xfId="773" xr:uid="{00000000-0005-0000-0000-00004A030000}"/>
    <cellStyle name="Normal 24 3" xfId="774" xr:uid="{00000000-0005-0000-0000-00004B030000}"/>
    <cellStyle name="Normal 240" xfId="2657" xr:uid="{25A7EA2C-1669-45D7-A44F-B20EFD32302B}"/>
    <cellStyle name="Normal 240 2" xfId="3811" xr:uid="{E21AC273-3E49-400A-8EFC-9034EEE001C7}"/>
    <cellStyle name="Normal 241" xfId="8325" xr:uid="{F3816F1B-C962-4AD3-B726-BB5AD01E034B}"/>
    <cellStyle name="Normal 242" xfId="8324" xr:uid="{96A6C929-780D-4546-BC3B-60E0D6CBF0BC}"/>
    <cellStyle name="Normal 247" xfId="1366" xr:uid="{00000000-0005-0000-0000-00004C030000}"/>
    <cellStyle name="Normal 249" xfId="1364" xr:uid="{00000000-0005-0000-0000-00004D030000}"/>
    <cellStyle name="Normal 25" xfId="775" xr:uid="{00000000-0005-0000-0000-00004E030000}"/>
    <cellStyle name="Normal 25 2" xfId="776" xr:uid="{00000000-0005-0000-0000-00004F030000}"/>
    <cellStyle name="Normal 25 3" xfId="777" xr:uid="{00000000-0005-0000-0000-000050030000}"/>
    <cellStyle name="Normal 251" xfId="1365" xr:uid="{00000000-0005-0000-0000-000051030000}"/>
    <cellStyle name="Normal 26" xfId="778" xr:uid="{00000000-0005-0000-0000-000052030000}"/>
    <cellStyle name="Normal 26 2" xfId="779" xr:uid="{00000000-0005-0000-0000-000053030000}"/>
    <cellStyle name="Normal 26 3" xfId="780" xr:uid="{00000000-0005-0000-0000-000054030000}"/>
    <cellStyle name="Normal 26 4" xfId="2682" xr:uid="{8761EC7D-6CFB-4DA5-97CC-FECAC1E0210D}"/>
    <cellStyle name="Normal 27" xfId="781" xr:uid="{00000000-0005-0000-0000-000055030000}"/>
    <cellStyle name="Normal 27 2" xfId="782" xr:uid="{00000000-0005-0000-0000-000056030000}"/>
    <cellStyle name="Normal 27 3" xfId="783" xr:uid="{00000000-0005-0000-0000-000057030000}"/>
    <cellStyle name="Normal 28" xfId="784" xr:uid="{00000000-0005-0000-0000-000058030000}"/>
    <cellStyle name="Normal 28 2" xfId="785" xr:uid="{00000000-0005-0000-0000-000059030000}"/>
    <cellStyle name="Normal 28 3" xfId="786" xr:uid="{00000000-0005-0000-0000-00005A030000}"/>
    <cellStyle name="Normal 29" xfId="787" xr:uid="{00000000-0005-0000-0000-00005B030000}"/>
    <cellStyle name="Normal 29 2" xfId="788" xr:uid="{00000000-0005-0000-0000-00005C030000}"/>
    <cellStyle name="Normal 29 3" xfId="789" xr:uid="{00000000-0005-0000-0000-00005D030000}"/>
    <cellStyle name="Normal 297" xfId="2370" xr:uid="{B5C2031D-A43D-4CCB-B3D3-9DC9C21ECAE3}"/>
    <cellStyle name="Normal 297 2" xfId="3539" xr:uid="{410093AE-E870-4C54-BD7D-5A180CC143CF}"/>
    <cellStyle name="Normal 3" xfId="24" xr:uid="{00000000-0005-0000-0000-00005E030000}"/>
    <cellStyle name="Normal 3 10" xfId="790" xr:uid="{00000000-0005-0000-0000-00005F030000}"/>
    <cellStyle name="Normal 3 100" xfId="791" xr:uid="{00000000-0005-0000-0000-000060030000}"/>
    <cellStyle name="Normal 3 101" xfId="792" xr:uid="{00000000-0005-0000-0000-000061030000}"/>
    <cellStyle name="Normal 3 102" xfId="793" xr:uid="{00000000-0005-0000-0000-000062030000}"/>
    <cellStyle name="Normal 3 103" xfId="794" xr:uid="{00000000-0005-0000-0000-000063030000}"/>
    <cellStyle name="Normal 3 104" xfId="795" xr:uid="{00000000-0005-0000-0000-000064030000}"/>
    <cellStyle name="Normal 3 105" xfId="796" xr:uid="{00000000-0005-0000-0000-000065030000}"/>
    <cellStyle name="Normal 3 106" xfId="797" xr:uid="{00000000-0005-0000-0000-000066030000}"/>
    <cellStyle name="Normal 3 107" xfId="798" xr:uid="{00000000-0005-0000-0000-000067030000}"/>
    <cellStyle name="Normal 3 108" xfId="799" xr:uid="{00000000-0005-0000-0000-000068030000}"/>
    <cellStyle name="Normal 3 109" xfId="800" xr:uid="{00000000-0005-0000-0000-000069030000}"/>
    <cellStyle name="Normal 3 11" xfId="801" xr:uid="{00000000-0005-0000-0000-00006A030000}"/>
    <cellStyle name="Normal 3 110" xfId="802" xr:uid="{00000000-0005-0000-0000-00006B030000}"/>
    <cellStyle name="Normal 3 111" xfId="803" xr:uid="{00000000-0005-0000-0000-00006C030000}"/>
    <cellStyle name="Normal 3 112" xfId="804" xr:uid="{00000000-0005-0000-0000-00006D030000}"/>
    <cellStyle name="Normal 3 113" xfId="805" xr:uid="{00000000-0005-0000-0000-00006E030000}"/>
    <cellStyle name="Normal 3 114" xfId="806" xr:uid="{00000000-0005-0000-0000-00006F030000}"/>
    <cellStyle name="Normal 3 115" xfId="807" xr:uid="{00000000-0005-0000-0000-000070030000}"/>
    <cellStyle name="Normal 3 116" xfId="808" xr:uid="{00000000-0005-0000-0000-000071030000}"/>
    <cellStyle name="Normal 3 117" xfId="809" xr:uid="{00000000-0005-0000-0000-000072030000}"/>
    <cellStyle name="Normal 3 118" xfId="810" xr:uid="{00000000-0005-0000-0000-000073030000}"/>
    <cellStyle name="Normal 3 119" xfId="811" xr:uid="{00000000-0005-0000-0000-000074030000}"/>
    <cellStyle name="Normal 3 12" xfId="812" xr:uid="{00000000-0005-0000-0000-000075030000}"/>
    <cellStyle name="Normal 3 120" xfId="813" xr:uid="{00000000-0005-0000-0000-000076030000}"/>
    <cellStyle name="Normal 3 121" xfId="814" xr:uid="{00000000-0005-0000-0000-000077030000}"/>
    <cellStyle name="Normal 3 122" xfId="815" xr:uid="{00000000-0005-0000-0000-000078030000}"/>
    <cellStyle name="Normal 3 123" xfId="816" xr:uid="{00000000-0005-0000-0000-000079030000}"/>
    <cellStyle name="Normal 3 124" xfId="817" xr:uid="{00000000-0005-0000-0000-00007A030000}"/>
    <cellStyle name="Normal 3 125" xfId="818" xr:uid="{00000000-0005-0000-0000-00007B030000}"/>
    <cellStyle name="Normal 3 126" xfId="819" xr:uid="{00000000-0005-0000-0000-00007C030000}"/>
    <cellStyle name="Normal 3 127" xfId="820" xr:uid="{00000000-0005-0000-0000-00007D030000}"/>
    <cellStyle name="Normal 3 128" xfId="821" xr:uid="{00000000-0005-0000-0000-00007E030000}"/>
    <cellStyle name="Normal 3 129" xfId="822" xr:uid="{00000000-0005-0000-0000-00007F030000}"/>
    <cellStyle name="Normal 3 13" xfId="823" xr:uid="{00000000-0005-0000-0000-000080030000}"/>
    <cellStyle name="Normal 3 130" xfId="824" xr:uid="{00000000-0005-0000-0000-000081030000}"/>
    <cellStyle name="Normal 3 131" xfId="825" xr:uid="{00000000-0005-0000-0000-000082030000}"/>
    <cellStyle name="Normal 3 132" xfId="826" xr:uid="{00000000-0005-0000-0000-000083030000}"/>
    <cellStyle name="Normal 3 133" xfId="827" xr:uid="{00000000-0005-0000-0000-000084030000}"/>
    <cellStyle name="Normal 3 134" xfId="828" xr:uid="{00000000-0005-0000-0000-000085030000}"/>
    <cellStyle name="Normal 3 135" xfId="829" xr:uid="{00000000-0005-0000-0000-000086030000}"/>
    <cellStyle name="Normal 3 136" xfId="830" xr:uid="{00000000-0005-0000-0000-000087030000}"/>
    <cellStyle name="Normal 3 137" xfId="831" xr:uid="{00000000-0005-0000-0000-000088030000}"/>
    <cellStyle name="Normal 3 138" xfId="832" xr:uid="{00000000-0005-0000-0000-000089030000}"/>
    <cellStyle name="Normal 3 139" xfId="833" xr:uid="{00000000-0005-0000-0000-00008A030000}"/>
    <cellStyle name="Normal 3 14" xfId="834" xr:uid="{00000000-0005-0000-0000-00008B030000}"/>
    <cellStyle name="Normal 3 140" xfId="835" xr:uid="{00000000-0005-0000-0000-00008C030000}"/>
    <cellStyle name="Normal 3 141" xfId="836" xr:uid="{00000000-0005-0000-0000-00008D030000}"/>
    <cellStyle name="Normal 3 142" xfId="837" xr:uid="{00000000-0005-0000-0000-00008E030000}"/>
    <cellStyle name="Normal 3 143" xfId="838" xr:uid="{00000000-0005-0000-0000-00008F030000}"/>
    <cellStyle name="Normal 3 144" xfId="839" xr:uid="{00000000-0005-0000-0000-000090030000}"/>
    <cellStyle name="Normal 3 145" xfId="840" xr:uid="{00000000-0005-0000-0000-000091030000}"/>
    <cellStyle name="Normal 3 146" xfId="841" xr:uid="{00000000-0005-0000-0000-000092030000}"/>
    <cellStyle name="Normal 3 147" xfId="842" xr:uid="{00000000-0005-0000-0000-000093030000}"/>
    <cellStyle name="Normal 3 148" xfId="843" xr:uid="{00000000-0005-0000-0000-000094030000}"/>
    <cellStyle name="Normal 3 149" xfId="844" xr:uid="{00000000-0005-0000-0000-000095030000}"/>
    <cellStyle name="Normal 3 15" xfId="845" xr:uid="{00000000-0005-0000-0000-000096030000}"/>
    <cellStyle name="Normal 3 150" xfId="846" xr:uid="{00000000-0005-0000-0000-000097030000}"/>
    <cellStyle name="Normal 3 151" xfId="847" xr:uid="{00000000-0005-0000-0000-000098030000}"/>
    <cellStyle name="Normal 3 152" xfId="848" xr:uid="{00000000-0005-0000-0000-000099030000}"/>
    <cellStyle name="Normal 3 153" xfId="849" xr:uid="{00000000-0005-0000-0000-00009A030000}"/>
    <cellStyle name="Normal 3 154" xfId="850" xr:uid="{00000000-0005-0000-0000-00009B030000}"/>
    <cellStyle name="Normal 3 155" xfId="851" xr:uid="{00000000-0005-0000-0000-00009C030000}"/>
    <cellStyle name="Normal 3 156" xfId="852" xr:uid="{00000000-0005-0000-0000-00009D030000}"/>
    <cellStyle name="Normal 3 157" xfId="853" xr:uid="{00000000-0005-0000-0000-00009E030000}"/>
    <cellStyle name="Normal 3 158" xfId="854" xr:uid="{00000000-0005-0000-0000-00009F030000}"/>
    <cellStyle name="Normal 3 159" xfId="855" xr:uid="{00000000-0005-0000-0000-0000A0030000}"/>
    <cellStyle name="Normal 3 16" xfId="856" xr:uid="{00000000-0005-0000-0000-0000A1030000}"/>
    <cellStyle name="Normal 3 160" xfId="857" xr:uid="{00000000-0005-0000-0000-0000A2030000}"/>
    <cellStyle name="Normal 3 161" xfId="858" xr:uid="{00000000-0005-0000-0000-0000A3030000}"/>
    <cellStyle name="Normal 3 162" xfId="859" xr:uid="{00000000-0005-0000-0000-0000A4030000}"/>
    <cellStyle name="Normal 3 163" xfId="860" xr:uid="{00000000-0005-0000-0000-0000A5030000}"/>
    <cellStyle name="Normal 3 164" xfId="861" xr:uid="{00000000-0005-0000-0000-0000A6030000}"/>
    <cellStyle name="Normal 3 165" xfId="862" xr:uid="{00000000-0005-0000-0000-0000A7030000}"/>
    <cellStyle name="Normal 3 166" xfId="863" xr:uid="{00000000-0005-0000-0000-0000A8030000}"/>
    <cellStyle name="Normal 3 167" xfId="864" xr:uid="{00000000-0005-0000-0000-0000A9030000}"/>
    <cellStyle name="Normal 3 168" xfId="865" xr:uid="{00000000-0005-0000-0000-0000AA030000}"/>
    <cellStyle name="Normal 3 169" xfId="866" xr:uid="{00000000-0005-0000-0000-0000AB030000}"/>
    <cellStyle name="Normal 3 17" xfId="867" xr:uid="{00000000-0005-0000-0000-0000AC030000}"/>
    <cellStyle name="Normal 3 170" xfId="868" xr:uid="{00000000-0005-0000-0000-0000AD030000}"/>
    <cellStyle name="Normal 3 171" xfId="869" xr:uid="{00000000-0005-0000-0000-0000AE030000}"/>
    <cellStyle name="Normal 3 172" xfId="870" xr:uid="{00000000-0005-0000-0000-0000AF030000}"/>
    <cellStyle name="Normal 3 173" xfId="871" xr:uid="{00000000-0005-0000-0000-0000B0030000}"/>
    <cellStyle name="Normal 3 174" xfId="872" xr:uid="{00000000-0005-0000-0000-0000B1030000}"/>
    <cellStyle name="Normal 3 175" xfId="873" xr:uid="{00000000-0005-0000-0000-0000B2030000}"/>
    <cellStyle name="Normal 3 176" xfId="874" xr:uid="{00000000-0005-0000-0000-0000B3030000}"/>
    <cellStyle name="Normal 3 177" xfId="875" xr:uid="{00000000-0005-0000-0000-0000B4030000}"/>
    <cellStyle name="Normal 3 178" xfId="876" xr:uid="{00000000-0005-0000-0000-0000B5030000}"/>
    <cellStyle name="Normal 3 179" xfId="877" xr:uid="{00000000-0005-0000-0000-0000B6030000}"/>
    <cellStyle name="Normal 3 18" xfId="878" xr:uid="{00000000-0005-0000-0000-0000B7030000}"/>
    <cellStyle name="Normal 3 180" xfId="879" xr:uid="{00000000-0005-0000-0000-0000B8030000}"/>
    <cellStyle name="Normal 3 181" xfId="880" xr:uid="{00000000-0005-0000-0000-0000B9030000}"/>
    <cellStyle name="Normal 3 182" xfId="881" xr:uid="{00000000-0005-0000-0000-0000BA030000}"/>
    <cellStyle name="Normal 3 183" xfId="882" xr:uid="{00000000-0005-0000-0000-0000BB030000}"/>
    <cellStyle name="Normal 3 184" xfId="883" xr:uid="{00000000-0005-0000-0000-0000BC030000}"/>
    <cellStyle name="Normal 3 185" xfId="884" xr:uid="{00000000-0005-0000-0000-0000BD030000}"/>
    <cellStyle name="Normal 3 186" xfId="885" xr:uid="{00000000-0005-0000-0000-0000BE030000}"/>
    <cellStyle name="Normal 3 187" xfId="886" xr:uid="{00000000-0005-0000-0000-0000BF030000}"/>
    <cellStyle name="Normal 3 188" xfId="887" xr:uid="{00000000-0005-0000-0000-0000C0030000}"/>
    <cellStyle name="Normal 3 189" xfId="888" xr:uid="{00000000-0005-0000-0000-0000C1030000}"/>
    <cellStyle name="Normal 3 19" xfId="889" xr:uid="{00000000-0005-0000-0000-0000C2030000}"/>
    <cellStyle name="Normal 3 190" xfId="890" xr:uid="{00000000-0005-0000-0000-0000C3030000}"/>
    <cellStyle name="Normal 3 191" xfId="891" xr:uid="{00000000-0005-0000-0000-0000C4030000}"/>
    <cellStyle name="Normal 3 192" xfId="892" xr:uid="{00000000-0005-0000-0000-0000C5030000}"/>
    <cellStyle name="Normal 3 193" xfId="893" xr:uid="{00000000-0005-0000-0000-0000C6030000}"/>
    <cellStyle name="Normal 3 194" xfId="894" xr:uid="{00000000-0005-0000-0000-0000C7030000}"/>
    <cellStyle name="Normal 3 195" xfId="895" xr:uid="{00000000-0005-0000-0000-0000C8030000}"/>
    <cellStyle name="Normal 3 196" xfId="896" xr:uid="{00000000-0005-0000-0000-0000C9030000}"/>
    <cellStyle name="Normal 3 197" xfId="897" xr:uid="{00000000-0005-0000-0000-0000CA030000}"/>
    <cellStyle name="Normal 3 198" xfId="898" xr:uid="{00000000-0005-0000-0000-0000CB030000}"/>
    <cellStyle name="Normal 3 199" xfId="899" xr:uid="{00000000-0005-0000-0000-0000CC030000}"/>
    <cellStyle name="Normal 3 2" xfId="25" xr:uid="{00000000-0005-0000-0000-0000CD030000}"/>
    <cellStyle name="Normal 3 2 2" xfId="7" xr:uid="{00000000-0005-0000-0000-0000CE030000}"/>
    <cellStyle name="Normal 3 2 2 2" xfId="900" xr:uid="{00000000-0005-0000-0000-0000CF030000}"/>
    <cellStyle name="Normal 3 2 3" xfId="56" xr:uid="{00000000-0005-0000-0000-0000D0030000}"/>
    <cellStyle name="Normal 3 2 3 2" xfId="2399" xr:uid="{A110A713-E47B-4117-AA69-CA9C75CEDF57}"/>
    <cellStyle name="Normal 3 2 4" xfId="1478" xr:uid="{00000000-0005-0000-0000-0000D1030000}"/>
    <cellStyle name="Normal 3 2 5" xfId="2400" xr:uid="{2C508CC1-23EB-4170-8643-A83E9582F826}"/>
    <cellStyle name="Normal 3 20" xfId="901" xr:uid="{00000000-0005-0000-0000-0000D2030000}"/>
    <cellStyle name="Normal 3 200" xfId="902" xr:uid="{00000000-0005-0000-0000-0000D3030000}"/>
    <cellStyle name="Normal 3 201" xfId="903" xr:uid="{00000000-0005-0000-0000-0000D4030000}"/>
    <cellStyle name="Normal 3 202" xfId="904" xr:uid="{00000000-0005-0000-0000-0000D5030000}"/>
    <cellStyle name="Normal 3 203" xfId="905" xr:uid="{00000000-0005-0000-0000-0000D6030000}"/>
    <cellStyle name="Normal 3 204" xfId="906" xr:uid="{00000000-0005-0000-0000-0000D7030000}"/>
    <cellStyle name="Normal 3 205" xfId="907" xr:uid="{00000000-0005-0000-0000-0000D8030000}"/>
    <cellStyle name="Normal 3 206" xfId="908" xr:uid="{00000000-0005-0000-0000-0000D9030000}"/>
    <cellStyle name="Normal 3 207" xfId="909" xr:uid="{00000000-0005-0000-0000-0000DA030000}"/>
    <cellStyle name="Normal 3 208" xfId="910" xr:uid="{00000000-0005-0000-0000-0000DB030000}"/>
    <cellStyle name="Normal 3 209" xfId="1477" xr:uid="{00000000-0005-0000-0000-0000DC030000}"/>
    <cellStyle name="Normal 3 21" xfId="911" xr:uid="{00000000-0005-0000-0000-0000DD030000}"/>
    <cellStyle name="Normal 3 210" xfId="2371" xr:uid="{F3A0DBE6-CC33-4141-B7FC-7A32C1E3D10A}"/>
    <cellStyle name="Normal 3 22" xfId="912" xr:uid="{00000000-0005-0000-0000-0000DE030000}"/>
    <cellStyle name="Normal 3 23" xfId="913" xr:uid="{00000000-0005-0000-0000-0000DF030000}"/>
    <cellStyle name="Normal 3 24" xfId="914" xr:uid="{00000000-0005-0000-0000-0000E0030000}"/>
    <cellStyle name="Normal 3 25" xfId="915" xr:uid="{00000000-0005-0000-0000-0000E1030000}"/>
    <cellStyle name="Normal 3 26" xfId="916" xr:uid="{00000000-0005-0000-0000-0000E2030000}"/>
    <cellStyle name="Normal 3 27" xfId="917" xr:uid="{00000000-0005-0000-0000-0000E3030000}"/>
    <cellStyle name="Normal 3 28" xfId="918" xr:uid="{00000000-0005-0000-0000-0000E4030000}"/>
    <cellStyle name="Normal 3 29" xfId="919" xr:uid="{00000000-0005-0000-0000-0000E5030000}"/>
    <cellStyle name="Normal 3 3" xfId="920" xr:uid="{00000000-0005-0000-0000-0000E6030000}"/>
    <cellStyle name="Normal 3 3 2" xfId="921" xr:uid="{00000000-0005-0000-0000-0000E7030000}"/>
    <cellStyle name="Normal 3 3 2 2" xfId="26" xr:uid="{00000000-0005-0000-0000-0000E8030000}"/>
    <cellStyle name="Normal 3 3 2_Biểu gửi kèm công văn KH 2017. gửi Phường" xfId="96" xr:uid="{00000000-0005-0000-0000-0000E9030000}"/>
    <cellStyle name="Normal 3 3 3" xfId="1479" xr:uid="{00000000-0005-0000-0000-0000EA030000}"/>
    <cellStyle name="Normal 3 3_Biểu gửi kèm công văn KH 2017. gửi Phường" xfId="1528" xr:uid="{00000000-0005-0000-0000-0000EB030000}"/>
    <cellStyle name="Normal 3 30" xfId="922" xr:uid="{00000000-0005-0000-0000-0000EC030000}"/>
    <cellStyle name="Normal 3 31" xfId="923" xr:uid="{00000000-0005-0000-0000-0000ED030000}"/>
    <cellStyle name="Normal 3 32" xfId="924" xr:uid="{00000000-0005-0000-0000-0000EE030000}"/>
    <cellStyle name="Normal 3 33" xfId="925" xr:uid="{00000000-0005-0000-0000-0000EF030000}"/>
    <cellStyle name="Normal 3 34" xfId="926" xr:uid="{00000000-0005-0000-0000-0000F0030000}"/>
    <cellStyle name="Normal 3 35" xfId="927" xr:uid="{00000000-0005-0000-0000-0000F1030000}"/>
    <cellStyle name="Normal 3 36" xfId="928" xr:uid="{00000000-0005-0000-0000-0000F2030000}"/>
    <cellStyle name="Normal 3 37" xfId="929" xr:uid="{00000000-0005-0000-0000-0000F3030000}"/>
    <cellStyle name="Normal 3 38" xfId="930" xr:uid="{00000000-0005-0000-0000-0000F4030000}"/>
    <cellStyle name="Normal 3 39" xfId="931" xr:uid="{00000000-0005-0000-0000-0000F5030000}"/>
    <cellStyle name="Normal 3 4" xfId="932" xr:uid="{00000000-0005-0000-0000-0000F6030000}"/>
    <cellStyle name="Normal 3 40" xfId="933" xr:uid="{00000000-0005-0000-0000-0000F7030000}"/>
    <cellStyle name="Normal 3 41" xfId="934" xr:uid="{00000000-0005-0000-0000-0000F8030000}"/>
    <cellStyle name="Normal 3 42" xfId="935" xr:uid="{00000000-0005-0000-0000-0000F9030000}"/>
    <cellStyle name="Normal 3 43" xfId="936" xr:uid="{00000000-0005-0000-0000-0000FA030000}"/>
    <cellStyle name="Normal 3 44" xfId="937" xr:uid="{00000000-0005-0000-0000-0000FB030000}"/>
    <cellStyle name="Normal 3 45" xfId="938" xr:uid="{00000000-0005-0000-0000-0000FC030000}"/>
    <cellStyle name="Normal 3 46" xfId="939" xr:uid="{00000000-0005-0000-0000-0000FD030000}"/>
    <cellStyle name="Normal 3 47" xfId="940" xr:uid="{00000000-0005-0000-0000-0000FE030000}"/>
    <cellStyle name="Normal 3 48" xfId="941" xr:uid="{00000000-0005-0000-0000-0000FF030000}"/>
    <cellStyle name="Normal 3 49" xfId="942" xr:uid="{00000000-0005-0000-0000-000000040000}"/>
    <cellStyle name="Normal 3 5" xfId="943" xr:uid="{00000000-0005-0000-0000-000001040000}"/>
    <cellStyle name="Normal 3 50" xfId="944" xr:uid="{00000000-0005-0000-0000-000002040000}"/>
    <cellStyle name="Normal 3 51" xfId="945" xr:uid="{00000000-0005-0000-0000-000003040000}"/>
    <cellStyle name="Normal 3 52" xfId="946" xr:uid="{00000000-0005-0000-0000-000004040000}"/>
    <cellStyle name="Normal 3 53" xfId="947" xr:uid="{00000000-0005-0000-0000-000005040000}"/>
    <cellStyle name="Normal 3 54" xfId="948" xr:uid="{00000000-0005-0000-0000-000006040000}"/>
    <cellStyle name="Normal 3 55" xfId="949" xr:uid="{00000000-0005-0000-0000-000007040000}"/>
    <cellStyle name="Normal 3 56" xfId="950" xr:uid="{00000000-0005-0000-0000-000008040000}"/>
    <cellStyle name="Normal 3 57" xfId="951" xr:uid="{00000000-0005-0000-0000-000009040000}"/>
    <cellStyle name="Normal 3 58" xfId="952" xr:uid="{00000000-0005-0000-0000-00000A040000}"/>
    <cellStyle name="Normal 3 59" xfId="953" xr:uid="{00000000-0005-0000-0000-00000B040000}"/>
    <cellStyle name="Normal 3 6" xfId="954" xr:uid="{00000000-0005-0000-0000-00000C040000}"/>
    <cellStyle name="Normal 3 60" xfId="955" xr:uid="{00000000-0005-0000-0000-00000D040000}"/>
    <cellStyle name="Normal 3 61" xfId="956" xr:uid="{00000000-0005-0000-0000-00000E040000}"/>
    <cellStyle name="Normal 3 62" xfId="957" xr:uid="{00000000-0005-0000-0000-00000F040000}"/>
    <cellStyle name="Normal 3 63" xfId="958" xr:uid="{00000000-0005-0000-0000-000010040000}"/>
    <cellStyle name="Normal 3 64" xfId="959" xr:uid="{00000000-0005-0000-0000-000011040000}"/>
    <cellStyle name="Normal 3 65" xfId="960" xr:uid="{00000000-0005-0000-0000-000012040000}"/>
    <cellStyle name="Normal 3 66" xfId="961" xr:uid="{00000000-0005-0000-0000-000013040000}"/>
    <cellStyle name="Normal 3 67" xfId="962" xr:uid="{00000000-0005-0000-0000-000014040000}"/>
    <cellStyle name="Normal 3 68" xfId="963" xr:uid="{00000000-0005-0000-0000-000015040000}"/>
    <cellStyle name="Normal 3 69" xfId="964" xr:uid="{00000000-0005-0000-0000-000016040000}"/>
    <cellStyle name="Normal 3 7" xfId="965" xr:uid="{00000000-0005-0000-0000-000017040000}"/>
    <cellStyle name="Normal 3 70" xfId="966" xr:uid="{00000000-0005-0000-0000-000018040000}"/>
    <cellStyle name="Normal 3 71" xfId="967" xr:uid="{00000000-0005-0000-0000-000019040000}"/>
    <cellStyle name="Normal 3 72" xfId="968" xr:uid="{00000000-0005-0000-0000-00001A040000}"/>
    <cellStyle name="Normal 3 73" xfId="969" xr:uid="{00000000-0005-0000-0000-00001B040000}"/>
    <cellStyle name="Normal 3 74" xfId="970" xr:uid="{00000000-0005-0000-0000-00001C040000}"/>
    <cellStyle name="Normal 3 75" xfId="971" xr:uid="{00000000-0005-0000-0000-00001D040000}"/>
    <cellStyle name="Normal 3 76" xfId="972" xr:uid="{00000000-0005-0000-0000-00001E040000}"/>
    <cellStyle name="Normal 3 77" xfId="973" xr:uid="{00000000-0005-0000-0000-00001F040000}"/>
    <cellStyle name="Normal 3 78" xfId="974" xr:uid="{00000000-0005-0000-0000-000020040000}"/>
    <cellStyle name="Normal 3 79" xfId="975" xr:uid="{00000000-0005-0000-0000-000021040000}"/>
    <cellStyle name="Normal 3 8" xfId="976" xr:uid="{00000000-0005-0000-0000-000022040000}"/>
    <cellStyle name="Normal 3 80" xfId="977" xr:uid="{00000000-0005-0000-0000-000023040000}"/>
    <cellStyle name="Normal 3 81" xfId="978" xr:uid="{00000000-0005-0000-0000-000024040000}"/>
    <cellStyle name="Normal 3 82" xfId="979" xr:uid="{00000000-0005-0000-0000-000025040000}"/>
    <cellStyle name="Normal 3 83" xfId="980" xr:uid="{00000000-0005-0000-0000-000026040000}"/>
    <cellStyle name="Normal 3 84" xfId="981" xr:uid="{00000000-0005-0000-0000-000027040000}"/>
    <cellStyle name="Normal 3 85" xfId="982" xr:uid="{00000000-0005-0000-0000-000028040000}"/>
    <cellStyle name="Normal 3 86" xfId="983" xr:uid="{00000000-0005-0000-0000-000029040000}"/>
    <cellStyle name="Normal 3 87" xfId="984" xr:uid="{00000000-0005-0000-0000-00002A040000}"/>
    <cellStyle name="Normal 3 88" xfId="985" xr:uid="{00000000-0005-0000-0000-00002B040000}"/>
    <cellStyle name="Normal 3 89" xfId="986" xr:uid="{00000000-0005-0000-0000-00002C040000}"/>
    <cellStyle name="Normal 3 9" xfId="987" xr:uid="{00000000-0005-0000-0000-00002D040000}"/>
    <cellStyle name="Normal 3 90" xfId="988" xr:uid="{00000000-0005-0000-0000-00002E040000}"/>
    <cellStyle name="Normal 3 91" xfId="989" xr:uid="{00000000-0005-0000-0000-00002F040000}"/>
    <cellStyle name="Normal 3 92" xfId="990" xr:uid="{00000000-0005-0000-0000-000030040000}"/>
    <cellStyle name="Normal 3 93" xfId="991" xr:uid="{00000000-0005-0000-0000-000031040000}"/>
    <cellStyle name="Normal 3 94" xfId="992" xr:uid="{00000000-0005-0000-0000-000032040000}"/>
    <cellStyle name="Normal 3 95" xfId="993" xr:uid="{00000000-0005-0000-0000-000033040000}"/>
    <cellStyle name="Normal 3 96" xfId="994" xr:uid="{00000000-0005-0000-0000-000034040000}"/>
    <cellStyle name="Normal 3 97" xfId="995" xr:uid="{00000000-0005-0000-0000-000035040000}"/>
    <cellStyle name="Normal 3 98" xfId="996" xr:uid="{00000000-0005-0000-0000-000036040000}"/>
    <cellStyle name="Normal 3 99" xfId="997" xr:uid="{00000000-0005-0000-0000-000037040000}"/>
    <cellStyle name="Normal 3_1" xfId="1480" xr:uid="{00000000-0005-0000-0000-000038040000}"/>
    <cellStyle name="Normal 30" xfId="57" xr:uid="{00000000-0005-0000-0000-000039040000}"/>
    <cellStyle name="Normal 30 2" xfId="998" xr:uid="{00000000-0005-0000-0000-00003A040000}"/>
    <cellStyle name="Normal 30 3" xfId="999" xr:uid="{00000000-0005-0000-0000-00003B040000}"/>
    <cellStyle name="Normal 30 4" xfId="1000" xr:uid="{00000000-0005-0000-0000-00003C040000}"/>
    <cellStyle name="Normal 302" xfId="2372" xr:uid="{49559360-45A2-4E57-8839-5CE5FA794267}"/>
    <cellStyle name="Normal 302 2" xfId="3540" xr:uid="{5EC5CB26-CCA9-434C-AF3B-CA9DCBF92438}"/>
    <cellStyle name="Normal 31" xfId="1001" xr:uid="{00000000-0005-0000-0000-00003D040000}"/>
    <cellStyle name="Normal 31 2" xfId="1002" xr:uid="{00000000-0005-0000-0000-00003E040000}"/>
    <cellStyle name="Normal 31 3" xfId="1003" xr:uid="{00000000-0005-0000-0000-00003F040000}"/>
    <cellStyle name="Normal 32" xfId="92" xr:uid="{00000000-0005-0000-0000-000040040000}"/>
    <cellStyle name="Normal 32 2" xfId="1004" xr:uid="{00000000-0005-0000-0000-000041040000}"/>
    <cellStyle name="Normal 32 3" xfId="1005" xr:uid="{00000000-0005-0000-0000-000042040000}"/>
    <cellStyle name="Normal 32 4" xfId="1006" xr:uid="{00000000-0005-0000-0000-000043040000}"/>
    <cellStyle name="Normal 321" xfId="2373" xr:uid="{F10B1B7B-AAF0-43D5-A7C6-6DFFCB2273F4}"/>
    <cellStyle name="Normal 321 2" xfId="3541" xr:uid="{3A519AE0-4887-4491-91BA-208BF3A248B0}"/>
    <cellStyle name="Normal 327" xfId="2374" xr:uid="{D82B009C-7040-4516-A071-026BCE45D7FD}"/>
    <cellStyle name="Normal 327 2" xfId="3542" xr:uid="{CA70A6F8-9480-4265-BB70-903D43BF2812}"/>
    <cellStyle name="Normal 328" xfId="2375" xr:uid="{7CD05F26-4E67-443D-A94F-F59E424D5BAC}"/>
    <cellStyle name="Normal 328 2" xfId="3543" xr:uid="{A3BC4ED7-5E8F-481C-9947-D0C7BFE169A6}"/>
    <cellStyle name="Normal 328 3" xfId="4677" xr:uid="{2EA391DC-C5E4-4E1D-8876-F03B71FBC80D}"/>
    <cellStyle name="Normal 328 4" xfId="5797" xr:uid="{989C1ED2-250E-48A3-9CF1-D545FC917C7A}"/>
    <cellStyle name="Normal 328 5" xfId="6911" xr:uid="{59F44F00-EF31-4E98-96F0-68184D2FEFE2}"/>
    <cellStyle name="Normal 329" xfId="2376" xr:uid="{3881588B-6602-4A95-A906-0858332B3E0F}"/>
    <cellStyle name="Normal 329 2" xfId="3544" xr:uid="{F00EE311-8E7D-4ADD-9D5A-0A96F44ED7B0}"/>
    <cellStyle name="Normal 329 3" xfId="4678" xr:uid="{91ACE66E-BC42-48E0-9AAA-6C57237DC064}"/>
    <cellStyle name="Normal 329 4" xfId="5798" xr:uid="{3F288E8A-116B-4980-95CA-5DC54221BCF3}"/>
    <cellStyle name="Normal 329 5" xfId="6912" xr:uid="{54FF8F11-53F1-4E68-BB13-176C8FD9FB0B}"/>
    <cellStyle name="Normal 33" xfId="58" xr:uid="{00000000-0005-0000-0000-000044040000}"/>
    <cellStyle name="Normal 33 2" xfId="1007" xr:uid="{00000000-0005-0000-0000-000045040000}"/>
    <cellStyle name="Normal 33 3" xfId="1008" xr:uid="{00000000-0005-0000-0000-000046040000}"/>
    <cellStyle name="Normal 330" xfId="2377" xr:uid="{FDF1C683-D5FE-47E1-BDA8-F4BA94BB8E60}"/>
    <cellStyle name="Normal 330 2" xfId="3545" xr:uid="{6B2E8324-385D-4C34-942C-981FA7B1F3AB}"/>
    <cellStyle name="Normal 330 3" xfId="4679" xr:uid="{16D81522-C441-4D04-9C15-19198C551FD7}"/>
    <cellStyle name="Normal 330 4" xfId="5799" xr:uid="{5674612F-89CF-4D1F-AF8F-9FA3D41CC756}"/>
    <cellStyle name="Normal 330 5" xfId="6913" xr:uid="{177025C7-993F-4A27-B1FB-4F9E112E5BE7}"/>
    <cellStyle name="Normal 331" xfId="2378" xr:uid="{5905CEA8-66C6-4AB7-B299-DC88A1756254}"/>
    <cellStyle name="Normal 331 2" xfId="3546" xr:uid="{B21163BF-D22B-43DF-B8A3-41D36BC31B30}"/>
    <cellStyle name="Normal 331 3" xfId="4680" xr:uid="{45433993-AB36-4807-9EDF-2BBFF2919541}"/>
    <cellStyle name="Normal 331 4" xfId="5800" xr:uid="{554EB627-6C3E-4EEF-9972-2AC7F33D97E4}"/>
    <cellStyle name="Normal 331 5" xfId="6914" xr:uid="{B4CAF650-A189-4589-A36D-8531DE8FAE0B}"/>
    <cellStyle name="Normal 332" xfId="2379" xr:uid="{10FB257C-CA43-4EC7-9EF0-FF84AD181660}"/>
    <cellStyle name="Normal 332 2" xfId="3547" xr:uid="{FF9ED0FA-9D5C-476B-9B66-6D5474212402}"/>
    <cellStyle name="Normal 332 3" xfId="4681" xr:uid="{157241FA-8B06-4F9F-857B-369EE99B4069}"/>
    <cellStyle name="Normal 332 4" xfId="5801" xr:uid="{1845C0FB-6C03-468A-98A7-A54A5AEA40B3}"/>
    <cellStyle name="Normal 332 5" xfId="6915" xr:uid="{28CB73EE-CABD-4165-9A9E-6161847F9A53}"/>
    <cellStyle name="Normal 333" xfId="2380" xr:uid="{AA5CF380-AC07-4394-9CBD-10579655384B}"/>
    <cellStyle name="Normal 333 2" xfId="3548" xr:uid="{A24ABC31-F483-4EBD-8B2D-95DB668EFE97}"/>
    <cellStyle name="Normal 333 3" xfId="4682" xr:uid="{F9B3D40B-D29B-4218-A05C-6628E2B40AE1}"/>
    <cellStyle name="Normal 333 4" xfId="5802" xr:uid="{7291686A-5565-4849-93F5-F630F203E00F}"/>
    <cellStyle name="Normal 333 5" xfId="6916" xr:uid="{6F1E151E-826E-4B50-B792-535B05BCAC59}"/>
    <cellStyle name="Normal 334" xfId="2381" xr:uid="{15B0AE3F-6548-47B3-85C2-75E55D2CDF24}"/>
    <cellStyle name="Normal 334 2" xfId="3549" xr:uid="{7E15C5BC-B8D4-41C9-8D0D-0982C4EB0A90}"/>
    <cellStyle name="Normal 334 3" xfId="4683" xr:uid="{B0ACE9C7-194C-4E9E-BD76-6C5D15216CCA}"/>
    <cellStyle name="Normal 334 4" xfId="5803" xr:uid="{EE43CEBD-ABBC-440E-B12C-DE075C1BAD80}"/>
    <cellStyle name="Normal 334 5" xfId="6917" xr:uid="{7935F9C4-6509-4F41-B689-23C1DD0629F8}"/>
    <cellStyle name="Normal 335" xfId="2382" xr:uid="{9E9F3748-07E1-4067-AE7E-14B86F940946}"/>
    <cellStyle name="Normal 335 2" xfId="3550" xr:uid="{BE955DA6-2CD2-4F9D-A023-D82BE8BFDF10}"/>
    <cellStyle name="Normal 335 3" xfId="4684" xr:uid="{9B2984D9-DC12-464C-8592-13A8F550969D}"/>
    <cellStyle name="Normal 335 4" xfId="5804" xr:uid="{47C286AA-86C7-44B7-AE69-1F25C32FBE49}"/>
    <cellStyle name="Normal 335 5" xfId="6918" xr:uid="{22398814-B61F-4E5B-8645-593909816850}"/>
    <cellStyle name="Normal 336" xfId="2383" xr:uid="{DB4A88E7-F1F0-4772-A4CA-D3AD0FABC492}"/>
    <cellStyle name="Normal 336 2" xfId="3551" xr:uid="{5006D1C5-835F-43E3-A6E4-C04B467673CE}"/>
    <cellStyle name="Normal 336 3" xfId="4685" xr:uid="{7794F313-371D-4F43-9610-878A526607D1}"/>
    <cellStyle name="Normal 336 4" xfId="5805" xr:uid="{0F5DD5C7-BF7C-4E30-9C4C-7A9C86912C12}"/>
    <cellStyle name="Normal 336 5" xfId="6919" xr:uid="{CEBC0784-DE51-4013-B419-1A3E975910F0}"/>
    <cellStyle name="Normal 337" xfId="2384" xr:uid="{544E44BC-75D3-43FA-84F6-E6672B26BE31}"/>
    <cellStyle name="Normal 337 2" xfId="3552" xr:uid="{54E2C7BC-E615-499B-9AAE-83958BCD777C}"/>
    <cellStyle name="Normal 337 3" xfId="4686" xr:uid="{A7DEADE5-2267-405A-8B75-1D8F3ADECD96}"/>
    <cellStyle name="Normal 337 4" xfId="5806" xr:uid="{1FD89DD2-A4A2-453E-9395-4041BE64A734}"/>
    <cellStyle name="Normal 337 5" xfId="6920" xr:uid="{1FE29424-B6D3-4295-9071-D86D02CEA105}"/>
    <cellStyle name="Normal 338" xfId="2385" xr:uid="{923D7619-4626-488F-B539-2C2EAF5E8840}"/>
    <cellStyle name="Normal 338 2" xfId="3553" xr:uid="{EE0B47FB-0FB3-4D88-BE16-7D60618D193F}"/>
    <cellStyle name="Normal 338 3" xfId="4687" xr:uid="{834FF6A0-4390-487F-BA47-8A2B47A566F9}"/>
    <cellStyle name="Normal 338 4" xfId="5807" xr:uid="{6A3E0985-4F1A-44FE-B113-005369BAD91D}"/>
    <cellStyle name="Normal 338 5" xfId="6921" xr:uid="{A1D7A7DD-F50F-4C80-8EE1-FB5D9875CE43}"/>
    <cellStyle name="Normal 34" xfId="1009" xr:uid="{00000000-0005-0000-0000-000047040000}"/>
    <cellStyle name="Normal 34 2" xfId="1010" xr:uid="{00000000-0005-0000-0000-000048040000}"/>
    <cellStyle name="Normal 34 3" xfId="1011" xr:uid="{00000000-0005-0000-0000-000049040000}"/>
    <cellStyle name="Normal 340" xfId="2386" xr:uid="{C7A3FE77-FA45-4B49-90B3-4720F05B4F24}"/>
    <cellStyle name="Normal 340 2" xfId="3554" xr:uid="{EE6907B7-F33E-4482-B6A7-73B81F241F11}"/>
    <cellStyle name="Normal 340 3" xfId="4688" xr:uid="{B1A58992-D941-4A41-8C11-62605D44D5FC}"/>
    <cellStyle name="Normal 340 4" xfId="5808" xr:uid="{72AC9E03-64ED-478E-83F8-C211ED7BD31E}"/>
    <cellStyle name="Normal 340 5" xfId="6922" xr:uid="{E45DE85C-370B-4C40-AF30-95A22F6EAAAC}"/>
    <cellStyle name="Normal 35" xfId="59" xr:uid="{00000000-0005-0000-0000-00004A040000}"/>
    <cellStyle name="Normal 35 2" xfId="1012" xr:uid="{00000000-0005-0000-0000-00004B040000}"/>
    <cellStyle name="Normal 35 3" xfId="1013" xr:uid="{00000000-0005-0000-0000-00004C040000}"/>
    <cellStyle name="Normal 35 4" xfId="1014" xr:uid="{00000000-0005-0000-0000-00004D040000}"/>
    <cellStyle name="Normal 36" xfId="1015" xr:uid="{00000000-0005-0000-0000-00004E040000}"/>
    <cellStyle name="Normal 36 2" xfId="1016" xr:uid="{00000000-0005-0000-0000-00004F040000}"/>
    <cellStyle name="Normal 36 3" xfId="1017" xr:uid="{00000000-0005-0000-0000-000050040000}"/>
    <cellStyle name="Normal 367" xfId="2344" xr:uid="{FC6FCC44-9AD1-4514-BE95-1999F34C3CBC}"/>
    <cellStyle name="Normal 37" xfId="60" xr:uid="{00000000-0005-0000-0000-000051040000}"/>
    <cellStyle name="Normal 37 2" xfId="1018" xr:uid="{00000000-0005-0000-0000-000052040000}"/>
    <cellStyle name="Normal 37 3" xfId="1019" xr:uid="{00000000-0005-0000-0000-000053040000}"/>
    <cellStyle name="Normal 37 4" xfId="1020" xr:uid="{00000000-0005-0000-0000-000054040000}"/>
    <cellStyle name="Normal 38" xfId="1021" xr:uid="{00000000-0005-0000-0000-000055040000}"/>
    <cellStyle name="Normal 38 2" xfId="1022" xr:uid="{00000000-0005-0000-0000-000056040000}"/>
    <cellStyle name="Normal 38 3" xfId="1023" xr:uid="{00000000-0005-0000-0000-000057040000}"/>
    <cellStyle name="Normal 39" xfId="1024" xr:uid="{00000000-0005-0000-0000-000058040000}"/>
    <cellStyle name="Normal 39 2" xfId="1025" xr:uid="{00000000-0005-0000-0000-000059040000}"/>
    <cellStyle name="Normal 39 3" xfId="1026" xr:uid="{00000000-0005-0000-0000-00005A040000}"/>
    <cellStyle name="Normal 4" xfId="2" xr:uid="{00000000-0005-0000-0000-00005B040000}"/>
    <cellStyle name="Normal 4 2" xfId="112" xr:uid="{00000000-0005-0000-0000-00005C040000}"/>
    <cellStyle name="Normal 4 2 2" xfId="1027" xr:uid="{00000000-0005-0000-0000-00005D040000}"/>
    <cellStyle name="Normal 4 2 3" xfId="1028" xr:uid="{00000000-0005-0000-0000-00005E040000}"/>
    <cellStyle name="Normal 4 2 4" xfId="1481" xr:uid="{00000000-0005-0000-0000-00005F040000}"/>
    <cellStyle name="Normal 4 2 5" xfId="2387" xr:uid="{32E80A49-3C96-4B7A-8C00-A27D91D81EE6}"/>
    <cellStyle name="Normal 4 3" xfId="1029" xr:uid="{00000000-0005-0000-0000-000060040000}"/>
    <cellStyle name="Normal 4 3 2" xfId="1532" xr:uid="{00000000-0005-0000-0000-000061040000}"/>
    <cellStyle name="Normal 4 4" xfId="1030" xr:uid="{00000000-0005-0000-0000-000062040000}"/>
    <cellStyle name="Normal 4 5" xfId="1031" xr:uid="{00000000-0005-0000-0000-000063040000}"/>
    <cellStyle name="Normal 4 6" xfId="1032" xr:uid="{00000000-0005-0000-0000-000064040000}"/>
    <cellStyle name="Normal 4 7" xfId="1033" xr:uid="{00000000-0005-0000-0000-000065040000}"/>
    <cellStyle name="Normal 4_Bieu 3 LUA  NGAY 27.10.2014" xfId="1034" xr:uid="{00000000-0005-0000-0000-000066040000}"/>
    <cellStyle name="Normal 40" xfId="61" xr:uid="{00000000-0005-0000-0000-000067040000}"/>
    <cellStyle name="Normal 40 2" xfId="1035" xr:uid="{00000000-0005-0000-0000-000068040000}"/>
    <cellStyle name="Normal 40 3" xfId="1036" xr:uid="{00000000-0005-0000-0000-000069040000}"/>
    <cellStyle name="Normal 40 4" xfId="1037" xr:uid="{00000000-0005-0000-0000-00006A040000}"/>
    <cellStyle name="Normal 41" xfId="1038" xr:uid="{00000000-0005-0000-0000-00006B040000}"/>
    <cellStyle name="Normal 41 2" xfId="1039" xr:uid="{00000000-0005-0000-0000-00006C040000}"/>
    <cellStyle name="Normal 41 3" xfId="1040" xr:uid="{00000000-0005-0000-0000-00006D040000}"/>
    <cellStyle name="Normal 42" xfId="62" xr:uid="{00000000-0005-0000-0000-00006E040000}"/>
    <cellStyle name="Normal 42 2" xfId="1482" xr:uid="{00000000-0005-0000-0000-00006F040000}"/>
    <cellStyle name="Normal 43" xfId="1041" xr:uid="{00000000-0005-0000-0000-000070040000}"/>
    <cellStyle name="Normal 44" xfId="63" xr:uid="{00000000-0005-0000-0000-000071040000}"/>
    <cellStyle name="Normal 44 2" xfId="1483" xr:uid="{00000000-0005-0000-0000-000072040000}"/>
    <cellStyle name="Normal 45" xfId="1042" xr:uid="{00000000-0005-0000-0000-000073040000}"/>
    <cellStyle name="Normal 46" xfId="1043" xr:uid="{00000000-0005-0000-0000-000074040000}"/>
    <cellStyle name="Normal 47" xfId="1044" xr:uid="{00000000-0005-0000-0000-000075040000}"/>
    <cellStyle name="Normal 470" xfId="1369" xr:uid="{00000000-0005-0000-0000-000076040000}"/>
    <cellStyle name="Normal 475" xfId="1370" xr:uid="{00000000-0005-0000-0000-000077040000}"/>
    <cellStyle name="Normal 476" xfId="1372" xr:uid="{00000000-0005-0000-0000-000078040000}"/>
    <cellStyle name="Normal 48" xfId="1045" xr:uid="{00000000-0005-0000-0000-000079040000}"/>
    <cellStyle name="Normal 483" xfId="1373" xr:uid="{00000000-0005-0000-0000-00007A040000}"/>
    <cellStyle name="Normal 484" xfId="1374" xr:uid="{00000000-0005-0000-0000-00007B040000}"/>
    <cellStyle name="Normal 487" xfId="1375" xr:uid="{00000000-0005-0000-0000-00007C040000}"/>
    <cellStyle name="Normal 49" xfId="1046" xr:uid="{00000000-0005-0000-0000-00007D040000}"/>
    <cellStyle name="Normal 496" xfId="1381" xr:uid="{00000000-0005-0000-0000-00007E040000}"/>
    <cellStyle name="Normal 5" xfId="27" xr:uid="{00000000-0005-0000-0000-00007F040000}"/>
    <cellStyle name="Normal 5 10" xfId="1047" xr:uid="{00000000-0005-0000-0000-000080040000}"/>
    <cellStyle name="Normal 5 100" xfId="1048" xr:uid="{00000000-0005-0000-0000-000081040000}"/>
    <cellStyle name="Normal 5 101" xfId="1049" xr:uid="{00000000-0005-0000-0000-000082040000}"/>
    <cellStyle name="Normal 5 102" xfId="1050" xr:uid="{00000000-0005-0000-0000-000083040000}"/>
    <cellStyle name="Normal 5 103" xfId="1051" xr:uid="{00000000-0005-0000-0000-000084040000}"/>
    <cellStyle name="Normal 5 104" xfId="1052" xr:uid="{00000000-0005-0000-0000-000085040000}"/>
    <cellStyle name="Normal 5 105" xfId="1053" xr:uid="{00000000-0005-0000-0000-000086040000}"/>
    <cellStyle name="Normal 5 106" xfId="1054" xr:uid="{00000000-0005-0000-0000-000087040000}"/>
    <cellStyle name="Normal 5 107" xfId="1055" xr:uid="{00000000-0005-0000-0000-000088040000}"/>
    <cellStyle name="Normal 5 108" xfId="1056" xr:uid="{00000000-0005-0000-0000-000089040000}"/>
    <cellStyle name="Normal 5 109" xfId="1057" xr:uid="{00000000-0005-0000-0000-00008A040000}"/>
    <cellStyle name="Normal 5 11" xfId="1058" xr:uid="{00000000-0005-0000-0000-00008B040000}"/>
    <cellStyle name="Normal 5 110" xfId="1059" xr:uid="{00000000-0005-0000-0000-00008C040000}"/>
    <cellStyle name="Normal 5 111" xfId="1060" xr:uid="{00000000-0005-0000-0000-00008D040000}"/>
    <cellStyle name="Normal 5 112" xfId="1061" xr:uid="{00000000-0005-0000-0000-00008E040000}"/>
    <cellStyle name="Normal 5 113" xfId="1062" xr:uid="{00000000-0005-0000-0000-00008F040000}"/>
    <cellStyle name="Normal 5 114" xfId="1063" xr:uid="{00000000-0005-0000-0000-000090040000}"/>
    <cellStyle name="Normal 5 115" xfId="1064" xr:uid="{00000000-0005-0000-0000-000091040000}"/>
    <cellStyle name="Normal 5 116" xfId="1065" xr:uid="{00000000-0005-0000-0000-000092040000}"/>
    <cellStyle name="Normal 5 117" xfId="1541" xr:uid="{204EDEED-1E66-4F65-9C7B-5777F88618C1}"/>
    <cellStyle name="Normal 5 117 10" xfId="6098" xr:uid="{4EEC80ED-D670-4CC0-97AA-1200A0902312}"/>
    <cellStyle name="Normal 5 117 2" xfId="1696" xr:uid="{39853B9C-3878-4DD7-9D1D-AEC32335A52D}"/>
    <cellStyle name="Normal 5 117 2 2" xfId="2110" xr:uid="{92DA070C-7102-4969-96BA-2DB748C67EF1}"/>
    <cellStyle name="Normal 5 117 2 2 2" xfId="3293" xr:uid="{2D59E21C-68C3-4A6C-AA6E-704394D3B8A5}"/>
    <cellStyle name="Normal 5 117 2 2 3" xfId="4432" xr:uid="{EBF57688-BE1A-48BA-9316-8A08632EAB94}"/>
    <cellStyle name="Normal 5 117 2 2 4" xfId="5553" xr:uid="{2C1FF610-CCA6-4D21-AD55-5FFBE4592171}"/>
    <cellStyle name="Normal 5 117 2 2 5" xfId="6667" xr:uid="{6F293A56-BCF2-4475-A96F-874DBB817447}"/>
    <cellStyle name="Normal 5 117 2 3" xfId="2879" xr:uid="{FD42F419-FED5-482D-916A-05DFFCE5523D}"/>
    <cellStyle name="Normal 5 117 2 4" xfId="4018" xr:uid="{57373A5A-EE2C-43F7-BA9C-07063189AD8E}"/>
    <cellStyle name="Normal 5 117 2 5" xfId="5139" xr:uid="{1540762C-2B1F-4A41-B305-71AD97B5BF60}"/>
    <cellStyle name="Normal 5 117 2 6" xfId="6253" xr:uid="{145CB9E8-E3DC-431A-88E7-DABCE6B3CCAA}"/>
    <cellStyle name="Normal 5 117 3" xfId="1828" xr:uid="{C0A948A0-0CB6-49E4-8614-8F9330F0F379}"/>
    <cellStyle name="Normal 5 117 3 2" xfId="2242" xr:uid="{837582F0-5E82-403B-B104-E4EC4A6E0E87}"/>
    <cellStyle name="Normal 5 117 3 2 2" xfId="3425" xr:uid="{B0A6A8B4-B0A1-4676-8642-7F481F130CF1}"/>
    <cellStyle name="Normal 5 117 3 2 3" xfId="4564" xr:uid="{FA4F76E3-8CA1-4B7E-BD26-499063A2944E}"/>
    <cellStyle name="Normal 5 117 3 2 4" xfId="5685" xr:uid="{7526D9C2-9225-421C-ACAC-B928342D8F11}"/>
    <cellStyle name="Normal 5 117 3 2 5" xfId="6799" xr:uid="{BE97D536-2885-4027-AEC5-3CDA8B5699A6}"/>
    <cellStyle name="Normal 5 117 3 3" xfId="3011" xr:uid="{EDDF51A5-7A5D-4F8D-BF65-774F3D729F85}"/>
    <cellStyle name="Normal 5 117 3 4" xfId="4150" xr:uid="{69B61268-6288-41B1-A855-A8178C2A1EF0}"/>
    <cellStyle name="Normal 5 117 3 5" xfId="5271" xr:uid="{AA050682-0F31-4B4C-B1A7-7B3A69C3F493}"/>
    <cellStyle name="Normal 5 117 3 6" xfId="6385" xr:uid="{71C9D65A-4BCB-4352-A714-3179924E930C}"/>
    <cellStyle name="Normal 5 117 4" xfId="1955" xr:uid="{D6A6B1AA-8E5A-4643-BDD5-3F06870E0001}"/>
    <cellStyle name="Normal 5 117 4 2" xfId="3138" xr:uid="{360E2AC9-C44E-4474-BBDE-5B8573728EF6}"/>
    <cellStyle name="Normal 5 117 4 3" xfId="4277" xr:uid="{C150697B-16A7-4B26-A529-9BE768F1E48C}"/>
    <cellStyle name="Normal 5 117 4 4" xfId="5398" xr:uid="{D1A60A8C-02C6-4BF6-A175-34B40216A006}"/>
    <cellStyle name="Normal 5 117 4 5" xfId="6512" xr:uid="{528396AC-7E90-4936-AB80-AC2950D352CD}"/>
    <cellStyle name="Normal 5 117 5" xfId="2428" xr:uid="{3C7244E4-7136-4C4B-872F-A2A84F731791}"/>
    <cellStyle name="Normal 5 117 5 2" xfId="3582" xr:uid="{35322540-B9DE-430E-BE5C-7A1B42B88F42}"/>
    <cellStyle name="Normal 5 117 5 3" xfId="4716" xr:uid="{D1CD3723-9ED9-4D65-B4F2-4621358EEA65}"/>
    <cellStyle name="Normal 5 117 5 4" xfId="5836" xr:uid="{25A43C79-A378-4F6F-B67C-EA495D6C87FC}"/>
    <cellStyle name="Normal 5 117 5 5" xfId="6950" xr:uid="{66117CA6-8A22-4FDE-82F1-A7B207C56893}"/>
    <cellStyle name="Normal 5 117 6" xfId="2557" xr:uid="{6504F8DD-B2A3-4F4C-863A-515428F79277}"/>
    <cellStyle name="Normal 5 117 6 2" xfId="3711" xr:uid="{217779F5-7AFD-445C-B29D-6F1D91813112}"/>
    <cellStyle name="Normal 5 117 6 3" xfId="4845" xr:uid="{037FFEEC-34B9-41EE-B66E-8A8BD2F37734}"/>
    <cellStyle name="Normal 5 117 6 4" xfId="5965" xr:uid="{B480F014-99E2-48D4-AA95-CF9DD337F64E}"/>
    <cellStyle name="Normal 5 117 6 5" xfId="7079" xr:uid="{30078291-88BF-4A1F-B51E-83D1E736774C}"/>
    <cellStyle name="Normal 5 117 7" xfId="2724" xr:uid="{50B2857E-27F4-4B32-93C4-A5480556091B}"/>
    <cellStyle name="Normal 5 117 8" xfId="3863" xr:uid="{DFD6A190-F40C-4E31-B220-2382BBCC7575}"/>
    <cellStyle name="Normal 5 117 9" xfId="4984" xr:uid="{1F5826A2-A784-4A6D-8760-9C15E8D7B520}"/>
    <cellStyle name="Normal 5 118" xfId="1642" xr:uid="{532BE6FA-410C-4F72-9814-10E583DA7116}"/>
    <cellStyle name="Normal 5 118 2" xfId="2056" xr:uid="{ECBB7FA1-D783-411E-A2ED-7FB7157066F0}"/>
    <cellStyle name="Normal 5 118 2 2" xfId="3239" xr:uid="{5C8F8317-1D67-4312-910E-724E11926972}"/>
    <cellStyle name="Normal 5 118 2 3" xfId="4378" xr:uid="{810765C0-26D9-4619-95BC-76216445724E}"/>
    <cellStyle name="Normal 5 118 2 4" xfId="5499" xr:uid="{FB4D4DBB-358B-4042-895D-D327102CA13E}"/>
    <cellStyle name="Normal 5 118 2 5" xfId="6613" xr:uid="{020521D0-97F2-4F16-9AE0-E2C32E921E12}"/>
    <cellStyle name="Normal 5 118 3" xfId="2825" xr:uid="{291641B4-40A7-48FE-B693-4EAEDE16335B}"/>
    <cellStyle name="Normal 5 118 4" xfId="3964" xr:uid="{B3040C7C-B2CD-48B0-A241-8B437D7EB875}"/>
    <cellStyle name="Normal 5 118 5" xfId="5085" xr:uid="{5B906903-6D0D-4EC9-9556-82A97B835EB8}"/>
    <cellStyle name="Normal 5 118 6" xfId="6199" xr:uid="{C86972B1-15EC-4951-9ED2-5CF864E60836}"/>
    <cellStyle name="Normal 5 119" xfId="1802" xr:uid="{800AEE01-3C7B-4ED2-AA55-399603597B0A}"/>
    <cellStyle name="Normal 5 119 2" xfId="2216" xr:uid="{BCF23E4C-6D2A-4B7F-9984-07DC34A4DE33}"/>
    <cellStyle name="Normal 5 119 2 2" xfId="3399" xr:uid="{A6498CB7-3D6D-48BB-81A3-9C950628CAC9}"/>
    <cellStyle name="Normal 5 119 2 3" xfId="4538" xr:uid="{49358C37-D1D0-4842-8FB2-96BC3878203F}"/>
    <cellStyle name="Normal 5 119 2 4" xfId="5659" xr:uid="{BD455D5D-7003-4A14-A138-95F7E81925F3}"/>
    <cellStyle name="Normal 5 119 2 5" xfId="6773" xr:uid="{AC8250BD-2B78-4E51-B076-5A8B7FE43065}"/>
    <cellStyle name="Normal 5 119 3" xfId="2985" xr:uid="{D7B832F6-F238-45DF-A2BD-6207DA186001}"/>
    <cellStyle name="Normal 5 119 4" xfId="4124" xr:uid="{F036774D-957A-4FD9-A89A-8DD8D2C48868}"/>
    <cellStyle name="Normal 5 119 5" xfId="5245" xr:uid="{0EB4C3E6-6030-40B2-B4FF-5B3271FA5BDB}"/>
    <cellStyle name="Normal 5 119 6" xfId="6359" xr:uid="{C89A0F89-C1FC-4F29-BC75-40345F0E0C6B}"/>
    <cellStyle name="Normal 5 12" xfId="1066" xr:uid="{00000000-0005-0000-0000-000093040000}"/>
    <cellStyle name="Normal 5 120" xfId="1929" xr:uid="{F53042F8-0FAC-4595-B544-A2FBF64EE618}"/>
    <cellStyle name="Normal 5 120 2" xfId="3112" xr:uid="{D9B8A8B0-F39E-49D2-8C45-51F5506248A2}"/>
    <cellStyle name="Normal 5 120 3" xfId="4251" xr:uid="{C7C92786-0150-405B-B6A0-C62EB8E1320D}"/>
    <cellStyle name="Normal 5 120 4" xfId="5372" xr:uid="{2405DB59-9084-4B27-9BD4-FBB9A44F6406}"/>
    <cellStyle name="Normal 5 120 5" xfId="6486" xr:uid="{C7921A6D-55A1-45C2-8E59-4B68DF56FB7C}"/>
    <cellStyle name="Normal 5 121" xfId="2402" xr:uid="{3C069707-FED7-416C-BB2A-7CD988E5D4BC}"/>
    <cellStyle name="Normal 5 121 2" xfId="3556" xr:uid="{7BF1BB32-5793-47A9-8248-63A3A2C63F52}"/>
    <cellStyle name="Normal 5 121 3" xfId="4690" xr:uid="{F03DE6C9-0097-4E34-8D0A-1CCAEB6693E8}"/>
    <cellStyle name="Normal 5 121 4" xfId="5810" xr:uid="{3545D6F5-F172-479B-90E8-891A0C102CD3}"/>
    <cellStyle name="Normal 5 121 5" xfId="6924" xr:uid="{EED741E0-EB9D-49A0-AE5B-3C326F44C0F2}"/>
    <cellStyle name="Normal 5 122" xfId="2529" xr:uid="{1B0090FD-671A-45EE-8F01-76F7A089DF20}"/>
    <cellStyle name="Normal 5 122 2" xfId="3683" xr:uid="{9EA6C507-0BBB-4019-81F0-65601B77F530}"/>
    <cellStyle name="Normal 5 122 3" xfId="4817" xr:uid="{6A3A981F-E0B8-40E5-9ACD-80162473C19B}"/>
    <cellStyle name="Normal 5 122 4" xfId="5937" xr:uid="{32E6316C-191E-47A2-AA63-8C37F5AA1E6F}"/>
    <cellStyle name="Normal 5 122 5" xfId="7051" xr:uid="{6328BC6B-24CB-471D-BD5F-3804C1185756}"/>
    <cellStyle name="Normal 5 123" xfId="2687" xr:uid="{4DBC9FCE-8003-4CE5-9F84-2E880A730721}"/>
    <cellStyle name="Normal 5 124" xfId="3826" xr:uid="{EC399AD3-3769-4906-A6BA-817ED6D5723D}"/>
    <cellStyle name="Normal 5 125" xfId="4957" xr:uid="{B7052ABB-209E-462F-A428-1FF678864F31}"/>
    <cellStyle name="Normal 5 126" xfId="6072" xr:uid="{023B0897-3C3B-4A58-AD0A-794AC0D27C1E}"/>
    <cellStyle name="Normal 5 13" xfId="1067" xr:uid="{00000000-0005-0000-0000-000094040000}"/>
    <cellStyle name="Normal 5 14" xfId="1068" xr:uid="{00000000-0005-0000-0000-000095040000}"/>
    <cellStyle name="Normal 5 15" xfId="1069" xr:uid="{00000000-0005-0000-0000-000096040000}"/>
    <cellStyle name="Normal 5 16" xfId="1070" xr:uid="{00000000-0005-0000-0000-000097040000}"/>
    <cellStyle name="Normal 5 17" xfId="1071" xr:uid="{00000000-0005-0000-0000-000098040000}"/>
    <cellStyle name="Normal 5 18" xfId="1072" xr:uid="{00000000-0005-0000-0000-000099040000}"/>
    <cellStyle name="Normal 5 19" xfId="1073" xr:uid="{00000000-0005-0000-0000-00009A040000}"/>
    <cellStyle name="Normal 5 2" xfId="114" xr:uid="{00000000-0005-0000-0000-00009B040000}"/>
    <cellStyle name="Normal 5 2 2" xfId="117" xr:uid="{00000000-0005-0000-0000-00009C040000}"/>
    <cellStyle name="Normal 5 2 3" xfId="1484" xr:uid="{00000000-0005-0000-0000-00009D040000}"/>
    <cellStyle name="Normal 5 20" xfId="1074" xr:uid="{00000000-0005-0000-0000-00009E040000}"/>
    <cellStyle name="Normal 5 21" xfId="1075" xr:uid="{00000000-0005-0000-0000-00009F040000}"/>
    <cellStyle name="Normal 5 22" xfId="1076" xr:uid="{00000000-0005-0000-0000-0000A0040000}"/>
    <cellStyle name="Normal 5 23" xfId="1077" xr:uid="{00000000-0005-0000-0000-0000A1040000}"/>
    <cellStyle name="Normal 5 24" xfId="1078" xr:uid="{00000000-0005-0000-0000-0000A2040000}"/>
    <cellStyle name="Normal 5 25" xfId="1079" xr:uid="{00000000-0005-0000-0000-0000A3040000}"/>
    <cellStyle name="Normal 5 26" xfId="1080" xr:uid="{00000000-0005-0000-0000-0000A4040000}"/>
    <cellStyle name="Normal 5 27" xfId="1081" xr:uid="{00000000-0005-0000-0000-0000A5040000}"/>
    <cellStyle name="Normal 5 28" xfId="1082" xr:uid="{00000000-0005-0000-0000-0000A6040000}"/>
    <cellStyle name="Normal 5 29" xfId="1083" xr:uid="{00000000-0005-0000-0000-0000A7040000}"/>
    <cellStyle name="Normal 5 3" xfId="1084" xr:uid="{00000000-0005-0000-0000-0000A8040000}"/>
    <cellStyle name="Normal 5 3 2" xfId="1485" xr:uid="{00000000-0005-0000-0000-0000A9040000}"/>
    <cellStyle name="Normal 5 3 3" xfId="1524" xr:uid="{00000000-0005-0000-0000-0000AA040000}"/>
    <cellStyle name="Normal 5 30" xfId="1085" xr:uid="{00000000-0005-0000-0000-0000AB040000}"/>
    <cellStyle name="Normal 5 31" xfId="1086" xr:uid="{00000000-0005-0000-0000-0000AC040000}"/>
    <cellStyle name="Normal 5 32" xfId="1087" xr:uid="{00000000-0005-0000-0000-0000AD040000}"/>
    <cellStyle name="Normal 5 33" xfId="1088" xr:uid="{00000000-0005-0000-0000-0000AE040000}"/>
    <cellStyle name="Normal 5 34" xfId="1089" xr:uid="{00000000-0005-0000-0000-0000AF040000}"/>
    <cellStyle name="Normal 5 35" xfId="1090" xr:uid="{00000000-0005-0000-0000-0000B0040000}"/>
    <cellStyle name="Normal 5 36" xfId="1091" xr:uid="{00000000-0005-0000-0000-0000B1040000}"/>
    <cellStyle name="Normal 5 37" xfId="1092" xr:uid="{00000000-0005-0000-0000-0000B2040000}"/>
    <cellStyle name="Normal 5 38" xfId="1093" xr:uid="{00000000-0005-0000-0000-0000B3040000}"/>
    <cellStyle name="Normal 5 39" xfId="1094" xr:uid="{00000000-0005-0000-0000-0000B4040000}"/>
    <cellStyle name="Normal 5 4" xfId="1095" xr:uid="{00000000-0005-0000-0000-0000B5040000}"/>
    <cellStyle name="Normal 5 40" xfId="1096" xr:uid="{00000000-0005-0000-0000-0000B6040000}"/>
    <cellStyle name="Normal 5 41" xfId="1097" xr:uid="{00000000-0005-0000-0000-0000B7040000}"/>
    <cellStyle name="Normal 5 42" xfId="1098" xr:uid="{00000000-0005-0000-0000-0000B8040000}"/>
    <cellStyle name="Normal 5 43" xfId="1099" xr:uid="{00000000-0005-0000-0000-0000B9040000}"/>
    <cellStyle name="Normal 5 44" xfId="1100" xr:uid="{00000000-0005-0000-0000-0000BA040000}"/>
    <cellStyle name="Normal 5 45" xfId="1101" xr:uid="{00000000-0005-0000-0000-0000BB040000}"/>
    <cellStyle name="Normal 5 46" xfId="1102" xr:uid="{00000000-0005-0000-0000-0000BC040000}"/>
    <cellStyle name="Normal 5 47" xfId="1103" xr:uid="{00000000-0005-0000-0000-0000BD040000}"/>
    <cellStyle name="Normal 5 48" xfId="1104" xr:uid="{00000000-0005-0000-0000-0000BE040000}"/>
    <cellStyle name="Normal 5 49" xfId="1105" xr:uid="{00000000-0005-0000-0000-0000BF040000}"/>
    <cellStyle name="Normal 5 5" xfId="1106" xr:uid="{00000000-0005-0000-0000-0000C0040000}"/>
    <cellStyle name="Normal 5 50" xfId="1107" xr:uid="{00000000-0005-0000-0000-0000C1040000}"/>
    <cellStyle name="Normal 5 51" xfId="1108" xr:uid="{00000000-0005-0000-0000-0000C2040000}"/>
    <cellStyle name="Normal 5 52" xfId="1109" xr:uid="{00000000-0005-0000-0000-0000C3040000}"/>
    <cellStyle name="Normal 5 53" xfId="1110" xr:uid="{00000000-0005-0000-0000-0000C4040000}"/>
    <cellStyle name="Normal 5 54" xfId="1111" xr:uid="{00000000-0005-0000-0000-0000C5040000}"/>
    <cellStyle name="Normal 5 55" xfId="1112" xr:uid="{00000000-0005-0000-0000-0000C6040000}"/>
    <cellStyle name="Normal 5 56" xfId="1113" xr:uid="{00000000-0005-0000-0000-0000C7040000}"/>
    <cellStyle name="Normal 5 57" xfId="1114" xr:uid="{00000000-0005-0000-0000-0000C8040000}"/>
    <cellStyle name="Normal 5 58" xfId="1115" xr:uid="{00000000-0005-0000-0000-0000C9040000}"/>
    <cellStyle name="Normal 5 59" xfId="1116" xr:uid="{00000000-0005-0000-0000-0000CA040000}"/>
    <cellStyle name="Normal 5 6" xfId="1117" xr:uid="{00000000-0005-0000-0000-0000CB040000}"/>
    <cellStyle name="Normal 5 60" xfId="1118" xr:uid="{00000000-0005-0000-0000-0000CC040000}"/>
    <cellStyle name="Normal 5 61" xfId="1119" xr:uid="{00000000-0005-0000-0000-0000CD040000}"/>
    <cellStyle name="Normal 5 62" xfId="1120" xr:uid="{00000000-0005-0000-0000-0000CE040000}"/>
    <cellStyle name="Normal 5 63" xfId="1121" xr:uid="{00000000-0005-0000-0000-0000CF040000}"/>
    <cellStyle name="Normal 5 64" xfId="1122" xr:uid="{00000000-0005-0000-0000-0000D0040000}"/>
    <cellStyle name="Normal 5 65" xfId="1123" xr:uid="{00000000-0005-0000-0000-0000D1040000}"/>
    <cellStyle name="Normal 5 66" xfId="1124" xr:uid="{00000000-0005-0000-0000-0000D2040000}"/>
    <cellStyle name="Normal 5 67" xfId="1125" xr:uid="{00000000-0005-0000-0000-0000D3040000}"/>
    <cellStyle name="Normal 5 68" xfId="1126" xr:uid="{00000000-0005-0000-0000-0000D4040000}"/>
    <cellStyle name="Normal 5 69" xfId="1127" xr:uid="{00000000-0005-0000-0000-0000D5040000}"/>
    <cellStyle name="Normal 5 7" xfId="1128" xr:uid="{00000000-0005-0000-0000-0000D6040000}"/>
    <cellStyle name="Normal 5 70" xfId="1129" xr:uid="{00000000-0005-0000-0000-0000D7040000}"/>
    <cellStyle name="Normal 5 71" xfId="1130" xr:uid="{00000000-0005-0000-0000-0000D8040000}"/>
    <cellStyle name="Normal 5 72" xfId="1131" xr:uid="{00000000-0005-0000-0000-0000D9040000}"/>
    <cellStyle name="Normal 5 73" xfId="1132" xr:uid="{00000000-0005-0000-0000-0000DA040000}"/>
    <cellStyle name="Normal 5 74" xfId="1133" xr:uid="{00000000-0005-0000-0000-0000DB040000}"/>
    <cellStyle name="Normal 5 75" xfId="1134" xr:uid="{00000000-0005-0000-0000-0000DC040000}"/>
    <cellStyle name="Normal 5 76" xfId="1135" xr:uid="{00000000-0005-0000-0000-0000DD040000}"/>
    <cellStyle name="Normal 5 77" xfId="1136" xr:uid="{00000000-0005-0000-0000-0000DE040000}"/>
    <cellStyle name="Normal 5 78" xfId="1137" xr:uid="{00000000-0005-0000-0000-0000DF040000}"/>
    <cellStyle name="Normal 5 79" xfId="1138" xr:uid="{00000000-0005-0000-0000-0000E0040000}"/>
    <cellStyle name="Normal 5 8" xfId="1139" xr:uid="{00000000-0005-0000-0000-0000E1040000}"/>
    <cellStyle name="Normal 5 80" xfId="1140" xr:uid="{00000000-0005-0000-0000-0000E2040000}"/>
    <cellStyle name="Normal 5 81" xfId="1141" xr:uid="{00000000-0005-0000-0000-0000E3040000}"/>
    <cellStyle name="Normal 5 82" xfId="1142" xr:uid="{00000000-0005-0000-0000-0000E4040000}"/>
    <cellStyle name="Normal 5 83" xfId="1143" xr:uid="{00000000-0005-0000-0000-0000E5040000}"/>
    <cellStyle name="Normal 5 84" xfId="1144" xr:uid="{00000000-0005-0000-0000-0000E6040000}"/>
    <cellStyle name="Normal 5 85" xfId="1145" xr:uid="{00000000-0005-0000-0000-0000E7040000}"/>
    <cellStyle name="Normal 5 86" xfId="1146" xr:uid="{00000000-0005-0000-0000-0000E8040000}"/>
    <cellStyle name="Normal 5 87" xfId="1147" xr:uid="{00000000-0005-0000-0000-0000E9040000}"/>
    <cellStyle name="Normal 5 88" xfId="1148" xr:uid="{00000000-0005-0000-0000-0000EA040000}"/>
    <cellStyle name="Normal 5 89" xfId="1149" xr:uid="{00000000-0005-0000-0000-0000EB040000}"/>
    <cellStyle name="Normal 5 9" xfId="1150" xr:uid="{00000000-0005-0000-0000-0000EC040000}"/>
    <cellStyle name="Normal 5 90" xfId="1151" xr:uid="{00000000-0005-0000-0000-0000ED040000}"/>
    <cellStyle name="Normal 5 91" xfId="1152" xr:uid="{00000000-0005-0000-0000-0000EE040000}"/>
    <cellStyle name="Normal 5 92" xfId="1153" xr:uid="{00000000-0005-0000-0000-0000EF040000}"/>
    <cellStyle name="Normal 5 93" xfId="1154" xr:uid="{00000000-0005-0000-0000-0000F0040000}"/>
    <cellStyle name="Normal 5 94" xfId="1155" xr:uid="{00000000-0005-0000-0000-0000F1040000}"/>
    <cellStyle name="Normal 5 95" xfId="1156" xr:uid="{00000000-0005-0000-0000-0000F2040000}"/>
    <cellStyle name="Normal 5 96" xfId="1157" xr:uid="{00000000-0005-0000-0000-0000F3040000}"/>
    <cellStyle name="Normal 5 97" xfId="1158" xr:uid="{00000000-0005-0000-0000-0000F4040000}"/>
    <cellStyle name="Normal 5 98" xfId="1159" xr:uid="{00000000-0005-0000-0000-0000F5040000}"/>
    <cellStyle name="Normal 5 99" xfId="1160" xr:uid="{00000000-0005-0000-0000-0000F6040000}"/>
    <cellStyle name="Normal 5_danh muc cong trinh_kehoach_ huyen Phu Xuyen" xfId="1161" xr:uid="{00000000-0005-0000-0000-0000F7040000}"/>
    <cellStyle name="Normal 50" xfId="1162" xr:uid="{00000000-0005-0000-0000-0000F8040000}"/>
    <cellStyle name="Normal 500" xfId="1382" xr:uid="{00000000-0005-0000-0000-0000F9040000}"/>
    <cellStyle name="Normal 51" xfId="64" xr:uid="{00000000-0005-0000-0000-0000FA040000}"/>
    <cellStyle name="Normal 51 2" xfId="1486" xr:uid="{00000000-0005-0000-0000-0000FB040000}"/>
    <cellStyle name="Normal 52" xfId="1163" xr:uid="{00000000-0005-0000-0000-0000FC040000}"/>
    <cellStyle name="Normal 52 2" xfId="1164" xr:uid="{00000000-0005-0000-0000-0000FD040000}"/>
    <cellStyle name="Normal 53" xfId="1165" xr:uid="{00000000-0005-0000-0000-0000FE040000}"/>
    <cellStyle name="Normal 53 2" xfId="1166" xr:uid="{00000000-0005-0000-0000-0000FF040000}"/>
    <cellStyle name="Normal 54" xfId="1167" xr:uid="{00000000-0005-0000-0000-000000050000}"/>
    <cellStyle name="Normal 54 2" xfId="1168" xr:uid="{00000000-0005-0000-0000-000001050000}"/>
    <cellStyle name="Normal 55" xfId="1169" xr:uid="{00000000-0005-0000-0000-000002050000}"/>
    <cellStyle name="Normal 55 2" xfId="1170" xr:uid="{00000000-0005-0000-0000-000003050000}"/>
    <cellStyle name="Normal 55 3" xfId="1171" xr:uid="{00000000-0005-0000-0000-000004050000}"/>
    <cellStyle name="Normal 56" xfId="1172" xr:uid="{00000000-0005-0000-0000-000005050000}"/>
    <cellStyle name="Normal 56 2" xfId="1173" xr:uid="{00000000-0005-0000-0000-000006050000}"/>
    <cellStyle name="Normal 56 3" xfId="1174" xr:uid="{00000000-0005-0000-0000-000007050000}"/>
    <cellStyle name="Normal 57" xfId="1175" xr:uid="{00000000-0005-0000-0000-000008050000}"/>
    <cellStyle name="Normal 58" xfId="1176" xr:uid="{00000000-0005-0000-0000-000009050000}"/>
    <cellStyle name="Normal 59" xfId="1177" xr:uid="{00000000-0005-0000-0000-00000A050000}"/>
    <cellStyle name="Normal 6" xfId="30" xr:uid="{00000000-0005-0000-0000-00000B050000}"/>
    <cellStyle name="Normal 6 2" xfId="111" xr:uid="{00000000-0005-0000-0000-00000C050000}"/>
    <cellStyle name="Normal 6 2 2" xfId="116" xr:uid="{00000000-0005-0000-0000-00000D050000}"/>
    <cellStyle name="Normal 6 3" xfId="1178" xr:uid="{00000000-0005-0000-0000-00000E050000}"/>
    <cellStyle name="Normal 6 4" xfId="2683" xr:uid="{A96F776F-EDA1-4808-9C72-D83BA2A4F44F}"/>
    <cellStyle name="Normal 6_danh muc cong trinh_kehoach_ huyen Phu Xuyen" xfId="1179" xr:uid="{00000000-0005-0000-0000-00000F050000}"/>
    <cellStyle name="Normal 60" xfId="1180" xr:uid="{00000000-0005-0000-0000-000010050000}"/>
    <cellStyle name="Normal 61" xfId="1181" xr:uid="{00000000-0005-0000-0000-000011050000}"/>
    <cellStyle name="Normal 62" xfId="1182" xr:uid="{00000000-0005-0000-0000-000012050000}"/>
    <cellStyle name="Normal 63" xfId="1183" xr:uid="{00000000-0005-0000-0000-000013050000}"/>
    <cellStyle name="Normal 64" xfId="1184" xr:uid="{00000000-0005-0000-0000-000014050000}"/>
    <cellStyle name="Normal 65" xfId="1185" xr:uid="{00000000-0005-0000-0000-000015050000}"/>
    <cellStyle name="Normal 66" xfId="65" xr:uid="{00000000-0005-0000-0000-000016050000}"/>
    <cellStyle name="Normal 66 2" xfId="1487" xr:uid="{00000000-0005-0000-0000-000017050000}"/>
    <cellStyle name="Normal 67" xfId="1186" xr:uid="{00000000-0005-0000-0000-000018050000}"/>
    <cellStyle name="Normal 68" xfId="66" xr:uid="{00000000-0005-0000-0000-000019050000}"/>
    <cellStyle name="Normal 68 2" xfId="1488" xr:uid="{00000000-0005-0000-0000-00001A050000}"/>
    <cellStyle name="Normal 69" xfId="67" xr:uid="{00000000-0005-0000-0000-00001B050000}"/>
    <cellStyle name="Normal 69 10" xfId="3827" xr:uid="{88E5FABE-86FF-455D-B06A-CFCF1C34537E}"/>
    <cellStyle name="Normal 69 11" xfId="4958" xr:uid="{51D93BB0-1D90-45DD-936E-3912DB024A28}"/>
    <cellStyle name="Normal 69 12" xfId="6073" xr:uid="{FC1264CC-C738-4D25-B698-E615BE8CDC33}"/>
    <cellStyle name="Normal 69 2" xfId="1489" xr:uid="{00000000-0005-0000-0000-00001C050000}"/>
    <cellStyle name="Normal 69 3" xfId="1543" xr:uid="{7A658457-5CC4-4F0C-B25B-607C9BCCB1EE}"/>
    <cellStyle name="Normal 69 3 10" xfId="6100" xr:uid="{B135A4FC-AE0D-4AEB-A879-EBBEFCB8327E}"/>
    <cellStyle name="Normal 69 3 2" xfId="1698" xr:uid="{BFB52CB4-90A9-4874-9936-3CFCCEE84CFF}"/>
    <cellStyle name="Normal 69 3 2 2" xfId="2112" xr:uid="{3A8431BF-6225-44F8-BEE7-1E305AA361F4}"/>
    <cellStyle name="Normal 69 3 2 2 2" xfId="3295" xr:uid="{4F1CA001-2E65-4C36-84DE-4B1C10F9CD9C}"/>
    <cellStyle name="Normal 69 3 2 2 3" xfId="4434" xr:uid="{1F995E0D-E86A-4765-98A2-5635FC63C405}"/>
    <cellStyle name="Normal 69 3 2 2 4" xfId="5555" xr:uid="{59FC11D0-30F7-4803-A4D8-8E5CBA0DA850}"/>
    <cellStyle name="Normal 69 3 2 2 5" xfId="6669" xr:uid="{AFD31194-8852-4008-8349-EA4ECA27FCF9}"/>
    <cellStyle name="Normal 69 3 2 3" xfId="2881" xr:uid="{DBB23E1A-22BB-449E-A759-23BAF531F590}"/>
    <cellStyle name="Normal 69 3 2 4" xfId="4020" xr:uid="{95990BEF-28B4-4BB3-9149-F2BB8B44BC27}"/>
    <cellStyle name="Normal 69 3 2 5" xfId="5141" xr:uid="{591CA423-5CE2-44C4-8712-8A881E0C966B}"/>
    <cellStyle name="Normal 69 3 2 6" xfId="6255" xr:uid="{992CF099-816C-4F66-81C5-1C4BD0463774}"/>
    <cellStyle name="Normal 69 3 3" xfId="1830" xr:uid="{F14DD5D9-E074-4B80-9506-032C29823C1B}"/>
    <cellStyle name="Normal 69 3 3 2" xfId="2244" xr:uid="{E26F2FE2-968A-41D9-A995-F9EA75B16B63}"/>
    <cellStyle name="Normal 69 3 3 2 2" xfId="3427" xr:uid="{6B15BBF5-655B-4F27-8AA5-B72CD2A77A59}"/>
    <cellStyle name="Normal 69 3 3 2 3" xfId="4566" xr:uid="{CD131E50-1491-4EF8-8ED2-0350F1C141A3}"/>
    <cellStyle name="Normal 69 3 3 2 4" xfId="5687" xr:uid="{ED0F0098-1045-4D71-B100-75BA6D02521E}"/>
    <cellStyle name="Normal 69 3 3 2 5" xfId="6801" xr:uid="{6DE2C5CF-64C7-44AC-9489-C29A6F69651E}"/>
    <cellStyle name="Normal 69 3 3 3" xfId="3013" xr:uid="{FBAE8219-E5FF-42AD-B4A3-4902350958D4}"/>
    <cellStyle name="Normal 69 3 3 4" xfId="4152" xr:uid="{9BB887C6-B542-4A79-B415-55522B29DDA2}"/>
    <cellStyle name="Normal 69 3 3 5" xfId="5273" xr:uid="{34ECC32F-ACE3-4907-83DE-C275184442B3}"/>
    <cellStyle name="Normal 69 3 3 6" xfId="6387" xr:uid="{06E74345-90C3-4F90-8492-DBCB3D0FF256}"/>
    <cellStyle name="Normal 69 3 4" xfId="1957" xr:uid="{222466E1-31C4-48A3-A9AB-4D39428977FB}"/>
    <cellStyle name="Normal 69 3 4 2" xfId="3140" xr:uid="{9CCD78AC-5D62-4E5A-8980-ED1FECFED61D}"/>
    <cellStyle name="Normal 69 3 4 3" xfId="4279" xr:uid="{4AF064CF-6494-4D85-94F2-7C89BE8EBB77}"/>
    <cellStyle name="Normal 69 3 4 4" xfId="5400" xr:uid="{C114507C-AA9E-4822-8D40-5BBD22F5B343}"/>
    <cellStyle name="Normal 69 3 4 5" xfId="6514" xr:uid="{E77C8050-85A3-49A6-8BDD-918491684FC7}"/>
    <cellStyle name="Normal 69 3 5" xfId="2430" xr:uid="{626FB28B-5004-4B8C-BC94-B38BA73E8B52}"/>
    <cellStyle name="Normal 69 3 5 2" xfId="3584" xr:uid="{05267D05-CFB0-4374-9E4B-E584861032A6}"/>
    <cellStyle name="Normal 69 3 5 3" xfId="4718" xr:uid="{28ECCFC7-830E-4401-BDD6-D43B98511948}"/>
    <cellStyle name="Normal 69 3 5 4" xfId="5838" xr:uid="{9F386374-EE16-404A-B2F3-7CB2C1431EA5}"/>
    <cellStyle name="Normal 69 3 5 5" xfId="6952" xr:uid="{4E145AA8-2B74-461D-83DA-2A3C20947983}"/>
    <cellStyle name="Normal 69 3 6" xfId="2559" xr:uid="{3D4048FD-2224-489D-8CF4-6586ACE743A9}"/>
    <cellStyle name="Normal 69 3 6 2" xfId="3713" xr:uid="{7070587A-272D-4D21-8AF0-1C935A4A1A18}"/>
    <cellStyle name="Normal 69 3 6 3" xfId="4847" xr:uid="{A061A552-5B14-44DA-A459-4FF172A76FE7}"/>
    <cellStyle name="Normal 69 3 6 4" xfId="5967" xr:uid="{14B91D66-DD76-4AAB-BA4A-9F2801CF6CB7}"/>
    <cellStyle name="Normal 69 3 6 5" xfId="7081" xr:uid="{1A92042C-2D64-4A2D-A550-4FE8FA594476}"/>
    <cellStyle name="Normal 69 3 7" xfId="2726" xr:uid="{D07652F4-5077-4D90-8953-AEE871BCC502}"/>
    <cellStyle name="Normal 69 3 8" xfId="3865" xr:uid="{BA1B1B20-3209-44D2-B98F-98CBCD9A4737}"/>
    <cellStyle name="Normal 69 3 9" xfId="4986" xr:uid="{40A94B5F-072C-478C-9FE7-241A52EDEC8A}"/>
    <cellStyle name="Normal 69 4" xfId="1643" xr:uid="{D4220C9D-40D2-4B70-8861-515B599B7BA6}"/>
    <cellStyle name="Normal 69 4 2" xfId="2057" xr:uid="{50E9D81B-584C-4F8B-8EBE-577BDCFAB5AF}"/>
    <cellStyle name="Normal 69 4 2 2" xfId="3240" xr:uid="{A2C8E731-4A70-49CE-B761-A5969BCBA231}"/>
    <cellStyle name="Normal 69 4 2 3" xfId="4379" xr:uid="{39E01166-4F1E-48A2-A63B-76BB27E453D1}"/>
    <cellStyle name="Normal 69 4 2 4" xfId="5500" xr:uid="{D950F653-B97E-4D52-A972-7BAEFA061357}"/>
    <cellStyle name="Normal 69 4 2 5" xfId="6614" xr:uid="{E300AF7D-7E41-491B-A247-6979CF9DF652}"/>
    <cellStyle name="Normal 69 4 3" xfId="2826" xr:uid="{64A26FA1-D8E3-4CE9-B75C-7DFB94913BE2}"/>
    <cellStyle name="Normal 69 4 4" xfId="3965" xr:uid="{3148A220-07C7-4D91-8D61-990581C9FA05}"/>
    <cellStyle name="Normal 69 4 5" xfId="5086" xr:uid="{F9228AAE-2451-4242-9123-4C0AE8E49A80}"/>
    <cellStyle name="Normal 69 4 6" xfId="6200" xr:uid="{9CE7D582-A819-4E8D-BBBD-A4B89F3DB2E7}"/>
    <cellStyle name="Normal 69 5" xfId="1803" xr:uid="{E521064E-810C-4131-A196-D289B811716E}"/>
    <cellStyle name="Normal 69 5 2" xfId="2217" xr:uid="{A3E728B0-DB41-43A4-BDFD-CCE48866EC65}"/>
    <cellStyle name="Normal 69 5 2 2" xfId="3400" xr:uid="{A1EF10E5-1564-4952-8C92-C46D8FA1640C}"/>
    <cellStyle name="Normal 69 5 2 3" xfId="4539" xr:uid="{F72570D5-E60D-4D66-B917-23F9F99E90EC}"/>
    <cellStyle name="Normal 69 5 2 4" xfId="5660" xr:uid="{C72D2A33-6011-4CC0-9BDA-C39B5BB3C4D5}"/>
    <cellStyle name="Normal 69 5 2 5" xfId="6774" xr:uid="{A2335F86-83CA-4836-930D-537A54DF35EB}"/>
    <cellStyle name="Normal 69 5 3" xfId="2986" xr:uid="{B1ECA281-7265-44E1-8B67-7BC2C346784B}"/>
    <cellStyle name="Normal 69 5 4" xfId="4125" xr:uid="{F95178F3-F915-4F59-A953-CBBD71302248}"/>
    <cellStyle name="Normal 69 5 5" xfId="5246" xr:uid="{9F71676D-C5A1-48D1-BC64-FB4DBE59B8D8}"/>
    <cellStyle name="Normal 69 5 6" xfId="6360" xr:uid="{225C9B24-2C2C-4BD6-A2E7-DF83A31A7ACD}"/>
    <cellStyle name="Normal 69 6" xfId="1930" xr:uid="{B627E741-7836-4206-9B5E-F8665FF12231}"/>
    <cellStyle name="Normal 69 6 2" xfId="3113" xr:uid="{A5916B84-BBE1-4ABC-937E-D863440FCC72}"/>
    <cellStyle name="Normal 69 6 3" xfId="4252" xr:uid="{A2593A0C-B6F3-47F6-9EDC-AA1B9067E740}"/>
    <cellStyle name="Normal 69 6 4" xfId="5373" xr:uid="{58487E78-D618-42EB-BBA4-C24207740B03}"/>
    <cellStyle name="Normal 69 6 5" xfId="6487" xr:uid="{B9CD166A-7C35-47D2-A9B7-D489DF1424A9}"/>
    <cellStyle name="Normal 69 7" xfId="2403" xr:uid="{C693F117-F330-4C8B-A818-8A81DBEFB4E2}"/>
    <cellStyle name="Normal 69 7 2" xfId="3557" xr:uid="{79F06831-3799-43AA-AA56-1A0548763739}"/>
    <cellStyle name="Normal 69 7 3" xfId="4691" xr:uid="{30CAA709-585B-465B-8991-19AF8BE45E55}"/>
    <cellStyle name="Normal 69 7 4" xfId="5811" xr:uid="{942F0B45-2293-49D0-A601-FD38D884140A}"/>
    <cellStyle name="Normal 69 7 5" xfId="6925" xr:uid="{1FAD92B9-62CB-40E2-950B-69975969DD8F}"/>
    <cellStyle name="Normal 69 8" xfId="2530" xr:uid="{E87CCEF5-9D2D-4582-9825-850592DDDFE0}"/>
    <cellStyle name="Normal 69 8 2" xfId="3684" xr:uid="{B643B438-7C88-4000-BB1B-840C1921B5FD}"/>
    <cellStyle name="Normal 69 8 3" xfId="4818" xr:uid="{5F63AA0D-985C-4206-8123-9D7BD0165C3A}"/>
    <cellStyle name="Normal 69 8 4" xfId="5938" xr:uid="{D44B34AA-E92D-44A2-AEE2-086D0438DAA5}"/>
    <cellStyle name="Normal 69 8 5" xfId="7052" xr:uid="{C3C72CDE-DCCB-4527-9056-A869DA85DC36}"/>
    <cellStyle name="Normal 69 9" xfId="2688" xr:uid="{63C78044-6E45-4AC0-82E8-64337880AAA4}"/>
    <cellStyle name="Normal 7" xfId="108" xr:uid="{00000000-0005-0000-0000-00001D050000}"/>
    <cellStyle name="Normal 7 2" xfId="100" xr:uid="{00000000-0005-0000-0000-00001E050000}"/>
    <cellStyle name="Normal 7 2 2" xfId="1491" xr:uid="{00000000-0005-0000-0000-00001F050000}"/>
    <cellStyle name="Normal 7 3" xfId="1187" xr:uid="{00000000-0005-0000-0000-000020050000}"/>
    <cellStyle name="Normal 7 4" xfId="1490" xr:uid="{00000000-0005-0000-0000-000021050000}"/>
    <cellStyle name="Normal 7 5" xfId="1523" xr:uid="{00000000-0005-0000-0000-000022050000}"/>
    <cellStyle name="Normal 7 5 2" xfId="1525" xr:uid="{00000000-0005-0000-0000-000023050000}"/>
    <cellStyle name="Normal 7 6" xfId="2389" xr:uid="{11F5A0F4-E017-41D1-8A2E-F46F6C373AA1}"/>
    <cellStyle name="Normal 7_danh muc cong trinh_kehoach_ huyen Phu Xuyen" xfId="1188" xr:uid="{00000000-0005-0000-0000-000024050000}"/>
    <cellStyle name="Normal 70" xfId="1189" xr:uid="{00000000-0005-0000-0000-000025050000}"/>
    <cellStyle name="Normal 71" xfId="1190" xr:uid="{00000000-0005-0000-0000-000026050000}"/>
    <cellStyle name="Normal 72" xfId="1191" xr:uid="{00000000-0005-0000-0000-000027050000}"/>
    <cellStyle name="Normal 73" xfId="1192" xr:uid="{00000000-0005-0000-0000-000028050000}"/>
    <cellStyle name="Normal 74" xfId="113" xr:uid="{00000000-0005-0000-0000-000029050000}"/>
    <cellStyle name="Normal 75" xfId="68" xr:uid="{00000000-0005-0000-0000-00002A050000}"/>
    <cellStyle name="Normal 76" xfId="1193" xr:uid="{00000000-0005-0000-0000-00002B050000}"/>
    <cellStyle name="Normal 77" xfId="1194" xr:uid="{00000000-0005-0000-0000-00002C050000}"/>
    <cellStyle name="Normal 78" xfId="69" xr:uid="{00000000-0005-0000-0000-00002D050000}"/>
    <cellStyle name="Normal 78 2" xfId="1195" xr:uid="{00000000-0005-0000-0000-00002E050000}"/>
    <cellStyle name="Normal 79" xfId="70" xr:uid="{00000000-0005-0000-0000-00002F050000}"/>
    <cellStyle name="Normal 79 2" xfId="1196" xr:uid="{00000000-0005-0000-0000-000030050000}"/>
    <cellStyle name="Normal 8" xfId="71" xr:uid="{00000000-0005-0000-0000-000031050000}"/>
    <cellStyle name="Normal 8 2" xfId="99" xr:uid="{00000000-0005-0000-0000-000032050000}"/>
    <cellStyle name="Normal 8 2 2" xfId="115" xr:uid="{00000000-0005-0000-0000-000033050000}"/>
    <cellStyle name="Normal 8 2 3" xfId="1493" xr:uid="{00000000-0005-0000-0000-000034050000}"/>
    <cellStyle name="Normal 8 3" xfId="1197" xr:uid="{00000000-0005-0000-0000-000035050000}"/>
    <cellStyle name="Normal 8 4" xfId="1198" xr:uid="{00000000-0005-0000-0000-000036050000}"/>
    <cellStyle name="Normal 8 5" xfId="1492" xr:uid="{00000000-0005-0000-0000-000037050000}"/>
    <cellStyle name="Normal 8_danh muc cong trinh_kehoach_ huyen Phu Xuyen" xfId="1199" xr:uid="{00000000-0005-0000-0000-000038050000}"/>
    <cellStyle name="Normal 80" xfId="72" xr:uid="{00000000-0005-0000-0000-000039050000}"/>
    <cellStyle name="Normal 80 2" xfId="1200" xr:uid="{00000000-0005-0000-0000-00003A050000}"/>
    <cellStyle name="Normal 81" xfId="1201" xr:uid="{00000000-0005-0000-0000-00003B050000}"/>
    <cellStyle name="Normal 82" xfId="73" xr:uid="{00000000-0005-0000-0000-00003C050000}"/>
    <cellStyle name="Normal 82 2" xfId="1202" xr:uid="{00000000-0005-0000-0000-00003D050000}"/>
    <cellStyle name="Normal 83" xfId="1203" xr:uid="{00000000-0005-0000-0000-00003E050000}"/>
    <cellStyle name="Normal 84" xfId="74" xr:uid="{00000000-0005-0000-0000-00003F050000}"/>
    <cellStyle name="Normal 84 2" xfId="1204" xr:uid="{00000000-0005-0000-0000-000040050000}"/>
    <cellStyle name="Normal 85" xfId="75" xr:uid="{00000000-0005-0000-0000-000041050000}"/>
    <cellStyle name="Normal 85 10" xfId="4959" xr:uid="{3162215A-43FF-4388-B271-13A98B22836D}"/>
    <cellStyle name="Normal 85 11" xfId="6074" xr:uid="{A0468C92-A400-4EA2-A1E2-547105783F4B}"/>
    <cellStyle name="Normal 85 2" xfId="1545" xr:uid="{9AF0B782-4352-40B1-BA6D-AD43E3EABF61}"/>
    <cellStyle name="Normal 85 2 10" xfId="6102" xr:uid="{8010FF7C-4552-42EB-A758-5E6E71A7213D}"/>
    <cellStyle name="Normal 85 2 2" xfId="1700" xr:uid="{571C602C-A93A-48DE-BA18-AE974877FD01}"/>
    <cellStyle name="Normal 85 2 2 2" xfId="2114" xr:uid="{24C735AC-E0C0-4804-AA15-CBE1325014A8}"/>
    <cellStyle name="Normal 85 2 2 2 2" xfId="3297" xr:uid="{51322CC2-BD51-4379-B4A3-0CC467A33A55}"/>
    <cellStyle name="Normal 85 2 2 2 3" xfId="4436" xr:uid="{89B19408-9E02-4D62-A486-75D5F27999C2}"/>
    <cellStyle name="Normal 85 2 2 2 4" xfId="5557" xr:uid="{36F52F51-8EF7-4A71-B023-A81492F42081}"/>
    <cellStyle name="Normal 85 2 2 2 5" xfId="6671" xr:uid="{0E340B25-08F7-4BE5-9EA7-1B8146D55E17}"/>
    <cellStyle name="Normal 85 2 2 3" xfId="2883" xr:uid="{ED3510D7-829A-4314-8E79-70DCECC11016}"/>
    <cellStyle name="Normal 85 2 2 4" xfId="4022" xr:uid="{7391AB78-46A4-476F-80FF-808965A12469}"/>
    <cellStyle name="Normal 85 2 2 5" xfId="5143" xr:uid="{28DEB86F-4200-4E8E-9773-3FFC8FB2EDC2}"/>
    <cellStyle name="Normal 85 2 2 6" xfId="6257" xr:uid="{E9FD14D8-3146-4127-A57D-F34236B435F6}"/>
    <cellStyle name="Normal 85 2 3" xfId="1832" xr:uid="{242694CE-680D-4602-84B6-F6FB7AAC758B}"/>
    <cellStyle name="Normal 85 2 3 2" xfId="2246" xr:uid="{385FD267-DE8C-4422-A4A5-4C1749005732}"/>
    <cellStyle name="Normal 85 2 3 2 2" xfId="3429" xr:uid="{63E7636C-B199-4BA6-A9DD-EF4C69CCA349}"/>
    <cellStyle name="Normal 85 2 3 2 3" xfId="4568" xr:uid="{C5BB5886-9AF0-41AB-B799-579F95711A99}"/>
    <cellStyle name="Normal 85 2 3 2 4" xfId="5689" xr:uid="{7F19C8F8-3D7C-42DC-8A98-9EFE42D569EC}"/>
    <cellStyle name="Normal 85 2 3 2 5" xfId="6803" xr:uid="{23F8DF0E-88DA-4DA3-A085-13AA51E0A92C}"/>
    <cellStyle name="Normal 85 2 3 3" xfId="3015" xr:uid="{D0B84780-1F4A-44FA-917A-C57377770307}"/>
    <cellStyle name="Normal 85 2 3 4" xfId="4154" xr:uid="{64C24390-0011-4F56-A531-F2EF9AD6AFBB}"/>
    <cellStyle name="Normal 85 2 3 5" xfId="5275" xr:uid="{0AC8DEED-085D-4718-B7F4-DE531FF1BE4C}"/>
    <cellStyle name="Normal 85 2 3 6" xfId="6389" xr:uid="{78C60F19-5BDE-4320-AE3C-DAD2007627AF}"/>
    <cellStyle name="Normal 85 2 4" xfId="1959" xr:uid="{A0E676F8-BD89-4E3C-9BC5-5EB13C278AA0}"/>
    <cellStyle name="Normal 85 2 4 2" xfId="3142" xr:uid="{0D8CB293-51A0-4EAC-870F-ECA6E7D680FF}"/>
    <cellStyle name="Normal 85 2 4 3" xfId="4281" xr:uid="{931677F4-1E1A-4AF6-ACEA-F7A448E5B471}"/>
    <cellStyle name="Normal 85 2 4 4" xfId="5402" xr:uid="{89B2A148-30CE-430C-B6F6-3283F17DA2C6}"/>
    <cellStyle name="Normal 85 2 4 5" xfId="6516" xr:uid="{800E75A1-1B60-4DA4-983E-929E07C9159F}"/>
    <cellStyle name="Normal 85 2 5" xfId="2432" xr:uid="{9E7A2538-1C0B-4305-947A-5BC9BDEC5846}"/>
    <cellStyle name="Normal 85 2 5 2" xfId="3586" xr:uid="{0580459A-30CF-4031-9BFB-5A95AA9097AB}"/>
    <cellStyle name="Normal 85 2 5 3" xfId="4720" xr:uid="{87D1C56C-EBD7-470B-9C98-AE815AEAE606}"/>
    <cellStyle name="Normal 85 2 5 4" xfId="5840" xr:uid="{FFAAC48F-D7E2-42AD-821A-654F2826B6B0}"/>
    <cellStyle name="Normal 85 2 5 5" xfId="6954" xr:uid="{60C505B2-E213-4F3F-81E1-2F5D7FB93CF8}"/>
    <cellStyle name="Normal 85 2 6" xfId="2561" xr:uid="{F6E21A3D-0DB4-4C5C-997B-C237F8CEFFE6}"/>
    <cellStyle name="Normal 85 2 6 2" xfId="3715" xr:uid="{9CE8E5B6-EFEB-416A-B398-F635B106832F}"/>
    <cellStyle name="Normal 85 2 6 3" xfId="4849" xr:uid="{59B9D717-E977-49C0-A6BA-333239E59F50}"/>
    <cellStyle name="Normal 85 2 6 4" xfId="5969" xr:uid="{B545BDDF-DD3D-4EEA-B547-66FC3C47C436}"/>
    <cellStyle name="Normal 85 2 6 5" xfId="7083" xr:uid="{092EED0B-3774-449F-84CA-982CA3982A93}"/>
    <cellStyle name="Normal 85 2 7" xfId="2728" xr:uid="{0D286DAA-B93C-4D20-95E1-DF5456FBCCD5}"/>
    <cellStyle name="Normal 85 2 8" xfId="3867" xr:uid="{88F8F84B-4941-4BC2-A16F-6BDD4C38C43F}"/>
    <cellStyle name="Normal 85 2 9" xfId="4988" xr:uid="{4016BD52-5FB8-4310-AAC0-B2A7C92F5386}"/>
    <cellStyle name="Normal 85 3" xfId="1644" xr:uid="{CC0EB9CC-666E-49AA-A095-414657CF8692}"/>
    <cellStyle name="Normal 85 3 2" xfId="2058" xr:uid="{A9AFFF87-21BA-45B3-8746-03538F477532}"/>
    <cellStyle name="Normal 85 3 2 2" xfId="3241" xr:uid="{1C331572-0287-4DF9-A53E-E09A7C25C8AB}"/>
    <cellStyle name="Normal 85 3 2 3" xfId="4380" xr:uid="{481D51B3-E0D4-445B-A4AA-E2B647136059}"/>
    <cellStyle name="Normal 85 3 2 4" xfId="5501" xr:uid="{A810222F-5726-4665-839C-D5A74BB7BD00}"/>
    <cellStyle name="Normal 85 3 2 5" xfId="6615" xr:uid="{70254A07-1251-48EF-B240-E474CF8A898A}"/>
    <cellStyle name="Normal 85 3 3" xfId="2827" xr:uid="{8A673627-21AF-4580-A388-2F13CBA62E59}"/>
    <cellStyle name="Normal 85 3 4" xfId="3966" xr:uid="{77A32334-3242-4B36-AC7E-C485D14A6130}"/>
    <cellStyle name="Normal 85 3 5" xfId="5087" xr:uid="{A7A5CA65-B6D7-4158-A0BF-465C8E5D6C0F}"/>
    <cellStyle name="Normal 85 3 6" xfId="6201" xr:uid="{FABBC528-DCB7-45A1-A13A-81F6308F7ED1}"/>
    <cellStyle name="Normal 85 4" xfId="1804" xr:uid="{1AAF0E3E-E4CA-43D7-A6B7-E8FB9187AE62}"/>
    <cellStyle name="Normal 85 4 2" xfId="2218" xr:uid="{50CA2957-76ED-448D-923B-596B28374CF2}"/>
    <cellStyle name="Normal 85 4 2 2" xfId="3401" xr:uid="{CF4131F2-16E2-402B-9E7B-27EC66BB2D27}"/>
    <cellStyle name="Normal 85 4 2 3" xfId="4540" xr:uid="{6D9AAC62-6D30-43B4-A211-3CA50EE47B6C}"/>
    <cellStyle name="Normal 85 4 2 4" xfId="5661" xr:uid="{EA041067-DB13-428F-A7DE-167A763A467B}"/>
    <cellStyle name="Normal 85 4 2 5" xfId="6775" xr:uid="{20C43CD9-B51E-45C1-9EB9-DE469B31F376}"/>
    <cellStyle name="Normal 85 4 3" xfId="2987" xr:uid="{E04A65C6-73C8-4016-8E26-2D365E1643CC}"/>
    <cellStyle name="Normal 85 4 4" xfId="4126" xr:uid="{34FC689F-1BE2-4E1C-94DB-2E38CEB89476}"/>
    <cellStyle name="Normal 85 4 5" xfId="5247" xr:uid="{75AC5DB1-2D40-432E-82DA-A9A78C642058}"/>
    <cellStyle name="Normal 85 4 6" xfId="6361" xr:uid="{71F23DE2-F2D7-4664-92FD-CD56C13F1E6D}"/>
    <cellStyle name="Normal 85 5" xfId="1931" xr:uid="{DA4D163D-CA86-40C5-89CB-2D8D57A5963E}"/>
    <cellStyle name="Normal 85 5 2" xfId="3114" xr:uid="{032AE737-2C5F-4CF2-964A-12CB0F67D4CF}"/>
    <cellStyle name="Normal 85 5 3" xfId="4253" xr:uid="{89CC5974-BE8C-4EEC-A5EE-467D97919865}"/>
    <cellStyle name="Normal 85 5 4" xfId="5374" xr:uid="{F2237316-20C0-411E-BC46-B117914F7F32}"/>
    <cellStyle name="Normal 85 5 5" xfId="6488" xr:uid="{63AE2ACB-C197-4447-BD09-6B4756BAF6D6}"/>
    <cellStyle name="Normal 85 6" xfId="2404" xr:uid="{1F77970E-0F6C-4A17-9141-8D1DB8E628E1}"/>
    <cellStyle name="Normal 85 6 2" xfId="3558" xr:uid="{9577DD30-FF8E-4849-9156-2BC9856C259F}"/>
    <cellStyle name="Normal 85 6 3" xfId="4692" xr:uid="{DC9526B7-A317-4897-96DF-A04C424C8219}"/>
    <cellStyle name="Normal 85 6 4" xfId="5812" xr:uid="{E52A0C57-83D4-4771-BB24-6F339FF1899E}"/>
    <cellStyle name="Normal 85 6 5" xfId="6926" xr:uid="{7CB87DE4-51E6-4E7F-9833-B8B815E82302}"/>
    <cellStyle name="Normal 85 7" xfId="2531" xr:uid="{B5747E37-19D4-4FE6-85D8-2EDF0EB036C5}"/>
    <cellStyle name="Normal 85 7 2" xfId="3685" xr:uid="{60C0FB8D-0B2E-46BE-A3D9-FD24EA1B1038}"/>
    <cellStyle name="Normal 85 7 3" xfId="4819" xr:uid="{1DA6C445-0B42-4DAE-995F-854DE4FB3C35}"/>
    <cellStyle name="Normal 85 7 4" xfId="5939" xr:uid="{F331218F-F448-4282-B990-8CC1D3BA4001}"/>
    <cellStyle name="Normal 85 7 5" xfId="7053" xr:uid="{7C9F527E-6C79-4070-9013-C2C1102043A6}"/>
    <cellStyle name="Normal 85 8" xfId="2689" xr:uid="{C1396A69-29D3-43FA-AB0B-CE9D22293BFB}"/>
    <cellStyle name="Normal 85 9" xfId="3828" xr:uid="{6E3EAC38-0953-4F96-86E6-213914D0B30A}"/>
    <cellStyle name="Normal 86" xfId="76" xr:uid="{00000000-0005-0000-0000-000042050000}"/>
    <cellStyle name="Normal 86 2" xfId="1205" xr:uid="{00000000-0005-0000-0000-000043050000}"/>
    <cellStyle name="Normal 87" xfId="77" xr:uid="{00000000-0005-0000-0000-000044050000}"/>
    <cellStyle name="Normal 87 2" xfId="1206" xr:uid="{00000000-0005-0000-0000-000045050000}"/>
    <cellStyle name="Normal 88" xfId="78" xr:uid="{00000000-0005-0000-0000-000046050000}"/>
    <cellStyle name="Normal 88 2" xfId="1207" xr:uid="{00000000-0005-0000-0000-000047050000}"/>
    <cellStyle name="Normal 89" xfId="79" xr:uid="{00000000-0005-0000-0000-000048050000}"/>
    <cellStyle name="Normal 9" xfId="106" xr:uid="{00000000-0005-0000-0000-000049050000}"/>
    <cellStyle name="Normal 9 2" xfId="1208" xr:uid="{00000000-0005-0000-0000-00004A050000}"/>
    <cellStyle name="Normal 9 3" xfId="1209" xr:uid="{00000000-0005-0000-0000-00004B050000}"/>
    <cellStyle name="Normal 9 4" xfId="2394" xr:uid="{81F14208-F6DC-48F8-951C-F81D32665C6A}"/>
    <cellStyle name="Normal 9 5" xfId="2684" xr:uid="{15862E0B-6B53-474E-BC74-434A6C435054}"/>
    <cellStyle name="Normal 9_danh muc cong trinh_kehoach_ huyen Phu Xuyen" xfId="1210" xr:uid="{00000000-0005-0000-0000-00004C050000}"/>
    <cellStyle name="Normal 90" xfId="80" xr:uid="{00000000-0005-0000-0000-00004D050000}"/>
    <cellStyle name="Normal 90 2" xfId="1211" xr:uid="{00000000-0005-0000-0000-00004E050000}"/>
    <cellStyle name="Normal 91" xfId="81" xr:uid="{00000000-0005-0000-0000-00004F050000}"/>
    <cellStyle name="Normal 91 2" xfId="1212" xr:uid="{00000000-0005-0000-0000-000050050000}"/>
    <cellStyle name="Normal 92" xfId="82" xr:uid="{00000000-0005-0000-0000-000051050000}"/>
    <cellStyle name="Normal 92 2" xfId="1213" xr:uid="{00000000-0005-0000-0000-000052050000}"/>
    <cellStyle name="Normal 93" xfId="83" xr:uid="{00000000-0005-0000-0000-000053050000}"/>
    <cellStyle name="Normal 93 2" xfId="1214" xr:uid="{00000000-0005-0000-0000-000054050000}"/>
    <cellStyle name="Normal 94" xfId="84" xr:uid="{00000000-0005-0000-0000-000055050000}"/>
    <cellStyle name="Normal 94 2" xfId="1215" xr:uid="{00000000-0005-0000-0000-000056050000}"/>
    <cellStyle name="Normal 95" xfId="85" xr:uid="{00000000-0005-0000-0000-000057050000}"/>
    <cellStyle name="Normal 95 2" xfId="1216" xr:uid="{00000000-0005-0000-0000-000058050000}"/>
    <cellStyle name="Normal 96" xfId="86" xr:uid="{00000000-0005-0000-0000-000059050000}"/>
    <cellStyle name="Normal 96 2" xfId="1217" xr:uid="{00000000-0005-0000-0000-00005A050000}"/>
    <cellStyle name="Normal 97" xfId="87" xr:uid="{00000000-0005-0000-0000-00005B050000}"/>
    <cellStyle name="Normal 97 2" xfId="1218" xr:uid="{00000000-0005-0000-0000-00005C050000}"/>
    <cellStyle name="Normal 98" xfId="88" xr:uid="{00000000-0005-0000-0000-00005D050000}"/>
    <cellStyle name="Normal 98 2" xfId="1219" xr:uid="{00000000-0005-0000-0000-00005E050000}"/>
    <cellStyle name="Normal 99" xfId="89" xr:uid="{00000000-0005-0000-0000-00005F050000}"/>
    <cellStyle name="Normal 99 2" xfId="1220" xr:uid="{00000000-0005-0000-0000-000060050000}"/>
    <cellStyle name="Normal_Sheet1" xfId="28" xr:uid="{00000000-0005-0000-0000-000078050000}"/>
    <cellStyle name="Note 2" xfId="1221" xr:uid="{00000000-0005-0000-0000-00007D050000}"/>
    <cellStyle name="Note 2 2" xfId="1494" xr:uid="{00000000-0005-0000-0000-00007E050000}"/>
    <cellStyle name="Note 3" xfId="1222" xr:uid="{00000000-0005-0000-0000-00007F050000}"/>
    <cellStyle name="Note 4" xfId="1223" xr:uid="{00000000-0005-0000-0000-000080050000}"/>
    <cellStyle name="Note 5" xfId="1224" xr:uid="{00000000-0005-0000-0000-000081050000}"/>
    <cellStyle name="Nhấn1" xfId="429" xr:uid="{00000000-0005-0000-0000-000082050000}"/>
    <cellStyle name="Nhấn2" xfId="430" xr:uid="{00000000-0005-0000-0000-000083050000}"/>
    <cellStyle name="Nhấn3" xfId="431" xr:uid="{00000000-0005-0000-0000-000084050000}"/>
    <cellStyle name="Nhấn4" xfId="432" xr:uid="{00000000-0005-0000-0000-000085050000}"/>
    <cellStyle name="Nhấn5" xfId="433" xr:uid="{00000000-0005-0000-0000-000086050000}"/>
    <cellStyle name="Nhấn6" xfId="434" xr:uid="{00000000-0005-0000-0000-000087050000}"/>
    <cellStyle name="Œ…‹æØ‚è [0.00]_laroux" xfId="1226" xr:uid="{00000000-0005-0000-0000-000088050000}"/>
    <cellStyle name="Œ…‹æØ‚è_laroux" xfId="1227" xr:uid="{00000000-0005-0000-0000-000089050000}"/>
    <cellStyle name="oft Excel]_x000d__x000a_Comment=The open=/f lines load custom functions into the Paste Function list._x000d__x000a_Maximized=2_x000d__x000a_Basics=1_x000d__x000a_A" xfId="1228" xr:uid="{00000000-0005-0000-0000-00008A050000}"/>
    <cellStyle name="oft Excel]_x000d__x000a_Comment=The open=/f lines load custom functions into the Paste Function list._x000d__x000a_Maximized=3_x000d__x000a_Basics=1_x000d__x000a_A" xfId="1229" xr:uid="{00000000-0005-0000-0000-00008B050000}"/>
    <cellStyle name="oft Excel]_x000d__x000a_Comment=The open=/f lines load custom functions into the Paste Function list._x000d__x000a_Maximized=3_x000d__x000a_Basics=1_x000d__x000a_A 2" xfId="1230" xr:uid="{00000000-0005-0000-0000-00008C050000}"/>
    <cellStyle name="omma [0]_Mktg Prog" xfId="1231" xr:uid="{00000000-0005-0000-0000-00008D050000}"/>
    <cellStyle name="ormal_Sheet1_1" xfId="1232" xr:uid="{00000000-0005-0000-0000-00008E050000}"/>
    <cellStyle name="Output 2" xfId="1233" xr:uid="{00000000-0005-0000-0000-00008F050000}"/>
    <cellStyle name="Output 2 2" xfId="1495" xr:uid="{00000000-0005-0000-0000-000090050000}"/>
    <cellStyle name="Output 3" xfId="1234" xr:uid="{00000000-0005-0000-0000-000091050000}"/>
    <cellStyle name="Ô Được nối kết" xfId="1225" xr:uid="{00000000-0005-0000-0000-000092050000}"/>
    <cellStyle name="Percent [2]" xfId="1235" xr:uid="{00000000-0005-0000-0000-000093050000}"/>
    <cellStyle name="Percent [2] 2" xfId="1496" xr:uid="{00000000-0005-0000-0000-000094050000}"/>
    <cellStyle name="RowLevel_0" xfId="1236" xr:uid="{00000000-0005-0000-0000-000095050000}"/>
    <cellStyle name="s]_x000d__x000a_spooler=yes_x000d__x000a_load=_x000d__x000a_Beep=yes_x000d__x000a_NullPort=None_x000d__x000a_BorderWidth=3_x000d__x000a_CursorBlinkRate=1200_x000d__x000a_DoubleClickSpeed=452_x000d__x000a_Programs=co" xfId="1237" xr:uid="{00000000-0005-0000-0000-000096050000}"/>
    <cellStyle name="s]_x000d__x000a_spooler=yes_x000d__x000a_load=_x000d__x000a_Beep=yes_x000d__x000a_NullPort=None_x000d__x000a_BorderWidth=3_x000d__x000a_CursorBlinkRate=1200_x000d__x000a_DoubleClickSpeed=452_x000d__x000a_Programs=co 2" xfId="1238" xr:uid="{00000000-0005-0000-0000-000097050000}"/>
    <cellStyle name="Siêu n?i kê?t_ÿÿÿÿÿ" xfId="1239" xr:uid="{00000000-0005-0000-0000-000098050000}"/>
    <cellStyle name="Siêu nối kết_Book1" xfId="1240" xr:uid="{00000000-0005-0000-0000-000099050000}"/>
    <cellStyle name="sodangoai" xfId="1497" xr:uid="{00000000-0005-0000-0000-00009A050000}"/>
    <cellStyle name="Style 1" xfId="110" xr:uid="{00000000-0005-0000-0000-00009B050000}"/>
    <cellStyle name="Style 1 2" xfId="1241" xr:uid="{00000000-0005-0000-0000-00009C050000}"/>
    <cellStyle name="style_1" xfId="1242" xr:uid="{00000000-0005-0000-0000-00009D050000}"/>
    <cellStyle name="subhead" xfId="1243" xr:uid="{00000000-0005-0000-0000-00009E050000}"/>
    <cellStyle name="T" xfId="1244" xr:uid="{00000000-0005-0000-0000-00009F050000}"/>
    <cellStyle name="T 2" xfId="1498" xr:uid="{00000000-0005-0000-0000-0000A0050000}"/>
    <cellStyle name="T_04KH" xfId="1245" xr:uid="{00000000-0005-0000-0000-0000A1050000}"/>
    <cellStyle name="T_04KH_CC 2015" xfId="1246" xr:uid="{00000000-0005-0000-0000-0000A2050000}"/>
    <cellStyle name="T_05QH_CC 2010" xfId="1247" xr:uid="{00000000-0005-0000-0000-0000A3050000}"/>
    <cellStyle name="T_10BDpnn" xfId="1248" xr:uid="{00000000-0005-0000-0000-0000A4050000}"/>
    <cellStyle name="T_10KH " xfId="1249" xr:uid="{00000000-0005-0000-0000-0000A5050000}"/>
    <cellStyle name="T_12Bieu_KEHOACH" xfId="1250" xr:uid="{00000000-0005-0000-0000-0000A6050000}"/>
    <cellStyle name="T_12KH" xfId="1251" xr:uid="{00000000-0005-0000-0000-0000A7050000}"/>
    <cellStyle name="T_13KH" xfId="1252" xr:uid="{00000000-0005-0000-0000-0000A8050000}"/>
    <cellStyle name="T_14KH" xfId="1253" xr:uid="{00000000-0005-0000-0000-0000A9050000}"/>
    <cellStyle name="T_BD00-05" xfId="1254" xr:uid="{00000000-0005-0000-0000-0000AA050000}"/>
    <cellStyle name="T_bieu" xfId="1255" xr:uid="{00000000-0005-0000-0000-0000AB050000}"/>
    <cellStyle name="T_Bieu QH" xfId="1256" xr:uid="{00000000-0005-0000-0000-0000AC050000}"/>
    <cellStyle name="T_Bieu TH BTBo" xfId="1257" xr:uid="{00000000-0005-0000-0000-0000AD050000}"/>
    <cellStyle name="T_BieuQH Tay Nguyen " xfId="1258" xr:uid="{00000000-0005-0000-0000-0000AE050000}"/>
    <cellStyle name="T_BieuQH Tay Nguyen (co DakNong)" xfId="1259" xr:uid="{00000000-0005-0000-0000-0000AF050000}"/>
    <cellStyle name="T_BieuQH TDMN" xfId="1260" xr:uid="{00000000-0005-0000-0000-0000B0050000}"/>
    <cellStyle name="T_BieuTayNguyen" xfId="1261" xr:uid="{00000000-0005-0000-0000-0000B1050000}"/>
    <cellStyle name="T_Book1" xfId="1262" xr:uid="{00000000-0005-0000-0000-0000B2050000}"/>
    <cellStyle name="T_Book1_1" xfId="1263" xr:uid="{00000000-0005-0000-0000-0000B3050000}"/>
    <cellStyle name="T_Book1_1_Book1" xfId="1264" xr:uid="{00000000-0005-0000-0000-0000B4050000}"/>
    <cellStyle name="T_Book1_2" xfId="1265" xr:uid="{00000000-0005-0000-0000-0000B5050000}"/>
    <cellStyle name="T_Book1_Book1" xfId="1266" xr:uid="{00000000-0005-0000-0000-0000B6050000}"/>
    <cellStyle name="T_Book1_Book1_1" xfId="1267" xr:uid="{00000000-0005-0000-0000-0000B7050000}"/>
    <cellStyle name="T_Canuoc 20.3.06" xfId="1268" xr:uid="{00000000-0005-0000-0000-0000B8050000}"/>
    <cellStyle name="T_Canuoc an lua20.3.06" xfId="1269" xr:uid="{00000000-0005-0000-0000-0000B9050000}"/>
    <cellStyle name="T_Cao Quang" xfId="1270" xr:uid="{00000000-0005-0000-0000-0000BA050000}"/>
    <cellStyle name="T_CC cac tinh DBBB 5-6-06" xfId="1271" xr:uid="{00000000-0005-0000-0000-0000BB050000}"/>
    <cellStyle name="T_CC-21-03-06 IN" xfId="1272" xr:uid="{00000000-0005-0000-0000-0000BC050000}"/>
    <cellStyle name="T_CN TT DT LUONG T5" xfId="1275" xr:uid="{00000000-0005-0000-0000-0000BD050000}"/>
    <cellStyle name="T_Chau Hoa" xfId="1273" xr:uid="{00000000-0005-0000-0000-0000BE050000}"/>
    <cellStyle name="T_Chuchuyen2010" xfId="1274" xr:uid="{00000000-0005-0000-0000-0000BF050000}"/>
    <cellStyle name="T_dat dothi cn" xfId="1276" xr:uid="{00000000-0005-0000-0000-0000C0050000}"/>
    <cellStyle name="T_dat nong thon cn" xfId="1277" xr:uid="{00000000-0005-0000-0000-0000C1050000}"/>
    <cellStyle name="T_DBBB" xfId="1278" xr:uid="{00000000-0005-0000-0000-0000C2050000}"/>
    <cellStyle name="T_DBBB10-3" xfId="1279" xr:uid="{00000000-0005-0000-0000-0000C3050000}"/>
    <cellStyle name="T_DBSCL nop" xfId="1280" xr:uid="{00000000-0005-0000-0000-0000C4050000}"/>
    <cellStyle name="T_DMCT_CacTinh_BTB4-06" xfId="1281" xr:uid="{00000000-0005-0000-0000-0000C5050000}"/>
    <cellStyle name="T_Dong Hoa" xfId="1282" xr:uid="{00000000-0005-0000-0000-0000C6050000}"/>
    <cellStyle name="T_DongNambo" xfId="1283" xr:uid="{00000000-0005-0000-0000-0000C7050000}"/>
    <cellStyle name="T_Duc Hoa" xfId="1284" xr:uid="{00000000-0005-0000-0000-0000C8050000}"/>
    <cellStyle name="T_g?i ??a ph??ng in 2.3.06" xfId="1285" xr:uid="{00000000-0005-0000-0000-0000C9050000}"/>
    <cellStyle name="T_gủi địa phương in 2.3.06" xfId="1286" xr:uid="{00000000-0005-0000-0000-0000CA050000}"/>
    <cellStyle name="T_Huong Hoa" xfId="1287" xr:uid="{00000000-0005-0000-0000-0000CB050000}"/>
    <cellStyle name="T_Kim Hoa" xfId="1288" xr:uid="{00000000-0005-0000-0000-0000CC050000}"/>
    <cellStyle name="T_Lam Hoa" xfId="1289" xr:uid="{00000000-0005-0000-0000-0000CD050000}"/>
    <cellStyle name="T_Luong MNTD" xfId="1290" xr:uid="{00000000-0005-0000-0000-0000CE050000}"/>
    <cellStyle name="T_Lương t4,5" xfId="1291" xr:uid="{00000000-0005-0000-0000-0000CF050000}"/>
    <cellStyle name="T_nn " xfId="1292" xr:uid="{00000000-0005-0000-0000-0000D0050000}"/>
    <cellStyle name="T_phu bieu Chan Son" xfId="1499" xr:uid="{00000000-0005-0000-0000-0000D1050000}"/>
    <cellStyle name="T_phu bieu Chan Son_Bieu ke hoach 17.4.11 " xfId="1500" xr:uid="{00000000-0005-0000-0000-0000D2050000}"/>
    <cellStyle name="T_phu bieu Chan Son_PDT BANG LA" xfId="1501" xr:uid="{00000000-0005-0000-0000-0000D3050000}"/>
    <cellStyle name="T_SO KE TOAN 2005 + Chi tiet" xfId="1293" xr:uid="{00000000-0005-0000-0000-0000D4050000}"/>
    <cellStyle name="T_sosanh gui tinh 21-2cuc" xfId="1294" xr:uid="{00000000-0005-0000-0000-0000D5050000}"/>
    <cellStyle name="T_SosanhQH" xfId="1295" xr:uid="{00000000-0005-0000-0000-0000D6050000}"/>
    <cellStyle name="T_tong cn" xfId="1296" xr:uid="{00000000-0005-0000-0000-0000D7050000}"/>
    <cellStyle name="T_VungTDMN(02-03)" xfId="1297" xr:uid="{00000000-0005-0000-0000-0000D8050000}"/>
    <cellStyle name="tde" xfId="1298" xr:uid="{00000000-0005-0000-0000-0000D9050000}"/>
    <cellStyle name="tde 2" xfId="2685" xr:uid="{271EF845-97E3-4D01-9271-849C7D9B45CC}"/>
    <cellStyle name="Tiêu đề" xfId="1302" xr:uid="{00000000-0005-0000-0000-0000DA050000}"/>
    <cellStyle name="Tính toán" xfId="1303" xr:uid="{00000000-0005-0000-0000-0000DB050000}"/>
    <cellStyle name="Title 2" xfId="1304" xr:uid="{00000000-0005-0000-0000-0000DC050000}"/>
    <cellStyle name="Title 2 2" xfId="1502" xr:uid="{00000000-0005-0000-0000-0000DD050000}"/>
    <cellStyle name="Title 3" xfId="1305" xr:uid="{00000000-0005-0000-0000-0000DE050000}"/>
    <cellStyle name="Total 2" xfId="1308" xr:uid="{00000000-0005-0000-0000-0000DF050000}"/>
    <cellStyle name="Total 2 2" xfId="1503" xr:uid="{00000000-0005-0000-0000-0000E0050000}"/>
    <cellStyle name="Total 3" xfId="1309" xr:uid="{00000000-0005-0000-0000-0000E1050000}"/>
    <cellStyle name="Total 4" xfId="1310" xr:uid="{00000000-0005-0000-0000-0000E2050000}"/>
    <cellStyle name="Total 5" xfId="1311" xr:uid="{00000000-0005-0000-0000-0000E3050000}"/>
    <cellStyle name="Total 6" xfId="1312" xr:uid="{00000000-0005-0000-0000-0000E4050000}"/>
    <cellStyle name="Total 7" xfId="1313" xr:uid="{00000000-0005-0000-0000-0000E5050000}"/>
    <cellStyle name="Total 8" xfId="1314" xr:uid="{00000000-0005-0000-0000-0000E6050000}"/>
    <cellStyle name="Total 9" xfId="1315" xr:uid="{00000000-0005-0000-0000-0000E7050000}"/>
    <cellStyle name="Tổng" xfId="1306" xr:uid="{00000000-0005-0000-0000-0000E8050000}"/>
    <cellStyle name="Tốt" xfId="1307" xr:uid="{00000000-0005-0000-0000-0000E9050000}"/>
    <cellStyle name="th" xfId="1299" xr:uid="{00000000-0005-0000-0000-0000EA050000}"/>
    <cellStyle name="th 2" xfId="1504" xr:uid="{00000000-0005-0000-0000-0000EB050000}"/>
    <cellStyle name="þ_x001d_ð¤_x000c_¯þ_x0014__x000d_¨þU_x0001_À_x0004_ _x0015__x000f__x0001__x0001_" xfId="1505" xr:uid="{00000000-0005-0000-0000-0000EC050000}"/>
    <cellStyle name="þ_x001d_ð·_x000c_æþ'_x000d_ßþU_x0001_Ø_x0005_ü_x0014__x0007__x0001__x0001_" xfId="1300" xr:uid="{00000000-0005-0000-0000-0000ED050000}"/>
    <cellStyle name="þ_x001d_ðÇ%Uý—&amp;Hý9_x0008_Ÿ s_x000a__x0007__x0001__x0001_" xfId="1301" xr:uid="{00000000-0005-0000-0000-0000EE050000}"/>
    <cellStyle name="Trung tính" xfId="1316" xr:uid="{00000000-0005-0000-0000-0000EF050000}"/>
    <cellStyle name="VANG1" xfId="1319" xr:uid="{00000000-0005-0000-0000-0000F0050000}"/>
    <cellStyle name="Văn bản Cảnh báo" xfId="1317" xr:uid="{00000000-0005-0000-0000-0000F1050000}"/>
    <cellStyle name="Văn bản Giải thích" xfId="1318" xr:uid="{00000000-0005-0000-0000-0000F2050000}"/>
    <cellStyle name="viet" xfId="1320" xr:uid="{00000000-0005-0000-0000-0000F3050000}"/>
    <cellStyle name="viet 2" xfId="1506" xr:uid="{00000000-0005-0000-0000-0000F4050000}"/>
    <cellStyle name="viet2" xfId="1321" xr:uid="{00000000-0005-0000-0000-0000F5050000}"/>
    <cellStyle name="viet2 2" xfId="1507" xr:uid="{00000000-0005-0000-0000-0000F6050000}"/>
    <cellStyle name="vntxt1" xfId="1324" xr:uid="{00000000-0005-0000-0000-0000F7050000}"/>
    <cellStyle name="vntxt1 2" xfId="1325" xr:uid="{00000000-0005-0000-0000-0000F8050000}"/>
    <cellStyle name="vntxt2" xfId="1326" xr:uid="{00000000-0005-0000-0000-0000F9050000}"/>
    <cellStyle name="vnhead1" xfId="1322" xr:uid="{00000000-0005-0000-0000-0000FA050000}"/>
    <cellStyle name="vnhead3" xfId="1323" xr:uid="{00000000-0005-0000-0000-0000FB050000}"/>
    <cellStyle name="vnhead3 2" xfId="1508" xr:uid="{00000000-0005-0000-0000-0000FC050000}"/>
    <cellStyle name="Währung [0]_UXO VII" xfId="1327" xr:uid="{00000000-0005-0000-0000-0000FD050000}"/>
    <cellStyle name="Währung_UXO VII" xfId="1328" xr:uid="{00000000-0005-0000-0000-0000FE050000}"/>
    <cellStyle name="Warning Text 2" xfId="1329" xr:uid="{00000000-0005-0000-0000-0000FF050000}"/>
    <cellStyle name="Warning Text 2 2" xfId="1509" xr:uid="{00000000-0005-0000-0000-000000060000}"/>
    <cellStyle name="Warning Text 3" xfId="1330" xr:uid="{00000000-0005-0000-0000-000001060000}"/>
    <cellStyle name="Xấu" xfId="1331" xr:uid="{00000000-0005-0000-0000-000002060000}"/>
    <cellStyle name="xuan" xfId="1332" xr:uid="{00000000-0005-0000-0000-000003060000}"/>
    <cellStyle name=" [0.00]_ Att. 1- Cover" xfId="1333" xr:uid="{00000000-0005-0000-0000-000004060000}"/>
    <cellStyle name="_ Att. 1- Cover" xfId="1334" xr:uid="{00000000-0005-0000-0000-000005060000}"/>
    <cellStyle name="?_ Att. 1- Cover" xfId="1335" xr:uid="{00000000-0005-0000-0000-000006060000}"/>
    <cellStyle name="똿뗦먛귟 [0.00]_PRODUCT DETAIL Q1" xfId="1336" xr:uid="{00000000-0005-0000-0000-000007060000}"/>
    <cellStyle name="똿뗦먛귟_PRODUCT DETAIL Q1" xfId="1337" xr:uid="{00000000-0005-0000-0000-000008060000}"/>
    <cellStyle name="믅됞 [0.00]_PRODUCT DETAIL Q1" xfId="1338" xr:uid="{00000000-0005-0000-0000-000009060000}"/>
    <cellStyle name="믅됞_PRODUCT DETAIL Q1" xfId="1339" xr:uid="{00000000-0005-0000-0000-00000A060000}"/>
    <cellStyle name="백분율_95" xfId="1340" xr:uid="{00000000-0005-0000-0000-00000B060000}"/>
    <cellStyle name="뷭?_BOOKSHIP" xfId="1341" xr:uid="{00000000-0005-0000-0000-00000C060000}"/>
    <cellStyle name="안건회계법인" xfId="1510" xr:uid="{00000000-0005-0000-0000-00000D060000}"/>
    <cellStyle name="콤마 [ - 유형1" xfId="1511" xr:uid="{00000000-0005-0000-0000-00000E060000}"/>
    <cellStyle name="콤마 [ - 유형2" xfId="1512" xr:uid="{00000000-0005-0000-0000-00000F060000}"/>
    <cellStyle name="콤마 [ - 유형3" xfId="1513" xr:uid="{00000000-0005-0000-0000-000010060000}"/>
    <cellStyle name="콤마 [ - 유형4" xfId="1514" xr:uid="{00000000-0005-0000-0000-000011060000}"/>
    <cellStyle name="콤마 [ - 유형5" xfId="1515" xr:uid="{00000000-0005-0000-0000-000012060000}"/>
    <cellStyle name="콤마 [ - 유형6" xfId="1516" xr:uid="{00000000-0005-0000-0000-000013060000}"/>
    <cellStyle name="콤마 [ - 유형7" xfId="1517" xr:uid="{00000000-0005-0000-0000-000014060000}"/>
    <cellStyle name="콤마 [ - 유형8" xfId="1518" xr:uid="{00000000-0005-0000-0000-000015060000}"/>
    <cellStyle name="콤마 [0]_ 비목별 월별기술 " xfId="1342" xr:uid="{00000000-0005-0000-0000-000016060000}"/>
    <cellStyle name="콤마_ 비목별 월별기술 " xfId="1343" xr:uid="{00000000-0005-0000-0000-000017060000}"/>
    <cellStyle name="통화 [0]_1202" xfId="1344" xr:uid="{00000000-0005-0000-0000-000018060000}"/>
    <cellStyle name="통화_1202" xfId="1345" xr:uid="{00000000-0005-0000-0000-000019060000}"/>
    <cellStyle name="표준_(정보부문)월별인원계획" xfId="1346" xr:uid="{00000000-0005-0000-0000-00001A060000}"/>
    <cellStyle name="一般_00Q3902REV.1" xfId="1347" xr:uid="{00000000-0005-0000-0000-00001B060000}"/>
    <cellStyle name="千分位[0]_00Q3902REV.1" xfId="1348" xr:uid="{00000000-0005-0000-0000-00001C060000}"/>
    <cellStyle name="千分位_00Q3902REV.1" xfId="1349" xr:uid="{00000000-0005-0000-0000-00001D060000}"/>
    <cellStyle name="標準_機器ﾘｽト (2)" xfId="1519" xr:uid="{00000000-0005-0000-0000-00001E060000}"/>
    <cellStyle name="貨幣 [0]_00Q3902REV.1" xfId="1350" xr:uid="{00000000-0005-0000-0000-00001F060000}"/>
    <cellStyle name="貨幣[0]_BRE" xfId="1351" xr:uid="{00000000-0005-0000-0000-000020060000}"/>
    <cellStyle name="貨幣_00Q3902REV.1" xfId="1352" xr:uid="{00000000-0005-0000-0000-00002106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5"/>
  <sheetData/>
  <pageMargins left="0.7" right="0.7" top="0.75" bottom="0.75" header="0.3" footer="0.3"/>
  <pageSetup paperSize="0" orientation="portrait" horizontalDpi="0" verticalDpi="0" copies="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DD114-1EDB-498E-966C-A7203D08E5B4}">
  <dimension ref="A1:AX249"/>
  <sheetViews>
    <sheetView topLeftCell="B1" zoomScale="85" zoomScaleNormal="85" zoomScaleSheetLayoutView="115" workbookViewId="0">
      <pane ySplit="6" topLeftCell="A151" activePane="bottomLeft" state="frozen"/>
      <selection pane="bottomLeft" activeCell="E161" sqref="E161"/>
    </sheetView>
  </sheetViews>
  <sheetFormatPr defaultRowHeight="15"/>
  <cols>
    <col min="1" max="1" width="5.140625" style="124" customWidth="1"/>
    <col min="2" max="2" width="14" style="125" customWidth="1"/>
    <col min="3" max="3" width="9" style="4" customWidth="1"/>
    <col min="4" max="4" width="16" style="4" customWidth="1"/>
    <col min="5" max="6" width="12.140625" style="4" customWidth="1"/>
    <col min="7" max="8" width="11.28515625" style="4" bestFit="1" customWidth="1"/>
    <col min="9" max="9" width="11" style="4" customWidth="1"/>
    <col min="10" max="10" width="13.7109375" style="4" bestFit="1" customWidth="1"/>
    <col min="11" max="11" width="8.140625" style="4" customWidth="1"/>
    <col min="12" max="12" width="11.28515625" style="4" bestFit="1" customWidth="1"/>
    <col min="13" max="13" width="8.140625" style="150" customWidth="1"/>
    <col min="14" max="14" width="14.5703125" style="4" bestFit="1" customWidth="1"/>
    <col min="15" max="16" width="8.5703125" style="4" customWidth="1"/>
    <col min="17" max="17" width="8.140625" style="4" customWidth="1"/>
    <col min="18" max="18" width="9" style="4" bestFit="1" customWidth="1"/>
    <col min="19" max="19" width="8.140625" style="4" customWidth="1"/>
    <col min="20" max="20" width="13.7109375" style="159" bestFit="1" customWidth="1"/>
    <col min="21" max="21" width="8.140625" style="160" customWidth="1"/>
    <col min="22" max="22" width="8.140625" style="4" customWidth="1"/>
    <col min="23" max="23" width="10" style="4" customWidth="1"/>
    <col min="24" max="27" width="8" style="4" customWidth="1"/>
    <col min="28" max="28" width="14.5703125" style="4" customWidth="1"/>
    <col min="29" max="30" width="9.140625" style="4" customWidth="1"/>
    <col min="31" max="31" width="8.85546875" style="4" customWidth="1"/>
    <col min="32" max="39" width="9.140625" style="4" customWidth="1"/>
    <col min="40" max="41" width="9.42578125" style="4" customWidth="1"/>
    <col min="42" max="45" width="9.140625" style="4" customWidth="1"/>
    <col min="46" max="49" width="0" style="4" hidden="1" customWidth="1"/>
    <col min="50" max="16384" width="9.140625" style="4"/>
  </cols>
  <sheetData>
    <row r="1" spans="1:50" ht="20.25" customHeight="1">
      <c r="A1" s="107" t="s">
        <v>4203</v>
      </c>
      <c r="B1" s="146"/>
      <c r="C1" s="146"/>
      <c r="D1" s="146"/>
      <c r="E1" s="146"/>
      <c r="F1" s="146"/>
      <c r="G1" s="146"/>
      <c r="H1" s="146"/>
      <c r="I1" s="146"/>
      <c r="J1" s="146"/>
      <c r="K1" s="146"/>
      <c r="L1" s="146"/>
      <c r="M1" s="241"/>
      <c r="N1" s="146"/>
      <c r="O1" s="146"/>
      <c r="P1" s="146"/>
      <c r="Q1" s="146"/>
      <c r="R1" s="146"/>
      <c r="S1" s="146"/>
      <c r="T1" s="146"/>
      <c r="U1" s="146"/>
    </row>
    <row r="2" spans="1:50" ht="15.75">
      <c r="A2" s="108" t="str">
        <f>Sheet1!A8</f>
        <v>(Kèm theo Nghị quyết số       /NQ-HĐND ngày     /      /2024 của HĐND Thành phố)</v>
      </c>
      <c r="B2" s="108"/>
      <c r="C2" s="108"/>
      <c r="D2" s="108"/>
      <c r="E2" s="108"/>
      <c r="F2" s="108"/>
      <c r="G2" s="108"/>
      <c r="H2" s="108"/>
      <c r="I2" s="108"/>
      <c r="J2" s="108"/>
      <c r="K2" s="108"/>
      <c r="L2" s="108"/>
      <c r="M2" s="242"/>
      <c r="N2" s="108"/>
      <c r="O2" s="108"/>
      <c r="P2" s="108"/>
      <c r="Q2" s="108"/>
      <c r="R2" s="108"/>
      <c r="S2" s="108"/>
      <c r="T2" s="108"/>
      <c r="U2" s="108"/>
    </row>
    <row r="3" spans="1:50" ht="18" customHeight="1">
      <c r="A3" s="490" t="s">
        <v>4204</v>
      </c>
      <c r="B3" s="493" t="s">
        <v>4205</v>
      </c>
      <c r="C3" s="496" t="s">
        <v>4206</v>
      </c>
      <c r="D3" s="496"/>
      <c r="E3" s="496"/>
      <c r="F3" s="496"/>
      <c r="G3" s="496"/>
      <c r="H3" s="496"/>
      <c r="I3" s="496"/>
      <c r="J3" s="496"/>
      <c r="K3" s="496"/>
      <c r="L3" s="496"/>
      <c r="M3" s="487" t="s">
        <v>4207</v>
      </c>
      <c r="N3" s="488"/>
      <c r="O3" s="488"/>
      <c r="P3" s="488"/>
      <c r="Q3" s="488"/>
      <c r="R3" s="488"/>
      <c r="S3" s="488"/>
      <c r="T3" s="488"/>
      <c r="U3" s="488"/>
      <c r="V3" s="489"/>
      <c r="X3" s="4" t="s">
        <v>4208</v>
      </c>
    </row>
    <row r="4" spans="1:50" ht="15.75" customHeight="1">
      <c r="A4" s="491"/>
      <c r="B4" s="494"/>
      <c r="C4" s="487" t="s">
        <v>3013</v>
      </c>
      <c r="D4" s="489"/>
      <c r="E4" s="487" t="s">
        <v>4209</v>
      </c>
      <c r="F4" s="488"/>
      <c r="G4" s="488"/>
      <c r="H4" s="488"/>
      <c r="I4" s="488"/>
      <c r="J4" s="489"/>
      <c r="K4" s="496" t="s">
        <v>4210</v>
      </c>
      <c r="L4" s="496"/>
      <c r="M4" s="487" t="s">
        <v>3013</v>
      </c>
      <c r="N4" s="489"/>
      <c r="O4" s="487" t="s">
        <v>4209</v>
      </c>
      <c r="P4" s="488"/>
      <c r="Q4" s="488"/>
      <c r="R4" s="488"/>
      <c r="S4" s="488"/>
      <c r="T4" s="489"/>
      <c r="U4" s="496" t="s">
        <v>4210</v>
      </c>
      <c r="V4" s="496"/>
    </row>
    <row r="5" spans="1:50" ht="15.75">
      <c r="A5" s="491"/>
      <c r="B5" s="494"/>
      <c r="C5" s="493" t="s">
        <v>4211</v>
      </c>
      <c r="D5" s="493" t="s">
        <v>4212</v>
      </c>
      <c r="E5" s="487" t="s">
        <v>3013</v>
      </c>
      <c r="F5" s="489"/>
      <c r="G5" s="496" t="s">
        <v>4213</v>
      </c>
      <c r="H5" s="496"/>
      <c r="I5" s="496" t="s">
        <v>4214</v>
      </c>
      <c r="J5" s="496"/>
      <c r="K5" s="496"/>
      <c r="L5" s="496"/>
      <c r="M5" s="485" t="s">
        <v>4211</v>
      </c>
      <c r="N5" s="493" t="s">
        <v>4212</v>
      </c>
      <c r="O5" s="487" t="s">
        <v>3013</v>
      </c>
      <c r="P5" s="489"/>
      <c r="Q5" s="496" t="s">
        <v>4213</v>
      </c>
      <c r="R5" s="496"/>
      <c r="S5" s="496" t="s">
        <v>4214</v>
      </c>
      <c r="T5" s="496"/>
      <c r="U5" s="496"/>
      <c r="V5" s="496"/>
      <c r="X5" s="4" t="s">
        <v>4215</v>
      </c>
      <c r="Z5" s="4" t="s">
        <v>4216</v>
      </c>
    </row>
    <row r="6" spans="1:50" ht="54.75" customHeight="1">
      <c r="A6" s="492"/>
      <c r="B6" s="495"/>
      <c r="C6" s="495"/>
      <c r="D6" s="495"/>
      <c r="E6" s="109" t="s">
        <v>4211</v>
      </c>
      <c r="F6" s="109" t="s">
        <v>4217</v>
      </c>
      <c r="G6" s="109" t="s">
        <v>4211</v>
      </c>
      <c r="H6" s="109" t="s">
        <v>4217</v>
      </c>
      <c r="I6" s="109" t="s">
        <v>4211</v>
      </c>
      <c r="J6" s="109" t="s">
        <v>4217</v>
      </c>
      <c r="K6" s="109" t="s">
        <v>4211</v>
      </c>
      <c r="L6" s="109" t="s">
        <v>4217</v>
      </c>
      <c r="M6" s="486"/>
      <c r="N6" s="495"/>
      <c r="O6" s="109" t="s">
        <v>4211</v>
      </c>
      <c r="P6" s="109" t="s">
        <v>4217</v>
      </c>
      <c r="Q6" s="109" t="s">
        <v>4211</v>
      </c>
      <c r="R6" s="109" t="s">
        <v>4217</v>
      </c>
      <c r="S6" s="109" t="s">
        <v>4211</v>
      </c>
      <c r="T6" s="109" t="s">
        <v>4217</v>
      </c>
      <c r="U6" s="109" t="s">
        <v>4211</v>
      </c>
      <c r="V6" s="109" t="s">
        <v>4217</v>
      </c>
      <c r="X6" s="129" t="s">
        <v>4218</v>
      </c>
      <c r="Y6" s="129" t="s">
        <v>4219</v>
      </c>
      <c r="Z6" s="129" t="s">
        <v>4218</v>
      </c>
      <c r="AA6" s="129" t="s">
        <v>4219</v>
      </c>
      <c r="AC6" s="4" t="s">
        <v>4252</v>
      </c>
      <c r="AD6" s="4" t="s">
        <v>4253</v>
      </c>
    </row>
    <row r="7" spans="1:50" s="154" customFormat="1" ht="15.75">
      <c r="A7" s="127">
        <v>1</v>
      </c>
      <c r="B7" s="36" t="s">
        <v>23</v>
      </c>
      <c r="C7" s="127">
        <f>SUM(C8:C11)</f>
        <v>36</v>
      </c>
      <c r="D7" s="127">
        <f t="shared" ref="D7:V7" si="0">SUM(D8:D11)</f>
        <v>5.7550000000000008</v>
      </c>
      <c r="E7" s="127"/>
      <c r="F7" s="127"/>
      <c r="G7" s="127">
        <f t="shared" si="0"/>
        <v>12</v>
      </c>
      <c r="H7" s="127">
        <f t="shared" si="0"/>
        <v>1.345</v>
      </c>
      <c r="I7" s="127">
        <f t="shared" si="0"/>
        <v>24</v>
      </c>
      <c r="J7" s="127">
        <f t="shared" si="0"/>
        <v>4.41</v>
      </c>
      <c r="K7" s="127">
        <f t="shared" si="0"/>
        <v>0</v>
      </c>
      <c r="L7" s="127">
        <f t="shared" si="0"/>
        <v>0</v>
      </c>
      <c r="M7" s="76">
        <f t="shared" si="0"/>
        <v>0</v>
      </c>
      <c r="N7" s="127">
        <f t="shared" si="0"/>
        <v>0</v>
      </c>
      <c r="O7" s="127"/>
      <c r="P7" s="127"/>
      <c r="Q7" s="127">
        <f t="shared" si="0"/>
        <v>0</v>
      </c>
      <c r="R7" s="127">
        <f t="shared" si="0"/>
        <v>0</v>
      </c>
      <c r="S7" s="127">
        <f t="shared" si="0"/>
        <v>0</v>
      </c>
      <c r="T7" s="127">
        <f t="shared" si="0"/>
        <v>0</v>
      </c>
      <c r="U7" s="127">
        <f t="shared" si="0"/>
        <v>0</v>
      </c>
      <c r="V7" s="127">
        <f t="shared" si="0"/>
        <v>0</v>
      </c>
      <c r="W7" s="126"/>
      <c r="X7" s="208" t="str">
        <f t="shared" ref="X7:X61" si="1">IF((C7-(G7+I7+K7))=0,"True","False")</f>
        <v>True</v>
      </c>
      <c r="Y7" s="208" t="str">
        <f t="shared" ref="Y7:Y61" si="2">IF((D7-(H7+J7+L7))=0,"True","False")</f>
        <v>False</v>
      </c>
      <c r="Z7" s="208" t="str">
        <f t="shared" ref="Z7:Z61" si="3">IF((M7-(Q7+S7+U7))=0,"True","False")</f>
        <v>True</v>
      </c>
      <c r="AA7" s="208" t="str">
        <f t="shared" ref="AA7:AA61" si="4">IF((N7-(R7+T7+V7))=0,"True","False")</f>
        <v>True</v>
      </c>
      <c r="AB7" s="126"/>
      <c r="AC7" s="236">
        <f t="shared" ref="AC7:AC70" si="5">D7-(H7+J7+L7)</f>
        <v>0</v>
      </c>
      <c r="AD7" s="235">
        <f>N7-(R7+T7+V7)</f>
        <v>0</v>
      </c>
      <c r="AE7" s="126"/>
      <c r="AF7" s="126"/>
      <c r="AG7" s="126"/>
      <c r="AH7" s="126"/>
      <c r="AI7" s="126"/>
      <c r="AJ7" s="126"/>
      <c r="AK7" s="126"/>
      <c r="AL7" s="126"/>
      <c r="AM7" s="126"/>
      <c r="AN7" s="126"/>
      <c r="AO7" s="126"/>
      <c r="AP7" s="126"/>
      <c r="AQ7" s="126"/>
      <c r="AR7" s="126"/>
      <c r="AS7" s="126"/>
      <c r="AT7" s="4"/>
      <c r="AU7" s="4"/>
      <c r="AV7" s="4"/>
      <c r="AW7" s="4"/>
      <c r="AX7" s="126"/>
    </row>
    <row r="8" spans="1:50" s="148" customFormat="1" ht="15.75">
      <c r="A8" s="110"/>
      <c r="B8" s="111" t="s">
        <v>4220</v>
      </c>
      <c r="C8" s="110">
        <f>COUNTA('Biểu 1A - NS'!G8:G50)</f>
        <v>35</v>
      </c>
      <c r="D8" s="110">
        <f>SUM('Biểu 1A - NS'!G8:G50)</f>
        <v>5.3550000000000004</v>
      </c>
      <c r="E8" s="110"/>
      <c r="F8" s="110"/>
      <c r="G8" s="110">
        <f>COUNTA('Biểu 1A - NS'!G8:G21)</f>
        <v>12</v>
      </c>
      <c r="H8" s="110">
        <f>SUM('Biểu 1A - NS'!G8:G21)</f>
        <v>1.345</v>
      </c>
      <c r="I8" s="110">
        <f>COUNTA('Biểu 1A - NS'!G22:G46)</f>
        <v>23</v>
      </c>
      <c r="J8" s="110">
        <f>SUM('Biểu 1A - NS'!G22:G46)</f>
        <v>4.01</v>
      </c>
      <c r="K8" s="110">
        <f>COUNTA('Biểu 1A - NS'!G47:G50)</f>
        <v>0</v>
      </c>
      <c r="L8" s="110">
        <f>SUM(('Biểu 1A - NS'!G47:G50))</f>
        <v>0</v>
      </c>
      <c r="M8" s="243">
        <f>COUNTA('Biểu 1A - NS'!H8:H50)</f>
        <v>0</v>
      </c>
      <c r="N8" s="112"/>
      <c r="O8" s="112"/>
      <c r="P8" s="112"/>
      <c r="Q8" s="145"/>
      <c r="R8" s="110"/>
      <c r="S8" s="145"/>
      <c r="T8" s="110"/>
      <c r="U8" s="145"/>
      <c r="V8" s="110"/>
      <c r="X8" s="152" t="str">
        <f t="shared" si="1"/>
        <v>True</v>
      </c>
      <c r="Y8" s="152" t="str">
        <f t="shared" si="2"/>
        <v>False</v>
      </c>
      <c r="Z8" s="152" t="str">
        <f t="shared" si="3"/>
        <v>True</v>
      </c>
      <c r="AA8" s="152" t="str">
        <f t="shared" si="4"/>
        <v>True</v>
      </c>
      <c r="AC8" s="236">
        <f t="shared" si="5"/>
        <v>0</v>
      </c>
      <c r="AD8" s="235">
        <f t="shared" ref="AD8:AD71" si="6">N8-(R8+T8+V8)</f>
        <v>0</v>
      </c>
    </row>
    <row r="9" spans="1:50" s="148" customFormat="1" ht="15.75">
      <c r="A9" s="110"/>
      <c r="B9" s="111" t="s">
        <v>4221</v>
      </c>
      <c r="C9" s="110">
        <f>COUNTA('Biểu 1C - Đấu giá'!G8:G24)</f>
        <v>0</v>
      </c>
      <c r="D9" s="110"/>
      <c r="E9" s="110"/>
      <c r="F9" s="110"/>
      <c r="G9" s="110"/>
      <c r="H9" s="110"/>
      <c r="I9" s="110"/>
      <c r="J9" s="110"/>
      <c r="K9" s="110"/>
      <c r="L9" s="110"/>
      <c r="M9" s="243">
        <f>COUNTA('Biểu 1C - Đấu giá'!H8:H24)</f>
        <v>0</v>
      </c>
      <c r="N9" s="112"/>
      <c r="O9" s="112"/>
      <c r="P9" s="112"/>
      <c r="Q9" s="144"/>
      <c r="R9" s="112"/>
      <c r="S9" s="144"/>
      <c r="T9" s="110"/>
      <c r="U9" s="144"/>
      <c r="V9" s="149"/>
      <c r="X9" s="152" t="str">
        <f t="shared" si="1"/>
        <v>True</v>
      </c>
      <c r="Y9" s="152" t="str">
        <f t="shared" si="2"/>
        <v>True</v>
      </c>
      <c r="Z9" s="152" t="str">
        <f t="shared" si="3"/>
        <v>True</v>
      </c>
      <c r="AA9" s="152" t="str">
        <f t="shared" si="4"/>
        <v>True</v>
      </c>
      <c r="AC9" s="236">
        <f t="shared" si="5"/>
        <v>0</v>
      </c>
      <c r="AD9" s="235">
        <f t="shared" si="6"/>
        <v>0</v>
      </c>
    </row>
    <row r="10" spans="1:50" s="148" customFormat="1" ht="15.75">
      <c r="A10" s="110"/>
      <c r="B10" s="111">
        <v>2</v>
      </c>
      <c r="C10" s="110">
        <f>COUNTA('Biểu 2 - NNS'!G8:G19)</f>
        <v>1</v>
      </c>
      <c r="D10" s="110">
        <f>SUM(('Biểu 2 - NNS'!G8:G19))</f>
        <v>0.4</v>
      </c>
      <c r="E10" s="110"/>
      <c r="F10" s="110"/>
      <c r="G10" s="110">
        <f>COUNTA('Biểu 2 - NNS'!G8:G13)</f>
        <v>0</v>
      </c>
      <c r="H10" s="110">
        <f>SUM('Biểu 2 - NNS'!G8:G13)</f>
        <v>0</v>
      </c>
      <c r="I10" s="110">
        <f>COUNTA('Biểu 2 - NNS'!G14:G16)</f>
        <v>1</v>
      </c>
      <c r="J10" s="110">
        <f>SUM('Biểu 2 - NNS'!G14:G16)</f>
        <v>0.4</v>
      </c>
      <c r="K10" s="110">
        <f>COUNTA('Biểu 2 - NNS'!G17:G19)</f>
        <v>0</v>
      </c>
      <c r="L10" s="110">
        <f>SUM('Biểu 2 - NNS'!G17:G19)</f>
        <v>0</v>
      </c>
      <c r="M10" s="243">
        <f>COUNTA('Biểu 2 - NNS'!H8:H19)</f>
        <v>0</v>
      </c>
      <c r="N10" s="112"/>
      <c r="O10" s="112"/>
      <c r="P10" s="112"/>
      <c r="Q10" s="144"/>
      <c r="R10" s="112"/>
      <c r="S10" s="144"/>
      <c r="T10" s="110"/>
      <c r="U10" s="144"/>
      <c r="V10" s="149"/>
      <c r="X10" s="152" t="str">
        <f t="shared" si="1"/>
        <v>True</v>
      </c>
      <c r="Y10" s="152" t="str">
        <f t="shared" si="2"/>
        <v>True</v>
      </c>
      <c r="Z10" s="152" t="str">
        <f t="shared" si="3"/>
        <v>True</v>
      </c>
      <c r="AA10" s="152" t="str">
        <f t="shared" si="4"/>
        <v>True</v>
      </c>
      <c r="AC10" s="236">
        <f t="shared" si="5"/>
        <v>0</v>
      </c>
      <c r="AD10" s="235">
        <f t="shared" si="6"/>
        <v>0</v>
      </c>
    </row>
    <row r="11" spans="1:50" s="148" customFormat="1" ht="15.75">
      <c r="A11" s="110"/>
      <c r="B11" s="111">
        <v>3</v>
      </c>
      <c r="C11" s="110">
        <f>COUNTA('Biểu 3 - Đấu thầu'!G8:G24)</f>
        <v>0</v>
      </c>
      <c r="D11" s="110"/>
      <c r="E11" s="110"/>
      <c r="F11" s="110"/>
      <c r="G11" s="110"/>
      <c r="H11" s="110"/>
      <c r="I11" s="110"/>
      <c r="J11" s="110"/>
      <c r="K11" s="110"/>
      <c r="L11" s="110"/>
      <c r="M11" s="243"/>
      <c r="N11" s="112"/>
      <c r="O11" s="112"/>
      <c r="P11" s="112"/>
      <c r="Q11" s="144"/>
      <c r="R11" s="112"/>
      <c r="S11" s="144"/>
      <c r="T11" s="110"/>
      <c r="U11" s="144"/>
      <c r="V11" s="149"/>
      <c r="X11" s="152" t="str">
        <f t="shared" si="1"/>
        <v>True</v>
      </c>
      <c r="Y11" s="152" t="str">
        <f t="shared" si="2"/>
        <v>True</v>
      </c>
      <c r="Z11" s="152" t="str">
        <f t="shared" si="3"/>
        <v>True</v>
      </c>
      <c r="AA11" s="152" t="str">
        <f t="shared" si="4"/>
        <v>True</v>
      </c>
      <c r="AC11" s="236">
        <f t="shared" si="5"/>
        <v>0</v>
      </c>
      <c r="AD11" s="235">
        <f t="shared" si="6"/>
        <v>0</v>
      </c>
    </row>
    <row r="12" spans="1:50" s="154" customFormat="1" ht="15.75">
      <c r="A12" s="127">
        <v>2</v>
      </c>
      <c r="B12" s="36" t="s">
        <v>134</v>
      </c>
      <c r="C12" s="127">
        <f>SUM(C13:C16)</f>
        <v>76</v>
      </c>
      <c r="D12" s="127">
        <f t="shared" ref="D12:U12" si="7">SUM(D13:D16)</f>
        <v>240.50999999999991</v>
      </c>
      <c r="E12" s="127"/>
      <c r="F12" s="127"/>
      <c r="G12" s="127">
        <f t="shared" si="7"/>
        <v>43</v>
      </c>
      <c r="H12" s="127">
        <f t="shared" si="7"/>
        <v>128.35999999999996</v>
      </c>
      <c r="I12" s="127">
        <f t="shared" si="7"/>
        <v>27</v>
      </c>
      <c r="J12" s="127">
        <f t="shared" si="7"/>
        <v>95.890000000000015</v>
      </c>
      <c r="K12" s="127">
        <f t="shared" si="7"/>
        <v>6</v>
      </c>
      <c r="L12" s="127">
        <f t="shared" si="7"/>
        <v>16.259999999999998</v>
      </c>
      <c r="M12" s="76">
        <f t="shared" si="7"/>
        <v>22</v>
      </c>
      <c r="N12" s="127">
        <f t="shared" si="7"/>
        <v>40.700000000000003</v>
      </c>
      <c r="O12" s="127"/>
      <c r="P12" s="127"/>
      <c r="Q12" s="127">
        <f t="shared" si="7"/>
        <v>9</v>
      </c>
      <c r="R12" s="127">
        <f t="shared" si="7"/>
        <v>11.38</v>
      </c>
      <c r="S12" s="127">
        <f t="shared" si="7"/>
        <v>13</v>
      </c>
      <c r="T12" s="127">
        <f t="shared" si="7"/>
        <v>29.32</v>
      </c>
      <c r="U12" s="127">
        <f t="shared" si="7"/>
        <v>0</v>
      </c>
      <c r="V12" s="127">
        <f>SUM(V13:V16)</f>
        <v>0</v>
      </c>
      <c r="W12" s="126"/>
      <c r="X12" s="208" t="str">
        <f t="shared" si="1"/>
        <v>True</v>
      </c>
      <c r="Y12" s="208" t="str">
        <f t="shared" si="2"/>
        <v>False</v>
      </c>
      <c r="Z12" s="208" t="str">
        <f t="shared" si="3"/>
        <v>True</v>
      </c>
      <c r="AA12" s="208" t="str">
        <f t="shared" si="4"/>
        <v>True</v>
      </c>
      <c r="AB12" s="126"/>
      <c r="AC12" s="236">
        <f t="shared" si="5"/>
        <v>0</v>
      </c>
      <c r="AD12" s="235">
        <f t="shared" si="6"/>
        <v>0</v>
      </c>
      <c r="AE12" s="126"/>
      <c r="AF12" s="126"/>
      <c r="AG12" s="126"/>
      <c r="AH12" s="126"/>
      <c r="AI12" s="126"/>
      <c r="AJ12" s="126"/>
      <c r="AK12" s="126"/>
      <c r="AL12" s="126"/>
      <c r="AM12" s="126"/>
      <c r="AN12" s="126"/>
      <c r="AO12" s="126"/>
      <c r="AP12" s="126"/>
      <c r="AQ12" s="126"/>
      <c r="AR12" s="126"/>
      <c r="AS12" s="126"/>
      <c r="AT12" s="4"/>
      <c r="AU12" s="4"/>
      <c r="AV12" s="4"/>
      <c r="AW12" s="4"/>
      <c r="AX12" s="126"/>
    </row>
    <row r="13" spans="1:50" s="148" customFormat="1" ht="15.75">
      <c r="A13" s="110"/>
      <c r="B13" s="111" t="s">
        <v>4220</v>
      </c>
      <c r="C13" s="110">
        <f>COUNTA('Biểu 1A - NS'!G53:G117)</f>
        <v>59</v>
      </c>
      <c r="D13" s="110">
        <f>SUM('Biểu 1A - NS'!G53:G117)</f>
        <v>179.6399999999999</v>
      </c>
      <c r="E13" s="110"/>
      <c r="F13" s="110"/>
      <c r="G13" s="110">
        <f>COUNTA('Biểu 1A - NS'!G53:G96)</f>
        <v>42</v>
      </c>
      <c r="H13" s="110">
        <f>SUM('Biểu 1A - NS'!G53:G96)</f>
        <v>128.27999999999994</v>
      </c>
      <c r="I13" s="110">
        <f>COUNTA('Biểu 1A - NS'!G97:G112)</f>
        <v>14</v>
      </c>
      <c r="J13" s="110">
        <f>SUM('Biểu 1A - NS'!G97:G112)</f>
        <v>42.38</v>
      </c>
      <c r="K13" s="110">
        <f>COUNTA('Biểu 1A - NS'!G113:G117)</f>
        <v>3</v>
      </c>
      <c r="L13" s="110">
        <f>SUM('Biểu 1A - NS'!G113:G117)</f>
        <v>8.98</v>
      </c>
      <c r="M13" s="243">
        <f>COUNTA('Biểu 1A - NS'!H53:H117)</f>
        <v>15</v>
      </c>
      <c r="N13" s="112">
        <f>SUM('Biểu 1A - NS'!H53:H117)</f>
        <v>17.060000000000002</v>
      </c>
      <c r="O13" s="112"/>
      <c r="P13" s="112"/>
      <c r="Q13" s="144">
        <f>COUNTA('Biểu 1A - NS'!H53:H96)</f>
        <v>9</v>
      </c>
      <c r="R13" s="112">
        <f>SUM('Biểu 1A - NS'!H53:H96)</f>
        <v>11.38</v>
      </c>
      <c r="S13" s="144">
        <f>COUNTA('Biểu 1A - NS'!H97:H112)</f>
        <v>6</v>
      </c>
      <c r="T13" s="110">
        <f>SUM('Biểu 1A - NS'!H97:H112)</f>
        <v>5.68</v>
      </c>
      <c r="U13" s="144">
        <f>COUNTA('Biểu 1A - NS'!H113:H117)</f>
        <v>0</v>
      </c>
      <c r="V13" s="149">
        <f>SUM('Biểu 1A - NS'!H113:H117)</f>
        <v>0</v>
      </c>
      <c r="X13" s="152" t="str">
        <f t="shared" si="1"/>
        <v>True</v>
      </c>
      <c r="Y13" s="152" t="str">
        <f t="shared" si="2"/>
        <v>False</v>
      </c>
      <c r="Z13" s="152" t="str">
        <f t="shared" si="3"/>
        <v>True</v>
      </c>
      <c r="AA13" s="152" t="str">
        <f t="shared" si="4"/>
        <v>True</v>
      </c>
      <c r="AC13" s="236">
        <f t="shared" si="5"/>
        <v>0</v>
      </c>
      <c r="AD13" s="235">
        <f t="shared" si="6"/>
        <v>0</v>
      </c>
    </row>
    <row r="14" spans="1:50" s="148" customFormat="1" ht="15.75">
      <c r="A14" s="110"/>
      <c r="B14" s="111" t="s">
        <v>4221</v>
      </c>
      <c r="C14" s="110">
        <f>COUNTA('Biểu 1C - Đấu giá'!G27:G51)</f>
        <v>15</v>
      </c>
      <c r="D14" s="110">
        <f>SUM('Biểu 1C - Đấu giá'!G27:G51)</f>
        <v>60.210000000000008</v>
      </c>
      <c r="E14" s="110"/>
      <c r="F14" s="110"/>
      <c r="G14" s="110">
        <f>COUNTA('Biểu 1C - Đấu giá'!G27:G32)</f>
        <v>0</v>
      </c>
      <c r="H14" s="110">
        <f>SUM('Biểu 1C - Đấu giá'!G27:G32)</f>
        <v>0</v>
      </c>
      <c r="I14" s="110">
        <f>COUNTA('Biểu 1C - Đấu giá'!G33:G47)</f>
        <v>13</v>
      </c>
      <c r="J14" s="110">
        <f>SUM('Biểu 1C - Đấu giá'!G33:G47)</f>
        <v>53.510000000000005</v>
      </c>
      <c r="K14" s="110">
        <f>COUNTA('Biểu 1C - Đấu giá'!G48:G51)</f>
        <v>2</v>
      </c>
      <c r="L14" s="110">
        <f>SUM(('Biểu 1C - Đấu giá'!G48:G51))</f>
        <v>6.7</v>
      </c>
      <c r="M14" s="243">
        <f>COUNTA('Biểu 1C - Đấu giá'!H27:H51)</f>
        <v>7</v>
      </c>
      <c r="N14" s="112">
        <f>SUM('Biểu 1C - Đấu giá'!H27:H51)</f>
        <v>23.64</v>
      </c>
      <c r="O14" s="112"/>
      <c r="P14" s="112"/>
      <c r="Q14" s="144">
        <f>COUNTA('Biểu 1C - Đấu giá'!H27:H32)</f>
        <v>0</v>
      </c>
      <c r="R14" s="112">
        <f>SUM('Biểu 1C - Đấu giá'!H27:H32)</f>
        <v>0</v>
      </c>
      <c r="S14" s="144">
        <f>COUNTA('Biểu 1C - Đấu giá'!H33:H47)</f>
        <v>7</v>
      </c>
      <c r="T14" s="110">
        <f>SUM('Biểu 1C - Đấu giá'!H33:H47)</f>
        <v>23.64</v>
      </c>
      <c r="U14" s="144">
        <f>COUNTA('Biểu 1C - Đấu giá'!H48:H51)</f>
        <v>0</v>
      </c>
      <c r="V14" s="149">
        <f>SUM('Biểu 1C - Đấu giá'!H48:H51)</f>
        <v>0</v>
      </c>
      <c r="X14" s="152" t="str">
        <f t="shared" si="1"/>
        <v>True</v>
      </c>
      <c r="Y14" s="152" t="str">
        <f t="shared" si="2"/>
        <v>True</v>
      </c>
      <c r="Z14" s="152" t="str">
        <f t="shared" si="3"/>
        <v>True</v>
      </c>
      <c r="AA14" s="152" t="str">
        <f t="shared" si="4"/>
        <v>True</v>
      </c>
      <c r="AC14" s="236">
        <f t="shared" si="5"/>
        <v>0</v>
      </c>
      <c r="AD14" s="235">
        <f t="shared" si="6"/>
        <v>0</v>
      </c>
    </row>
    <row r="15" spans="1:50" s="148" customFormat="1" ht="15.75">
      <c r="A15" s="110"/>
      <c r="B15" s="111">
        <v>2</v>
      </c>
      <c r="C15" s="110">
        <f>COUNTA('Biểu 2 - NNS'!G22:G31)</f>
        <v>2</v>
      </c>
      <c r="D15" s="110">
        <f>SUM('Biểu 2 - NNS'!G22:G31)</f>
        <v>0.65999999999999992</v>
      </c>
      <c r="E15" s="110"/>
      <c r="F15" s="110"/>
      <c r="G15" s="110">
        <f>COUNTA('Biểu 2 - NNS'!G22:G24)</f>
        <v>1</v>
      </c>
      <c r="H15" s="110">
        <f>SUM('Biểu 2 - NNS'!G22:G24)</f>
        <v>0.08</v>
      </c>
      <c r="I15" s="110">
        <f>COUNTA('Biểu 2 - NNS'!G25:G27)</f>
        <v>0</v>
      </c>
      <c r="J15" s="110">
        <f>SUM('Biểu 2 - NNS'!G25:G27)</f>
        <v>0</v>
      </c>
      <c r="K15" s="110">
        <f>COUNTA('Biểu 2 - NNS'!G28:G31)</f>
        <v>1</v>
      </c>
      <c r="L15" s="110">
        <f>SUM('Biểu 2 - NNS'!G28:G31)</f>
        <v>0.57999999999999996</v>
      </c>
      <c r="M15" s="243">
        <f>COUNTA('Biểu 2 - NNS'!H22:H31)</f>
        <v>0</v>
      </c>
      <c r="N15" s="112">
        <f>SUM('Biểu 2 - NNS'!H22:H31)</f>
        <v>0</v>
      </c>
      <c r="O15" s="112"/>
      <c r="P15" s="112"/>
      <c r="Q15" s="144">
        <f>COUNTA('Biểu 2 - NNS'!H22:H24)</f>
        <v>0</v>
      </c>
      <c r="R15" s="112">
        <f>SUM('Biểu 2 - NNS'!H22:H24)</f>
        <v>0</v>
      </c>
      <c r="S15" s="144">
        <f>COUNTA('Biểu 2 - NNS'!H25:H27)</f>
        <v>0</v>
      </c>
      <c r="T15" s="110">
        <f>SUM('Biểu 2 - NNS'!H25:H27)</f>
        <v>0</v>
      </c>
      <c r="U15" s="144">
        <f>COUNTA('Biểu 2 - NNS'!H28:H31)</f>
        <v>0</v>
      </c>
      <c r="V15" s="149">
        <f>SUM('Biểu 2 - NNS'!H28:H31)</f>
        <v>0</v>
      </c>
      <c r="X15" s="152" t="str">
        <f t="shared" si="1"/>
        <v>True</v>
      </c>
      <c r="Y15" s="152" t="str">
        <f t="shared" si="2"/>
        <v>True</v>
      </c>
      <c r="Z15" s="152" t="str">
        <f t="shared" si="3"/>
        <v>True</v>
      </c>
      <c r="AA15" s="152" t="str">
        <f t="shared" si="4"/>
        <v>True</v>
      </c>
      <c r="AC15" s="236">
        <f t="shared" si="5"/>
        <v>0</v>
      </c>
      <c r="AD15" s="235">
        <f t="shared" si="6"/>
        <v>0</v>
      </c>
    </row>
    <row r="16" spans="1:50" s="148" customFormat="1" ht="15.75">
      <c r="A16" s="110"/>
      <c r="B16" s="111">
        <v>3</v>
      </c>
      <c r="C16" s="110">
        <f>COUNTA('Biểu 3 - Đấu thầu'!G27:G36)</f>
        <v>0</v>
      </c>
      <c r="D16" s="110"/>
      <c r="E16" s="110"/>
      <c r="F16" s="110"/>
      <c r="G16" s="110"/>
      <c r="H16" s="110"/>
      <c r="I16" s="110"/>
      <c r="J16" s="110"/>
      <c r="K16" s="110"/>
      <c r="L16" s="110"/>
      <c r="M16" s="243"/>
      <c r="N16" s="112"/>
      <c r="O16" s="112"/>
      <c r="P16" s="112"/>
      <c r="Q16" s="144"/>
      <c r="R16" s="112"/>
      <c r="S16" s="144"/>
      <c r="T16" s="110"/>
      <c r="U16" s="144"/>
      <c r="V16" s="149"/>
      <c r="X16" s="152" t="str">
        <f t="shared" si="1"/>
        <v>True</v>
      </c>
      <c r="Y16" s="152" t="str">
        <f t="shared" si="2"/>
        <v>True</v>
      </c>
      <c r="Z16" s="152" t="str">
        <f t="shared" si="3"/>
        <v>True</v>
      </c>
      <c r="AA16" s="152" t="str">
        <f t="shared" si="4"/>
        <v>True</v>
      </c>
      <c r="AC16" s="236">
        <f t="shared" si="5"/>
        <v>0</v>
      </c>
      <c r="AD16" s="235">
        <f t="shared" si="6"/>
        <v>0</v>
      </c>
    </row>
    <row r="17" spans="1:50" s="210" customFormat="1" ht="15.75">
      <c r="A17" s="76">
        <v>3</v>
      </c>
      <c r="B17" s="262" t="s">
        <v>4222</v>
      </c>
      <c r="C17" s="76">
        <f>SUM(C18:C21)</f>
        <v>58</v>
      </c>
      <c r="D17" s="76">
        <f t="shared" ref="D17:V17" si="8">SUM(D18:D21)</f>
        <v>192.74362299999996</v>
      </c>
      <c r="E17" s="76">
        <f t="shared" si="8"/>
        <v>0</v>
      </c>
      <c r="F17" s="76">
        <f t="shared" si="8"/>
        <v>0</v>
      </c>
      <c r="G17" s="76">
        <f t="shared" si="8"/>
        <v>27</v>
      </c>
      <c r="H17" s="76">
        <f t="shared" si="8"/>
        <v>128.68964299999999</v>
      </c>
      <c r="I17" s="76">
        <f t="shared" si="8"/>
        <v>29</v>
      </c>
      <c r="J17" s="76">
        <f t="shared" si="8"/>
        <v>54.453979999999987</v>
      </c>
      <c r="K17" s="76">
        <f t="shared" si="8"/>
        <v>2</v>
      </c>
      <c r="L17" s="76">
        <f t="shared" si="8"/>
        <v>9.6</v>
      </c>
      <c r="M17" s="76">
        <f t="shared" si="8"/>
        <v>0</v>
      </c>
      <c r="N17" s="76">
        <f t="shared" si="8"/>
        <v>0</v>
      </c>
      <c r="O17" s="76">
        <f t="shared" si="8"/>
        <v>0</v>
      </c>
      <c r="P17" s="76">
        <f t="shared" si="8"/>
        <v>0</v>
      </c>
      <c r="Q17" s="76">
        <f t="shared" si="8"/>
        <v>0</v>
      </c>
      <c r="R17" s="76">
        <f t="shared" si="8"/>
        <v>0</v>
      </c>
      <c r="S17" s="76">
        <f t="shared" si="8"/>
        <v>0</v>
      </c>
      <c r="T17" s="76">
        <f t="shared" si="8"/>
        <v>0</v>
      </c>
      <c r="U17" s="76">
        <f t="shared" si="8"/>
        <v>0</v>
      </c>
      <c r="V17" s="76">
        <f t="shared" si="8"/>
        <v>0</v>
      </c>
      <c r="W17" s="209"/>
      <c r="X17" s="208" t="str">
        <f t="shared" si="1"/>
        <v>True</v>
      </c>
      <c r="Y17" s="208" t="str">
        <f t="shared" si="2"/>
        <v>False</v>
      </c>
      <c r="Z17" s="208" t="str">
        <f t="shared" si="3"/>
        <v>True</v>
      </c>
      <c r="AA17" s="208" t="str">
        <f t="shared" si="4"/>
        <v>True</v>
      </c>
      <c r="AB17" s="209"/>
      <c r="AC17" s="236">
        <f t="shared" si="5"/>
        <v>0</v>
      </c>
      <c r="AD17" s="235">
        <f t="shared" si="6"/>
        <v>0</v>
      </c>
      <c r="AE17" s="209"/>
      <c r="AF17" s="209"/>
      <c r="AG17" s="209"/>
      <c r="AH17" s="209"/>
      <c r="AI17" s="209"/>
      <c r="AJ17" s="209"/>
      <c r="AK17" s="209"/>
      <c r="AL17" s="209"/>
      <c r="AM17" s="209"/>
      <c r="AN17" s="209"/>
      <c r="AO17" s="209"/>
      <c r="AP17" s="209"/>
      <c r="AQ17" s="209"/>
      <c r="AR17" s="209"/>
      <c r="AS17" s="209"/>
      <c r="AT17" s="150"/>
      <c r="AU17" s="150"/>
      <c r="AV17" s="150"/>
      <c r="AW17" s="150"/>
      <c r="AX17" s="209"/>
    </row>
    <row r="18" spans="1:50" s="152" customFormat="1" ht="15.75">
      <c r="A18" s="59"/>
      <c r="B18" s="111" t="s">
        <v>4220</v>
      </c>
      <c r="C18" s="59">
        <f>COUNTA('Biểu 1A - NS'!G120:G176)</f>
        <v>51</v>
      </c>
      <c r="D18" s="59">
        <f>SUM('Biểu 1A - NS'!G120:G176)</f>
        <v>141.21272299999998</v>
      </c>
      <c r="E18" s="59"/>
      <c r="F18" s="59"/>
      <c r="G18" s="59">
        <f>COUNTA('Biểu 1A - NS'!G120:G145)</f>
        <v>24</v>
      </c>
      <c r="H18" s="59">
        <f>SUM('Biểu 1A - NS'!G120:G145)</f>
        <v>84.271942999999993</v>
      </c>
      <c r="I18" s="59">
        <f>COUNTA('Biểu 1A - NS'!G146:G172)</f>
        <v>25</v>
      </c>
      <c r="J18" s="59">
        <f>SUM('Biểu 1A - NS'!G146:G172)</f>
        <v>47.340779999999988</v>
      </c>
      <c r="K18" s="59">
        <f>COUNTA('Biểu 1A - NS'!G173:G176)</f>
        <v>2</v>
      </c>
      <c r="L18" s="59">
        <f>SUM('Biểu 1A - NS'!G173:G176)</f>
        <v>9.6</v>
      </c>
      <c r="M18" s="243">
        <f>COUNTA('Biểu 1A - NS'!H120:H176)</f>
        <v>0</v>
      </c>
      <c r="N18" s="113">
        <f>SUM('Biểu 1A - NS'!H120:H176)</f>
        <v>0</v>
      </c>
      <c r="O18" s="113"/>
      <c r="P18" s="113"/>
      <c r="Q18" s="128">
        <f>COUNTA('Biểu 1A - NS'!H120:H145)</f>
        <v>0</v>
      </c>
      <c r="R18" s="113">
        <f>SUM('Biểu 1A - NS'!H120:H145)</f>
        <v>0</v>
      </c>
      <c r="S18" s="128">
        <f>COUNTA('Biểu 1A - NS'!H146:H172)</f>
        <v>0</v>
      </c>
      <c r="T18" s="59">
        <f>SUM('Biểu 1A - NS'!H146:H172)</f>
        <v>0</v>
      </c>
      <c r="U18" s="128">
        <f>COUNTA('Biểu 1A - NS'!H173:H176)</f>
        <v>0</v>
      </c>
      <c r="V18" s="151">
        <f>SUM('Biểu 1A - NS'!H173:H176)</f>
        <v>0</v>
      </c>
      <c r="X18" s="152" t="str">
        <f t="shared" si="1"/>
        <v>True</v>
      </c>
      <c r="Y18" s="152" t="str">
        <f t="shared" si="2"/>
        <v>True</v>
      </c>
      <c r="Z18" s="152" t="str">
        <f t="shared" si="3"/>
        <v>True</v>
      </c>
      <c r="AA18" s="152" t="str">
        <f t="shared" si="4"/>
        <v>True</v>
      </c>
      <c r="AC18" s="236">
        <f t="shared" si="5"/>
        <v>0</v>
      </c>
      <c r="AD18" s="235">
        <f t="shared" si="6"/>
        <v>0</v>
      </c>
    </row>
    <row r="19" spans="1:50" s="152" customFormat="1" ht="15.75">
      <c r="A19" s="59"/>
      <c r="B19" s="111" t="s">
        <v>4221</v>
      </c>
      <c r="C19" s="59">
        <f>COUNTA('Biểu 1C - Đấu giá'!G54:G69)</f>
        <v>2</v>
      </c>
      <c r="D19" s="59">
        <f>SUM('Biểu 1C - Đấu giá'!G54:G69)</f>
        <v>2.7077</v>
      </c>
      <c r="E19" s="59"/>
      <c r="F19" s="59"/>
      <c r="G19" s="59">
        <f>COUNTA('Biểu 1C - Đấu giá'!G54:G57)</f>
        <v>2</v>
      </c>
      <c r="H19" s="59">
        <f>SUM('Biểu 1C - Đấu giá'!G54:G57)</f>
        <v>2.7077</v>
      </c>
      <c r="I19" s="59">
        <f>COUNTA('Biểu 1C - Đấu giá'!G58:G61)</f>
        <v>0</v>
      </c>
      <c r="J19" s="59">
        <f>SUM('Biểu 1C - Đấu giá'!G58:G61)</f>
        <v>0</v>
      </c>
      <c r="K19" s="59">
        <f>COUNTA('Biểu 1C - Đấu giá'!G62:G69)</f>
        <v>0</v>
      </c>
      <c r="L19" s="59">
        <f>SUM('Biểu 1C - Đấu giá'!G62:G69)</f>
        <v>0</v>
      </c>
      <c r="M19" s="243">
        <f>COUNTA('Biểu 1C - Đấu giá'!H54:H69)</f>
        <v>0</v>
      </c>
      <c r="N19" s="113">
        <f>SUM('Biểu 1C - Đấu giá'!H54:H69)</f>
        <v>0</v>
      </c>
      <c r="O19" s="113"/>
      <c r="P19" s="113"/>
      <c r="Q19" s="128">
        <f>COUNTA('Biểu 1C - Đấu giá'!H54:H57)</f>
        <v>0</v>
      </c>
      <c r="R19" s="113">
        <f>SUM('Biểu 1C - Đấu giá'!H54:H57)</f>
        <v>0</v>
      </c>
      <c r="S19" s="128">
        <f>COUNTA('Biểu 1C - Đấu giá'!H58:H61)</f>
        <v>0</v>
      </c>
      <c r="T19" s="59">
        <f>SUM('Biểu 1C - Đấu giá'!H58:H61)</f>
        <v>0</v>
      </c>
      <c r="U19" s="128">
        <f>COUNTA('Biểu 1C - Đấu giá'!H62:H69)</f>
        <v>0</v>
      </c>
      <c r="V19" s="151">
        <f>SUM('Biểu 1C - Đấu giá'!H62:H69)</f>
        <v>0</v>
      </c>
      <c r="X19" s="152" t="str">
        <f t="shared" si="1"/>
        <v>True</v>
      </c>
      <c r="Y19" s="152" t="str">
        <f t="shared" si="2"/>
        <v>True</v>
      </c>
      <c r="Z19" s="152" t="str">
        <f t="shared" si="3"/>
        <v>True</v>
      </c>
      <c r="AA19" s="152" t="str">
        <f t="shared" si="4"/>
        <v>True</v>
      </c>
      <c r="AC19" s="236">
        <f t="shared" si="5"/>
        <v>0</v>
      </c>
      <c r="AD19" s="235">
        <f t="shared" si="6"/>
        <v>0</v>
      </c>
    </row>
    <row r="20" spans="1:50" s="152" customFormat="1" ht="15.75">
      <c r="A20" s="59"/>
      <c r="B20" s="111">
        <v>2</v>
      </c>
      <c r="C20" s="59">
        <f>COUNTA('Biểu 2 - NNS'!G34:G49)</f>
        <v>3</v>
      </c>
      <c r="D20" s="59">
        <f>SUM('Biểu 2 - NNS'!G34:G49)</f>
        <v>4.0727999999999991</v>
      </c>
      <c r="E20" s="59"/>
      <c r="F20" s="59"/>
      <c r="G20" s="59">
        <f>COUNTA('Biểu 2 - NNS'!G34:G36)</f>
        <v>0</v>
      </c>
      <c r="H20" s="59">
        <f>SUM('Biểu 2 - NNS'!G34:G36)</f>
        <v>0</v>
      </c>
      <c r="I20" s="59">
        <f>COUNTA('Biểu 2 - NNS'!G37:G41)</f>
        <v>3</v>
      </c>
      <c r="J20" s="59">
        <f>SUM('Biểu 2 - NNS'!G37:G41)</f>
        <v>4.0727999999999991</v>
      </c>
      <c r="K20" s="59">
        <f>COUNTA('Biểu 2 - NNS'!G42:G49)</f>
        <v>0</v>
      </c>
      <c r="L20" s="59">
        <f>SUM('Biểu 2 - NNS'!G42:G49)</f>
        <v>0</v>
      </c>
      <c r="M20" s="243">
        <f>COUNTA('Biểu 2 - NNS'!H34:H49)</f>
        <v>0</v>
      </c>
      <c r="N20" s="113">
        <f>SUM('Biểu 2 - NNS'!H34:H49)</f>
        <v>0</v>
      </c>
      <c r="O20" s="113"/>
      <c r="P20" s="113"/>
      <c r="Q20" s="128">
        <f>COUNTA('Biểu 2 - NNS'!H34:H36)</f>
        <v>0</v>
      </c>
      <c r="R20" s="113">
        <f>SUM('Biểu 2 - NNS'!H34:H36)</f>
        <v>0</v>
      </c>
      <c r="S20" s="128">
        <f>COUNTA('Biểu 2 - NNS'!H37:H41)</f>
        <v>0</v>
      </c>
      <c r="T20" s="59">
        <f>SUM('Biểu 2 - NNS'!H37:H41)</f>
        <v>0</v>
      </c>
      <c r="U20" s="128">
        <f>COUNTA('Biểu 2 - NNS'!H42:H49)</f>
        <v>0</v>
      </c>
      <c r="V20" s="151">
        <f>SUM('Biểu 2 - NNS'!H42:H49)</f>
        <v>0</v>
      </c>
      <c r="X20" s="152" t="str">
        <f t="shared" si="1"/>
        <v>True</v>
      </c>
      <c r="Y20" s="152" t="str">
        <f t="shared" si="2"/>
        <v>True</v>
      </c>
      <c r="Z20" s="152" t="str">
        <f t="shared" si="3"/>
        <v>True</v>
      </c>
      <c r="AA20" s="152" t="str">
        <f t="shared" si="4"/>
        <v>True</v>
      </c>
      <c r="AC20" s="236">
        <f t="shared" si="5"/>
        <v>0</v>
      </c>
      <c r="AD20" s="235">
        <f t="shared" si="6"/>
        <v>0</v>
      </c>
    </row>
    <row r="21" spans="1:50" s="152" customFormat="1" ht="15.75">
      <c r="A21" s="59"/>
      <c r="B21" s="111">
        <v>3</v>
      </c>
      <c r="C21" s="59">
        <f>COUNTA('Biểu 3 - Đấu thầu'!G39:G54)</f>
        <v>2</v>
      </c>
      <c r="D21" s="59">
        <f>SUM('Biểu 3 - Đấu thầu'!G39:G54)</f>
        <v>44.750399999999999</v>
      </c>
      <c r="E21" s="59"/>
      <c r="F21" s="59"/>
      <c r="G21" s="59">
        <f>COUNTA('Biểu 3 - Đấu thầu'!G39:G41)</f>
        <v>1</v>
      </c>
      <c r="H21" s="59">
        <f>SUM('Biểu 3 - Đấu thầu'!G39:G41)</f>
        <v>41.71</v>
      </c>
      <c r="I21" s="59">
        <f>COUNTA('Biểu 3 - Đấu thầu'!G42:G44)</f>
        <v>1</v>
      </c>
      <c r="J21" s="59">
        <f>SUM('Biểu 3 - Đấu thầu'!G42:G44)</f>
        <v>3.0404</v>
      </c>
      <c r="K21" s="59">
        <f>COUNTA('Biểu 3 - Đấu thầu'!G45:G54)</f>
        <v>0</v>
      </c>
      <c r="L21" s="59">
        <f>SUM('Biểu 3 - Đấu thầu'!G45:G54)</f>
        <v>0</v>
      </c>
      <c r="M21" s="243">
        <f>COUNTA('Biểu 3 - Đấu thầu'!H39:H54)</f>
        <v>0</v>
      </c>
      <c r="N21" s="113"/>
      <c r="O21" s="113"/>
      <c r="P21" s="113"/>
      <c r="Q21" s="128"/>
      <c r="R21" s="113"/>
      <c r="S21" s="128"/>
      <c r="T21" s="59"/>
      <c r="U21" s="128"/>
      <c r="V21" s="151"/>
      <c r="X21" s="152" t="str">
        <f t="shared" si="1"/>
        <v>True</v>
      </c>
      <c r="Y21" s="152" t="str">
        <f t="shared" si="2"/>
        <v>True</v>
      </c>
      <c r="Z21" s="152" t="str">
        <f t="shared" si="3"/>
        <v>True</v>
      </c>
      <c r="AA21" s="152" t="str">
        <f t="shared" si="4"/>
        <v>True</v>
      </c>
      <c r="AC21" s="236">
        <f t="shared" si="5"/>
        <v>0</v>
      </c>
      <c r="AD21" s="235">
        <f t="shared" si="6"/>
        <v>0</v>
      </c>
    </row>
    <row r="22" spans="1:50" s="210" customFormat="1" ht="15.75">
      <c r="A22" s="76">
        <v>4</v>
      </c>
      <c r="B22" s="36" t="s">
        <v>249</v>
      </c>
      <c r="C22" s="76">
        <f>SUM(C23:C26)</f>
        <v>12</v>
      </c>
      <c r="D22" s="76">
        <f t="shared" ref="D22:V22" si="9">SUM(D23:D26)</f>
        <v>7.4554999999999998</v>
      </c>
      <c r="E22" s="76">
        <f t="shared" si="9"/>
        <v>0</v>
      </c>
      <c r="F22" s="76">
        <f t="shared" si="9"/>
        <v>0</v>
      </c>
      <c r="G22" s="76">
        <f t="shared" si="9"/>
        <v>2</v>
      </c>
      <c r="H22" s="76">
        <f t="shared" si="9"/>
        <v>5.05</v>
      </c>
      <c r="I22" s="76">
        <f t="shared" si="9"/>
        <v>9</v>
      </c>
      <c r="J22" s="76">
        <f t="shared" si="9"/>
        <v>1.4554999999999998</v>
      </c>
      <c r="K22" s="76">
        <f t="shared" si="9"/>
        <v>1</v>
      </c>
      <c r="L22" s="76">
        <f t="shared" si="9"/>
        <v>0.95</v>
      </c>
      <c r="M22" s="76">
        <f t="shared" si="9"/>
        <v>0</v>
      </c>
      <c r="N22" s="76">
        <f t="shared" si="9"/>
        <v>0</v>
      </c>
      <c r="O22" s="76">
        <f t="shared" si="9"/>
        <v>0</v>
      </c>
      <c r="P22" s="76">
        <f t="shared" si="9"/>
        <v>0</v>
      </c>
      <c r="Q22" s="76">
        <f t="shared" si="9"/>
        <v>0</v>
      </c>
      <c r="R22" s="76">
        <f t="shared" si="9"/>
        <v>0</v>
      </c>
      <c r="S22" s="76">
        <f t="shared" si="9"/>
        <v>0</v>
      </c>
      <c r="T22" s="76">
        <f t="shared" si="9"/>
        <v>0</v>
      </c>
      <c r="U22" s="76">
        <f t="shared" si="9"/>
        <v>0</v>
      </c>
      <c r="V22" s="76">
        <f t="shared" si="9"/>
        <v>0</v>
      </c>
      <c r="W22" s="209"/>
      <c r="X22" s="208" t="str">
        <f t="shared" si="1"/>
        <v>True</v>
      </c>
      <c r="Y22" s="208" t="str">
        <f t="shared" si="2"/>
        <v>True</v>
      </c>
      <c r="Z22" s="208" t="str">
        <f t="shared" si="3"/>
        <v>True</v>
      </c>
      <c r="AA22" s="208" t="str">
        <f t="shared" si="4"/>
        <v>True</v>
      </c>
      <c r="AB22" s="209"/>
      <c r="AC22" s="236">
        <f t="shared" si="5"/>
        <v>0</v>
      </c>
      <c r="AD22" s="235">
        <f t="shared" si="6"/>
        <v>0</v>
      </c>
      <c r="AE22" s="209"/>
      <c r="AF22" s="209"/>
      <c r="AG22" s="209"/>
      <c r="AH22" s="209"/>
      <c r="AI22" s="209"/>
      <c r="AJ22" s="209"/>
      <c r="AK22" s="209"/>
      <c r="AL22" s="209"/>
      <c r="AM22" s="209"/>
      <c r="AN22" s="209"/>
      <c r="AO22" s="209"/>
      <c r="AP22" s="209"/>
      <c r="AQ22" s="209"/>
      <c r="AR22" s="209"/>
      <c r="AS22" s="209"/>
      <c r="AT22" s="150"/>
      <c r="AU22" s="150"/>
      <c r="AV22" s="150"/>
      <c r="AW22" s="150"/>
      <c r="AX22" s="209"/>
    </row>
    <row r="23" spans="1:50" s="152" customFormat="1" ht="15.75">
      <c r="A23" s="59"/>
      <c r="B23" s="111" t="s">
        <v>4220</v>
      </c>
      <c r="C23" s="59">
        <f>COUNTA('Biểu 1A - NS'!G179:G195)</f>
        <v>11</v>
      </c>
      <c r="D23" s="59">
        <f>SUM('Biểu 1A - NS'!G179:G195)</f>
        <v>2.4554999999999998</v>
      </c>
      <c r="E23" s="59"/>
      <c r="F23" s="59"/>
      <c r="G23" s="59">
        <f>COUNTA('Biểu 1A - NS'!G179:G181)</f>
        <v>1</v>
      </c>
      <c r="H23" s="59">
        <f>SUM('Biểu 1A - NS'!G179:G181)</f>
        <v>0.05</v>
      </c>
      <c r="I23" s="59">
        <f>COUNTA('Biểu 1A - NS'!G182:G192)</f>
        <v>9</v>
      </c>
      <c r="J23" s="59">
        <f>SUM('Biểu 1A - NS'!G182:G192)</f>
        <v>1.4554999999999998</v>
      </c>
      <c r="K23" s="59">
        <f>COUNTA('Biểu 1A - NS'!G193:G195)</f>
        <v>1</v>
      </c>
      <c r="L23" s="59">
        <f>SUM('Biểu 1A - NS'!G193:G195)</f>
        <v>0.95</v>
      </c>
      <c r="M23" s="243">
        <f>COUNTA('Biểu 1A - NS'!H179:H195)</f>
        <v>0</v>
      </c>
      <c r="N23" s="113"/>
      <c r="O23" s="113"/>
      <c r="P23" s="113"/>
      <c r="Q23" s="128"/>
      <c r="R23" s="113"/>
      <c r="S23" s="128"/>
      <c r="T23" s="59"/>
      <c r="U23" s="128"/>
      <c r="V23" s="151"/>
      <c r="X23" s="152" t="str">
        <f t="shared" si="1"/>
        <v>True</v>
      </c>
      <c r="Y23" s="152" t="str">
        <f t="shared" si="2"/>
        <v>True</v>
      </c>
      <c r="Z23" s="152" t="str">
        <f t="shared" si="3"/>
        <v>True</v>
      </c>
      <c r="AA23" s="152" t="str">
        <f t="shared" si="4"/>
        <v>True</v>
      </c>
      <c r="AC23" s="236">
        <f t="shared" si="5"/>
        <v>0</v>
      </c>
      <c r="AD23" s="235">
        <f t="shared" si="6"/>
        <v>0</v>
      </c>
    </row>
    <row r="24" spans="1:50" s="152" customFormat="1" ht="15.75">
      <c r="A24" s="59"/>
      <c r="B24" s="111" t="s">
        <v>4221</v>
      </c>
      <c r="C24" s="59">
        <f>COUNTA('Biểu 1C - Đấu giá'!G72:G84)</f>
        <v>0</v>
      </c>
      <c r="D24" s="59"/>
      <c r="E24" s="59"/>
      <c r="F24" s="59"/>
      <c r="G24" s="59"/>
      <c r="H24" s="59"/>
      <c r="I24" s="59"/>
      <c r="J24" s="59"/>
      <c r="K24" s="59"/>
      <c r="L24" s="59"/>
      <c r="M24" s="243"/>
      <c r="N24" s="113"/>
      <c r="O24" s="113"/>
      <c r="P24" s="113"/>
      <c r="Q24" s="128"/>
      <c r="R24" s="113"/>
      <c r="S24" s="128"/>
      <c r="T24" s="59"/>
      <c r="U24" s="128"/>
      <c r="V24" s="151"/>
      <c r="X24" s="152" t="str">
        <f t="shared" si="1"/>
        <v>True</v>
      </c>
      <c r="Y24" s="152" t="str">
        <f t="shared" si="2"/>
        <v>True</v>
      </c>
      <c r="Z24" s="152" t="str">
        <f t="shared" si="3"/>
        <v>True</v>
      </c>
      <c r="AA24" s="152" t="str">
        <f t="shared" si="4"/>
        <v>True</v>
      </c>
      <c r="AC24" s="236">
        <f t="shared" si="5"/>
        <v>0</v>
      </c>
      <c r="AD24" s="235">
        <f t="shared" si="6"/>
        <v>0</v>
      </c>
    </row>
    <row r="25" spans="1:50" s="152" customFormat="1" ht="15.75">
      <c r="A25" s="59"/>
      <c r="B25" s="111">
        <v>2</v>
      </c>
      <c r="C25" s="59">
        <f>COUNTA('Biểu 2 - NNS'!G52:G61)</f>
        <v>1</v>
      </c>
      <c r="D25" s="59">
        <f>SUM('Biểu 2 - NNS'!G52:G61)</f>
        <v>5</v>
      </c>
      <c r="E25" s="59"/>
      <c r="F25" s="59"/>
      <c r="G25" s="59">
        <f>COUNTA('Biểu 2 - NNS'!G52:G54)</f>
        <v>1</v>
      </c>
      <c r="H25" s="59">
        <f>SUM('Biểu 2 - NNS'!G52:G54)</f>
        <v>5</v>
      </c>
      <c r="I25" s="59">
        <f>COUNTA('Biểu 2 - NNS'!G55:G57)</f>
        <v>0</v>
      </c>
      <c r="J25" s="59">
        <f>SUM('Biểu 2 - NNS'!G55:G57)</f>
        <v>0</v>
      </c>
      <c r="K25" s="59">
        <f>COUNTA('Biểu 2 - NNS'!G58:G61)</f>
        <v>0</v>
      </c>
      <c r="L25" s="59">
        <f>SUM('Biểu 2 - NNS'!G58:G61)</f>
        <v>0</v>
      </c>
      <c r="M25" s="243">
        <f>COUNTA('Biểu 2 - NNS'!H52:H61)</f>
        <v>0</v>
      </c>
      <c r="N25" s="113"/>
      <c r="O25" s="113"/>
      <c r="P25" s="113"/>
      <c r="Q25" s="128"/>
      <c r="R25" s="113"/>
      <c r="S25" s="128"/>
      <c r="T25" s="59"/>
      <c r="U25" s="128"/>
      <c r="V25" s="151"/>
      <c r="X25" s="152" t="str">
        <f t="shared" si="1"/>
        <v>True</v>
      </c>
      <c r="Y25" s="152" t="str">
        <f t="shared" si="2"/>
        <v>True</v>
      </c>
      <c r="Z25" s="152" t="str">
        <f t="shared" si="3"/>
        <v>True</v>
      </c>
      <c r="AA25" s="152" t="str">
        <f t="shared" si="4"/>
        <v>True</v>
      </c>
      <c r="AC25" s="236">
        <f t="shared" si="5"/>
        <v>0</v>
      </c>
      <c r="AD25" s="235">
        <f t="shared" si="6"/>
        <v>0</v>
      </c>
    </row>
    <row r="26" spans="1:50" s="152" customFormat="1" ht="15.75">
      <c r="A26" s="59"/>
      <c r="B26" s="111">
        <v>3</v>
      </c>
      <c r="C26" s="59">
        <f>COUNTA('Biểu 3 - Đấu thầu'!G57:G69)</f>
        <v>0</v>
      </c>
      <c r="D26" s="59"/>
      <c r="E26" s="59"/>
      <c r="F26" s="59"/>
      <c r="G26" s="59"/>
      <c r="H26" s="59"/>
      <c r="I26" s="59"/>
      <c r="J26" s="59"/>
      <c r="K26" s="59"/>
      <c r="L26" s="59"/>
      <c r="M26" s="243"/>
      <c r="N26" s="113"/>
      <c r="O26" s="113"/>
      <c r="P26" s="113"/>
      <c r="Q26" s="128"/>
      <c r="R26" s="113"/>
      <c r="S26" s="128"/>
      <c r="T26" s="59"/>
      <c r="U26" s="128"/>
      <c r="V26" s="151"/>
      <c r="X26" s="152" t="str">
        <f t="shared" si="1"/>
        <v>True</v>
      </c>
      <c r="Y26" s="152" t="str">
        <f t="shared" si="2"/>
        <v>True</v>
      </c>
      <c r="Z26" s="152" t="str">
        <f t="shared" si="3"/>
        <v>True</v>
      </c>
      <c r="AA26" s="152" t="str">
        <f t="shared" si="4"/>
        <v>True</v>
      </c>
      <c r="AC26" s="236">
        <f t="shared" si="5"/>
        <v>0</v>
      </c>
      <c r="AD26" s="235">
        <f t="shared" si="6"/>
        <v>0</v>
      </c>
    </row>
    <row r="27" spans="1:50" s="212" customFormat="1" ht="15.75">
      <c r="A27" s="76">
        <v>5</v>
      </c>
      <c r="B27" s="211" t="s">
        <v>4223</v>
      </c>
      <c r="C27" s="76">
        <f>SUM(C28:C31)</f>
        <v>59</v>
      </c>
      <c r="D27" s="76">
        <f t="shared" ref="D27:V27" si="10">SUM(D28:D31)</f>
        <v>95.710630000000009</v>
      </c>
      <c r="E27" s="76">
        <f t="shared" si="10"/>
        <v>0</v>
      </c>
      <c r="F27" s="76">
        <f t="shared" si="10"/>
        <v>0</v>
      </c>
      <c r="G27" s="76">
        <f t="shared" si="10"/>
        <v>29</v>
      </c>
      <c r="H27" s="76">
        <f t="shared" si="10"/>
        <v>30.240960000000001</v>
      </c>
      <c r="I27" s="76">
        <f t="shared" si="10"/>
        <v>22</v>
      </c>
      <c r="J27" s="76">
        <f t="shared" si="10"/>
        <v>56.636469999999989</v>
      </c>
      <c r="K27" s="76">
        <f t="shared" si="10"/>
        <v>8</v>
      </c>
      <c r="L27" s="76">
        <f t="shared" si="10"/>
        <v>8.8331999999999997</v>
      </c>
      <c r="M27" s="76">
        <f t="shared" si="10"/>
        <v>1</v>
      </c>
      <c r="N27" s="76">
        <f t="shared" si="10"/>
        <v>3.3</v>
      </c>
      <c r="O27" s="76">
        <f t="shared" si="10"/>
        <v>0</v>
      </c>
      <c r="P27" s="76">
        <f t="shared" si="10"/>
        <v>0</v>
      </c>
      <c r="Q27" s="76">
        <f t="shared" si="10"/>
        <v>0</v>
      </c>
      <c r="R27" s="76">
        <f t="shared" si="10"/>
        <v>0</v>
      </c>
      <c r="S27" s="76">
        <f t="shared" si="10"/>
        <v>0</v>
      </c>
      <c r="T27" s="76">
        <f t="shared" si="10"/>
        <v>0</v>
      </c>
      <c r="U27" s="76">
        <f t="shared" si="10"/>
        <v>1</v>
      </c>
      <c r="V27" s="76">
        <f t="shared" si="10"/>
        <v>3.3</v>
      </c>
      <c r="W27" s="209"/>
      <c r="X27" s="208" t="str">
        <f t="shared" si="1"/>
        <v>True</v>
      </c>
      <c r="Y27" s="208" t="str">
        <f t="shared" si="2"/>
        <v>False</v>
      </c>
      <c r="Z27" s="208" t="str">
        <f t="shared" si="3"/>
        <v>True</v>
      </c>
      <c r="AA27" s="208" t="str">
        <f t="shared" si="4"/>
        <v>True</v>
      </c>
      <c r="AB27" s="209"/>
      <c r="AC27" s="236">
        <f t="shared" si="5"/>
        <v>0</v>
      </c>
      <c r="AD27" s="235">
        <f t="shared" si="6"/>
        <v>0</v>
      </c>
      <c r="AE27" s="209"/>
      <c r="AF27" s="209"/>
      <c r="AG27" s="209"/>
      <c r="AH27" s="209"/>
      <c r="AI27" s="209"/>
      <c r="AJ27" s="209"/>
      <c r="AK27" s="209"/>
      <c r="AL27" s="209"/>
      <c r="AM27" s="209"/>
      <c r="AN27" s="209"/>
      <c r="AO27" s="209"/>
      <c r="AP27" s="209"/>
      <c r="AQ27" s="209"/>
      <c r="AR27" s="209"/>
      <c r="AS27" s="209"/>
      <c r="AT27" s="150"/>
      <c r="AU27" s="150"/>
      <c r="AV27" s="150"/>
      <c r="AW27" s="150"/>
      <c r="AX27" s="209"/>
    </row>
    <row r="28" spans="1:50" s="148" customFormat="1" ht="15.75">
      <c r="A28" s="110"/>
      <c r="B28" s="111" t="s">
        <v>4220</v>
      </c>
      <c r="C28" s="110">
        <f>COUNTA('Biểu 1A - NS'!G198:G242)</f>
        <v>38</v>
      </c>
      <c r="D28" s="110">
        <f>SUM('Biểu 1A - NS'!G198:G242)</f>
        <v>70.170869999999994</v>
      </c>
      <c r="E28" s="110"/>
      <c r="F28" s="110"/>
      <c r="G28" s="110">
        <f>COUNTA('Biểu 1A - NS'!G198:G215)</f>
        <v>16</v>
      </c>
      <c r="H28" s="110">
        <f>SUM('Biểu 1A - NS'!G198:G215)</f>
        <v>15.354000000000001</v>
      </c>
      <c r="I28" s="110">
        <f>COUNTA('Biểu 1A - NS'!G216:G237)</f>
        <v>20</v>
      </c>
      <c r="J28" s="110">
        <f>SUM('Biểu 1A - NS'!G216:G237)</f>
        <v>54.616869999999992</v>
      </c>
      <c r="K28" s="110">
        <f>COUNTA('Biểu 1A - NS'!G238:G242)</f>
        <v>2</v>
      </c>
      <c r="L28" s="110">
        <f>SUM('Biểu 1A - NS'!G238:G242)</f>
        <v>0.2</v>
      </c>
      <c r="M28" s="243">
        <f>COUNTA('Biểu 1A - NS'!H198:H242)</f>
        <v>1</v>
      </c>
      <c r="N28" s="112">
        <f>SUM('Biểu 1A - NS'!H198:H242)</f>
        <v>3.3</v>
      </c>
      <c r="O28" s="112"/>
      <c r="P28" s="112"/>
      <c r="Q28" s="144">
        <f>COUNTA('Biểu 1A - NS'!H198:H215)</f>
        <v>0</v>
      </c>
      <c r="R28" s="112">
        <f>SUM('Biểu 1A - NS'!H198:H215)</f>
        <v>0</v>
      </c>
      <c r="S28" s="144">
        <f>COUNTA('Biểu 1A - NS'!H216:H237)</f>
        <v>0</v>
      </c>
      <c r="T28" s="110">
        <f>SUM('Biểu 1A - NS'!H216:H237)</f>
        <v>0</v>
      </c>
      <c r="U28" s="144">
        <f>COUNTA('Biểu 1A - NS'!H238:H242)</f>
        <v>1</v>
      </c>
      <c r="V28" s="149">
        <f>SUM('Biểu 1A - NS'!H238:H242)</f>
        <v>3.3</v>
      </c>
      <c r="X28" s="152" t="str">
        <f t="shared" si="1"/>
        <v>True</v>
      </c>
      <c r="Y28" s="152" t="str">
        <f t="shared" si="2"/>
        <v>True</v>
      </c>
      <c r="Z28" s="152" t="str">
        <f t="shared" si="3"/>
        <v>True</v>
      </c>
      <c r="AA28" s="152" t="str">
        <f t="shared" si="4"/>
        <v>True</v>
      </c>
      <c r="AC28" s="236">
        <f t="shared" si="5"/>
        <v>0</v>
      </c>
      <c r="AD28" s="235">
        <f t="shared" si="6"/>
        <v>0</v>
      </c>
    </row>
    <row r="29" spans="1:50" s="148" customFormat="1" ht="15.75">
      <c r="A29" s="110"/>
      <c r="B29" s="111" t="s">
        <v>4221</v>
      </c>
      <c r="C29" s="110">
        <f>COUNTA('Biểu 1C - Đấu giá'!G87:G110)</f>
        <v>18</v>
      </c>
      <c r="D29" s="110">
        <f>SUM('Biểu 1C - Đấu giá'!G87:G110)</f>
        <v>23.891460000000006</v>
      </c>
      <c r="E29" s="110"/>
      <c r="F29" s="110"/>
      <c r="G29" s="110">
        <f>COUNTA('Biểu 1C - Đấu giá'!G87:G99)</f>
        <v>11</v>
      </c>
      <c r="H29" s="110">
        <f>SUM('Biểu 1C - Đấu giá'!G87:G99)</f>
        <v>14.486960000000002</v>
      </c>
      <c r="I29" s="110">
        <f>COUNTA('Biểu 1C - Đấu giá'!G100:G102)</f>
        <v>1</v>
      </c>
      <c r="J29" s="110">
        <f>SUM('Biểu 1C - Đấu giá'!G100:G102)</f>
        <v>0.77129999999999999</v>
      </c>
      <c r="K29" s="110">
        <f>COUNTA('Biểu 1C - Đấu giá'!G103:G110)</f>
        <v>6</v>
      </c>
      <c r="L29" s="110">
        <f>SUM('Biểu 1C - Đấu giá'!G103:G110)</f>
        <v>8.6332000000000004</v>
      </c>
      <c r="M29" s="243">
        <f>COUNTA('Biểu 1C - Đấu giá'!H87:H110)</f>
        <v>0</v>
      </c>
      <c r="N29" s="112">
        <f>SUM('Biểu 1C - Đấu giá'!H87:H110)</f>
        <v>0</v>
      </c>
      <c r="O29" s="112"/>
      <c r="P29" s="112"/>
      <c r="Q29" s="144">
        <f>COUNTA('Biểu 1C - Đấu giá'!H87:H99)</f>
        <v>0</v>
      </c>
      <c r="R29" s="112">
        <f>SUM('Biểu 1C - Đấu giá'!H87:H99)</f>
        <v>0</v>
      </c>
      <c r="S29" s="144">
        <f>COUNTA('Biểu 1C - Đấu giá'!H100:H102)</f>
        <v>0</v>
      </c>
      <c r="T29" s="110">
        <f>SUM('Biểu 1C - Đấu giá'!H100:H102)</f>
        <v>0</v>
      </c>
      <c r="U29" s="144">
        <f>COUNTA('Biểu 1C - Đấu giá'!H103:H110)</f>
        <v>0</v>
      </c>
      <c r="V29" s="149">
        <f>SUM('Biểu 1C - Đấu giá'!H103:H110)</f>
        <v>0</v>
      </c>
      <c r="X29" s="152" t="str">
        <f t="shared" si="1"/>
        <v>True</v>
      </c>
      <c r="Y29" s="152" t="str">
        <f t="shared" si="2"/>
        <v>False</v>
      </c>
      <c r="Z29" s="152" t="str">
        <f t="shared" si="3"/>
        <v>True</v>
      </c>
      <c r="AA29" s="152" t="str">
        <f t="shared" si="4"/>
        <v>True</v>
      </c>
      <c r="AC29" s="236">
        <f t="shared" si="5"/>
        <v>0</v>
      </c>
      <c r="AD29" s="235">
        <f t="shared" si="6"/>
        <v>0</v>
      </c>
    </row>
    <row r="30" spans="1:50" s="148" customFormat="1" ht="15.75">
      <c r="A30" s="110"/>
      <c r="B30" s="111">
        <v>2</v>
      </c>
      <c r="C30" s="110">
        <f>COUNTA('Biểu 2 - NNS'!G64:G73)</f>
        <v>3</v>
      </c>
      <c r="D30" s="110">
        <f>SUM('Biểu 2 - NNS'!G64:G73)</f>
        <v>1.6482999999999999</v>
      </c>
      <c r="E30" s="110"/>
      <c r="F30" s="110"/>
      <c r="G30" s="110">
        <f>COUNTA('Biểu 2 - NNS'!G64:G67)</f>
        <v>2</v>
      </c>
      <c r="H30" s="110">
        <f>SUM('Biểu 2 - NNS'!G64:G67)</f>
        <v>0.4</v>
      </c>
      <c r="I30" s="110">
        <f>COUNTA('Biểu 2 - NNS'!G68:G70)</f>
        <v>1</v>
      </c>
      <c r="J30" s="110">
        <f>SUM('Biểu 2 - NNS'!G68:G70)</f>
        <v>1.2483</v>
      </c>
      <c r="K30" s="110">
        <f>COUNTA('Biểu 2 - NNS'!G71:G73)</f>
        <v>0</v>
      </c>
      <c r="L30" s="110">
        <f>SUM('Biểu 2 - NNS'!G71:G73)</f>
        <v>0</v>
      </c>
      <c r="M30" s="243">
        <f>COUNTA('Biểu 2 - NNS'!H64:H73)</f>
        <v>0</v>
      </c>
      <c r="N30" s="112">
        <f>SUM('Biểu 2 - NNS'!H64:H73)</f>
        <v>0</v>
      </c>
      <c r="O30" s="112"/>
      <c r="P30" s="112"/>
      <c r="Q30" s="144">
        <f>COUNTA('Biểu 2 - NNS'!H64:H67)</f>
        <v>0</v>
      </c>
      <c r="R30" s="112">
        <f>SUM('Biểu 2 - NNS'!H64:H67)</f>
        <v>0</v>
      </c>
      <c r="S30" s="144">
        <f>COUNTA('Biểu 2 - NNS'!H68:H70)</f>
        <v>0</v>
      </c>
      <c r="T30" s="110">
        <f>SUM('Biểu 2 - NNS'!H68:H70)</f>
        <v>0</v>
      </c>
      <c r="U30" s="144">
        <f>COUNTA('Biểu 2 - NNS'!H71:H73)</f>
        <v>0</v>
      </c>
      <c r="V30" s="149">
        <f>SUM('Biểu 2 - NNS'!H71:H73)</f>
        <v>0</v>
      </c>
      <c r="X30" s="152" t="str">
        <f t="shared" si="1"/>
        <v>True</v>
      </c>
      <c r="Y30" s="152" t="str">
        <f t="shared" si="2"/>
        <v>True</v>
      </c>
      <c r="Z30" s="152" t="str">
        <f t="shared" si="3"/>
        <v>True</v>
      </c>
      <c r="AA30" s="152" t="str">
        <f t="shared" si="4"/>
        <v>True</v>
      </c>
      <c r="AC30" s="236">
        <f t="shared" si="5"/>
        <v>0</v>
      </c>
      <c r="AD30" s="235">
        <f t="shared" si="6"/>
        <v>0</v>
      </c>
    </row>
    <row r="31" spans="1:50" s="148" customFormat="1" ht="15.75">
      <c r="A31" s="110"/>
      <c r="B31" s="111">
        <v>3</v>
      </c>
      <c r="C31" s="110">
        <f>COUNTA('Biểu 3 - Đấu thầu'!G72:G85)</f>
        <v>0</v>
      </c>
      <c r="D31" s="110">
        <f>SUM('Biểu 3 - Đấu thầu'!G72:G85)</f>
        <v>0</v>
      </c>
      <c r="E31" s="110"/>
      <c r="F31" s="110"/>
      <c r="G31" s="110">
        <f>COUNTA('Biểu 3 - Đấu thầu'!G72:G77)</f>
        <v>0</v>
      </c>
      <c r="H31" s="110">
        <f>SUM('Biểu 3 - Đấu thầu'!G72:G77)</f>
        <v>0</v>
      </c>
      <c r="I31" s="110">
        <f>COUNTA('Biểu 3 - Đấu thầu'!G78:G81)</f>
        <v>0</v>
      </c>
      <c r="J31" s="110">
        <f>SUM('Biểu 3 - Đấu thầu'!G78:G81)</f>
        <v>0</v>
      </c>
      <c r="K31" s="110">
        <f>COUNTA('Biểu 3 - Đấu thầu'!G82:G85)</f>
        <v>0</v>
      </c>
      <c r="L31" s="110">
        <f>SUM('Biểu 3 - Đấu thầu'!G82:G85)</f>
        <v>0</v>
      </c>
      <c r="M31" s="243"/>
      <c r="N31" s="112"/>
      <c r="O31" s="112"/>
      <c r="P31" s="112"/>
      <c r="Q31" s="144"/>
      <c r="R31" s="112"/>
      <c r="S31" s="144"/>
      <c r="T31" s="110"/>
      <c r="U31" s="144"/>
      <c r="V31" s="149"/>
      <c r="X31" s="152" t="str">
        <f t="shared" si="1"/>
        <v>True</v>
      </c>
      <c r="Y31" s="152" t="str">
        <f t="shared" si="2"/>
        <v>True</v>
      </c>
      <c r="Z31" s="152" t="str">
        <f t="shared" si="3"/>
        <v>True</v>
      </c>
      <c r="AA31" s="152" t="str">
        <f t="shared" si="4"/>
        <v>True</v>
      </c>
      <c r="AC31" s="236">
        <f t="shared" si="5"/>
        <v>0</v>
      </c>
      <c r="AD31" s="235">
        <f t="shared" si="6"/>
        <v>0</v>
      </c>
    </row>
    <row r="32" spans="1:50" s="212" customFormat="1" ht="15.75">
      <c r="A32" s="76">
        <v>6</v>
      </c>
      <c r="B32" s="211" t="s">
        <v>4224</v>
      </c>
      <c r="C32" s="76">
        <f>SUM(C33:C36)</f>
        <v>83</v>
      </c>
      <c r="D32" s="76">
        <f t="shared" ref="D32:V32" si="11">SUM(D33:D36)</f>
        <v>211.762</v>
      </c>
      <c r="E32" s="76">
        <f t="shared" si="11"/>
        <v>0</v>
      </c>
      <c r="F32" s="76">
        <f t="shared" si="11"/>
        <v>0</v>
      </c>
      <c r="G32" s="76">
        <f t="shared" si="11"/>
        <v>40</v>
      </c>
      <c r="H32" s="76">
        <f t="shared" si="11"/>
        <v>100.37599999999999</v>
      </c>
      <c r="I32" s="76">
        <f t="shared" si="11"/>
        <v>35</v>
      </c>
      <c r="J32" s="76">
        <f t="shared" si="11"/>
        <v>60.135999999999996</v>
      </c>
      <c r="K32" s="76">
        <f t="shared" si="11"/>
        <v>8</v>
      </c>
      <c r="L32" s="76">
        <f t="shared" si="11"/>
        <v>51.250000000000007</v>
      </c>
      <c r="M32" s="76">
        <f t="shared" si="11"/>
        <v>1</v>
      </c>
      <c r="N32" s="76">
        <f t="shared" si="11"/>
        <v>122.98</v>
      </c>
      <c r="O32" s="76">
        <f t="shared" si="11"/>
        <v>0</v>
      </c>
      <c r="P32" s="76">
        <f t="shared" si="11"/>
        <v>0</v>
      </c>
      <c r="Q32" s="76">
        <f t="shared" si="11"/>
        <v>0</v>
      </c>
      <c r="R32" s="76">
        <f t="shared" si="11"/>
        <v>0</v>
      </c>
      <c r="S32" s="76">
        <f t="shared" si="11"/>
        <v>1</v>
      </c>
      <c r="T32" s="76">
        <f t="shared" si="11"/>
        <v>122.98</v>
      </c>
      <c r="U32" s="76">
        <f t="shared" si="11"/>
        <v>0</v>
      </c>
      <c r="V32" s="76">
        <f t="shared" si="11"/>
        <v>0</v>
      </c>
      <c r="W32" s="209"/>
      <c r="X32" s="208" t="str">
        <f t="shared" si="1"/>
        <v>True</v>
      </c>
      <c r="Y32" s="208" t="str">
        <f t="shared" si="2"/>
        <v>True</v>
      </c>
      <c r="Z32" s="208" t="str">
        <f t="shared" si="3"/>
        <v>True</v>
      </c>
      <c r="AA32" s="208" t="str">
        <f t="shared" si="4"/>
        <v>True</v>
      </c>
      <c r="AB32" s="209"/>
      <c r="AC32" s="236">
        <f t="shared" si="5"/>
        <v>0</v>
      </c>
      <c r="AD32" s="235">
        <f t="shared" si="6"/>
        <v>0</v>
      </c>
      <c r="AE32" s="209"/>
      <c r="AF32" s="209"/>
      <c r="AG32" s="209"/>
      <c r="AH32" s="209"/>
      <c r="AI32" s="209"/>
      <c r="AJ32" s="209"/>
      <c r="AK32" s="209"/>
      <c r="AL32" s="209"/>
      <c r="AM32" s="209"/>
      <c r="AN32" s="209"/>
      <c r="AO32" s="209"/>
      <c r="AP32" s="209"/>
      <c r="AQ32" s="209"/>
      <c r="AR32" s="209"/>
      <c r="AS32" s="209"/>
      <c r="AT32" s="150"/>
      <c r="AU32" s="150"/>
      <c r="AV32" s="150"/>
      <c r="AW32" s="150"/>
      <c r="AX32" s="209"/>
    </row>
    <row r="33" spans="1:50" s="148" customFormat="1" ht="15.75">
      <c r="A33" s="110"/>
      <c r="B33" s="111" t="s">
        <v>4220</v>
      </c>
      <c r="C33" s="110">
        <f>COUNTA('Biểu 1A - NS'!G245:G314)</f>
        <v>64</v>
      </c>
      <c r="D33" s="110">
        <f>SUM('Biểu 1A - NS'!G245:G314)</f>
        <v>143.792</v>
      </c>
      <c r="E33" s="110"/>
      <c r="F33" s="110"/>
      <c r="G33" s="110">
        <f>COUNTA('Biểu 1A - NS'!G245:G271)</f>
        <v>25</v>
      </c>
      <c r="H33" s="110">
        <f>SUM('Biểu 1A - NS'!G245:G271)</f>
        <v>42.665999999999997</v>
      </c>
      <c r="I33" s="110">
        <f>COUNTA('Biểu 1A - NS'!G272:G305)</f>
        <v>32</v>
      </c>
      <c r="J33" s="110">
        <f>SUM('Biểu 1A - NS'!G272:G305)</f>
        <v>54.975999999999992</v>
      </c>
      <c r="K33" s="110">
        <f>COUNTA('Biểu 1A - NS'!G306:G314)</f>
        <v>7</v>
      </c>
      <c r="L33" s="110">
        <f>SUM('Biểu 1A - NS'!G306:G314)</f>
        <v>46.150000000000006</v>
      </c>
      <c r="M33" s="243">
        <f>COUNTA('Biểu 1A - NS'!H245:H314)</f>
        <v>0</v>
      </c>
      <c r="N33" s="112">
        <f>SUM('Biểu 1A - NS'!H245:H314)</f>
        <v>0</v>
      </c>
      <c r="O33" s="112"/>
      <c r="P33" s="112"/>
      <c r="Q33" s="144">
        <f>COUNTA('Biểu 1A - NS'!H245:H271)</f>
        <v>0</v>
      </c>
      <c r="R33" s="112">
        <f>SUM('Biểu 1A - NS'!H245:H271)</f>
        <v>0</v>
      </c>
      <c r="S33" s="144">
        <f>COUNTA('Biểu 1A - NS'!H272:H305)</f>
        <v>0</v>
      </c>
      <c r="T33" s="110">
        <f>SUM('Biểu 1A - NS'!H272:H305)</f>
        <v>0</v>
      </c>
      <c r="U33" s="144">
        <f>COUNTA('Biểu 1A - NS'!H306:H314)</f>
        <v>0</v>
      </c>
      <c r="V33" s="149">
        <f>SUM('Biểu 1A - NS'!H306:H314)</f>
        <v>0</v>
      </c>
      <c r="X33" s="152" t="str">
        <f t="shared" si="1"/>
        <v>True</v>
      </c>
      <c r="Y33" s="152" t="str">
        <f t="shared" si="2"/>
        <v>True</v>
      </c>
      <c r="Z33" s="152" t="str">
        <f t="shared" si="3"/>
        <v>True</v>
      </c>
      <c r="AA33" s="152" t="str">
        <f t="shared" si="4"/>
        <v>True</v>
      </c>
      <c r="AC33" s="236">
        <f t="shared" si="5"/>
        <v>0</v>
      </c>
      <c r="AD33" s="235">
        <f t="shared" si="6"/>
        <v>0</v>
      </c>
    </row>
    <row r="34" spans="1:50" s="148" customFormat="1" ht="15.75">
      <c r="A34" s="110"/>
      <c r="B34" s="111" t="s">
        <v>4221</v>
      </c>
      <c r="C34" s="110">
        <f>COUNTA('Biểu 1C - Đấu giá'!G113:G137)</f>
        <v>14</v>
      </c>
      <c r="D34" s="110">
        <f>SUM('Biểu 1C - Đấu giá'!G113:G137)</f>
        <v>57.63</v>
      </c>
      <c r="E34" s="110"/>
      <c r="F34" s="110"/>
      <c r="G34" s="110">
        <f>COUNTA('Biểu 1C - Đấu giá'!G113:G128)</f>
        <v>14</v>
      </c>
      <c r="H34" s="110">
        <f>SUM('Biểu 1C - Đấu giá'!G113:G128)</f>
        <v>57.63</v>
      </c>
      <c r="I34" s="110">
        <f>COUNTA('Biểu 1C - Đấu giá'!G129:G132)</f>
        <v>0</v>
      </c>
      <c r="J34" s="110">
        <f>SUM('Biểu 1C - Đấu giá'!G129:G132)</f>
        <v>0</v>
      </c>
      <c r="K34" s="110">
        <f>COUNTA('Biểu 1C - Đấu giá'!G133:G137)</f>
        <v>0</v>
      </c>
      <c r="L34" s="110">
        <f>SUM('Biểu 1C - Đấu giá'!G133:G137)</f>
        <v>0</v>
      </c>
      <c r="M34" s="243">
        <f>COUNTA('Biểu 1C - Đấu giá'!H113:H137)</f>
        <v>0</v>
      </c>
      <c r="N34" s="112">
        <f>SUM('Biểu 1C - Đấu giá'!H113:H137)</f>
        <v>0</v>
      </c>
      <c r="O34" s="112"/>
      <c r="P34" s="112"/>
      <c r="Q34" s="144">
        <f>COUNTA('Biểu 1C - Đấu giá'!H113:H128)</f>
        <v>0</v>
      </c>
      <c r="R34" s="112">
        <f>SUM('Biểu 1C - Đấu giá'!H113:H128)</f>
        <v>0</v>
      </c>
      <c r="S34" s="144">
        <f>COUNTA('Biểu 1C - Đấu giá'!H129:H132)</f>
        <v>0</v>
      </c>
      <c r="T34" s="110">
        <f>SUM('Biểu 1C - Đấu giá'!H129:H132)</f>
        <v>0</v>
      </c>
      <c r="U34" s="144">
        <f>COUNTA('Biểu 1C - Đấu giá'!H133:H137)</f>
        <v>0</v>
      </c>
      <c r="V34" s="149">
        <f>SUM('Biểu 1C - Đấu giá'!H133:H137)</f>
        <v>0</v>
      </c>
      <c r="X34" s="152" t="str">
        <f t="shared" si="1"/>
        <v>True</v>
      </c>
      <c r="Y34" s="152" t="str">
        <f t="shared" si="2"/>
        <v>True</v>
      </c>
      <c r="Z34" s="152" t="str">
        <f t="shared" si="3"/>
        <v>True</v>
      </c>
      <c r="AA34" s="152" t="str">
        <f t="shared" si="4"/>
        <v>True</v>
      </c>
      <c r="AC34" s="236">
        <f t="shared" si="5"/>
        <v>0</v>
      </c>
      <c r="AD34" s="235">
        <f t="shared" si="6"/>
        <v>0</v>
      </c>
    </row>
    <row r="35" spans="1:50" s="148" customFormat="1" ht="15.75">
      <c r="A35" s="110"/>
      <c r="B35" s="111">
        <v>2</v>
      </c>
      <c r="C35" s="110">
        <f>COUNTA('Biểu 2 - NNS'!G76:G86)</f>
        <v>5</v>
      </c>
      <c r="D35" s="110">
        <f>SUM('Biểu 2 - NNS'!G76:G86)</f>
        <v>10.34</v>
      </c>
      <c r="E35" s="110"/>
      <c r="F35" s="110"/>
      <c r="G35" s="110">
        <f>COUNTA('Biểu 2 - NNS'!G76:G78)</f>
        <v>1</v>
      </c>
      <c r="H35" s="110">
        <f>SUM('Biểu 2 - NNS'!G76:G78)</f>
        <v>0.08</v>
      </c>
      <c r="I35" s="110">
        <f>COUNTA('Biểu 2 - NNS'!G79:G83)</f>
        <v>3</v>
      </c>
      <c r="J35" s="110">
        <f>SUM('Biểu 2 - NNS'!G79:G83)</f>
        <v>5.16</v>
      </c>
      <c r="K35" s="110">
        <f>COUNTA('Biểu 2 - NNS'!G84:G86)</f>
        <v>1</v>
      </c>
      <c r="L35" s="110">
        <f>SUM('Biểu 2 - NNS'!G84:G86)</f>
        <v>5.0999999999999996</v>
      </c>
      <c r="M35" s="243">
        <f>COUNTA('Biểu 2 - NNS'!H76:H86)</f>
        <v>1</v>
      </c>
      <c r="N35" s="112">
        <f>SUM('Biểu 2 - NNS'!H76:H86)</f>
        <v>122.98</v>
      </c>
      <c r="O35" s="112"/>
      <c r="P35" s="112"/>
      <c r="Q35" s="144">
        <f>COUNTA('Biểu 2 - NNS'!H76:H78)</f>
        <v>0</v>
      </c>
      <c r="R35" s="112">
        <f>SUM('Biểu 2 - NNS'!H76:H78)</f>
        <v>0</v>
      </c>
      <c r="S35" s="144">
        <f>COUNTA('Biểu 2 - NNS'!H79:H83)</f>
        <v>1</v>
      </c>
      <c r="T35" s="110">
        <f>SUM('Biểu 2 - NNS'!H79:H83)</f>
        <v>122.98</v>
      </c>
      <c r="U35" s="144">
        <f>COUNTA('Biểu 2 - NNS'!H84:H86)</f>
        <v>0</v>
      </c>
      <c r="V35" s="149">
        <f>SUM('Biểu 2 - NNS'!H84:H86)</f>
        <v>0</v>
      </c>
      <c r="X35" s="152" t="str">
        <f t="shared" si="1"/>
        <v>True</v>
      </c>
      <c r="Y35" s="152" t="str">
        <f t="shared" si="2"/>
        <v>True</v>
      </c>
      <c r="Z35" s="152" t="str">
        <f t="shared" si="3"/>
        <v>True</v>
      </c>
      <c r="AA35" s="152" t="str">
        <f t="shared" si="4"/>
        <v>True</v>
      </c>
      <c r="AC35" s="236">
        <f t="shared" si="5"/>
        <v>0</v>
      </c>
      <c r="AD35" s="235">
        <f t="shared" si="6"/>
        <v>0</v>
      </c>
    </row>
    <row r="36" spans="1:50" s="148" customFormat="1" ht="15.75">
      <c r="A36" s="110"/>
      <c r="B36" s="111">
        <v>3</v>
      </c>
      <c r="C36" s="110">
        <f>COUNTA('Biểu 3 - Đấu thầu'!G88:G102)</f>
        <v>0</v>
      </c>
      <c r="D36" s="110">
        <f>SUM('Biểu 3 - Đấu thầu'!G88:G102)</f>
        <v>0</v>
      </c>
      <c r="E36" s="110"/>
      <c r="F36" s="110"/>
      <c r="G36" s="110">
        <f>COUNTA('Biểu 3 - Đấu thầu'!G88:G93)</f>
        <v>0</v>
      </c>
      <c r="H36" s="110">
        <f>SUM('Biểu 3 - Đấu thầu'!G88:G93)</f>
        <v>0</v>
      </c>
      <c r="I36" s="110">
        <f>COUNTA('Biểu 3 - Đấu thầu'!G94:G97)</f>
        <v>0</v>
      </c>
      <c r="J36" s="110">
        <f>SUM('Biểu 3 - Đấu thầu'!G94:G97)</f>
        <v>0</v>
      </c>
      <c r="K36" s="110">
        <f>COUNTA('Biểu 3 - Đấu thầu'!G98:G102)</f>
        <v>0</v>
      </c>
      <c r="L36" s="110">
        <f>SUM('Biểu 3 - Đấu thầu'!G98:G102)</f>
        <v>0</v>
      </c>
      <c r="M36" s="243"/>
      <c r="N36" s="112"/>
      <c r="O36" s="112"/>
      <c r="P36" s="112"/>
      <c r="Q36" s="144"/>
      <c r="R36" s="112"/>
      <c r="S36" s="144"/>
      <c r="T36" s="110"/>
      <c r="U36" s="144"/>
      <c r="V36" s="149"/>
      <c r="X36" s="152" t="str">
        <f t="shared" si="1"/>
        <v>True</v>
      </c>
      <c r="Y36" s="152" t="str">
        <f t="shared" si="2"/>
        <v>True</v>
      </c>
      <c r="Z36" s="152" t="str">
        <f t="shared" si="3"/>
        <v>True</v>
      </c>
      <c r="AA36" s="152" t="str">
        <f t="shared" si="4"/>
        <v>True</v>
      </c>
      <c r="AC36" s="236">
        <f t="shared" si="5"/>
        <v>0</v>
      </c>
      <c r="AD36" s="235">
        <f t="shared" si="6"/>
        <v>0</v>
      </c>
    </row>
    <row r="37" spans="1:50" s="158" customFormat="1" ht="15.75">
      <c r="A37" s="127">
        <v>7</v>
      </c>
      <c r="B37" s="211" t="s">
        <v>281</v>
      </c>
      <c r="C37" s="127">
        <f>SUM(C38:C41)</f>
        <v>354</v>
      </c>
      <c r="D37" s="127">
        <f t="shared" ref="D37:V37" si="12">SUM(D38:D41)</f>
        <v>1277.6608955000002</v>
      </c>
      <c r="E37" s="127">
        <f t="shared" si="12"/>
        <v>0</v>
      </c>
      <c r="F37" s="127">
        <f t="shared" si="12"/>
        <v>0</v>
      </c>
      <c r="G37" s="127">
        <f t="shared" si="12"/>
        <v>123</v>
      </c>
      <c r="H37" s="127">
        <f t="shared" si="12"/>
        <v>518.76420000000007</v>
      </c>
      <c r="I37" s="127">
        <f t="shared" si="12"/>
        <v>209</v>
      </c>
      <c r="J37" s="127">
        <f t="shared" si="12"/>
        <v>658.68719550000003</v>
      </c>
      <c r="K37" s="127">
        <f t="shared" si="12"/>
        <v>22</v>
      </c>
      <c r="L37" s="127">
        <f t="shared" si="12"/>
        <v>100.20949999999999</v>
      </c>
      <c r="M37" s="76">
        <f t="shared" si="12"/>
        <v>2</v>
      </c>
      <c r="N37" s="127">
        <f t="shared" si="12"/>
        <v>3.13</v>
      </c>
      <c r="O37" s="127">
        <f t="shared" si="12"/>
        <v>0</v>
      </c>
      <c r="P37" s="127">
        <f t="shared" si="12"/>
        <v>0</v>
      </c>
      <c r="Q37" s="127">
        <f t="shared" si="12"/>
        <v>0</v>
      </c>
      <c r="R37" s="127">
        <f t="shared" si="12"/>
        <v>0</v>
      </c>
      <c r="S37" s="127">
        <f t="shared" si="12"/>
        <v>0</v>
      </c>
      <c r="T37" s="127">
        <f t="shared" si="12"/>
        <v>0</v>
      </c>
      <c r="U37" s="127">
        <f t="shared" si="12"/>
        <v>2</v>
      </c>
      <c r="V37" s="127">
        <f t="shared" si="12"/>
        <v>3.13</v>
      </c>
      <c r="W37" s="126"/>
      <c r="X37" s="208" t="str">
        <f t="shared" si="1"/>
        <v>True</v>
      </c>
      <c r="Y37" s="208" t="str">
        <f t="shared" si="2"/>
        <v>True</v>
      </c>
      <c r="Z37" s="208" t="str">
        <f t="shared" si="3"/>
        <v>True</v>
      </c>
      <c r="AA37" s="208" t="str">
        <f t="shared" si="4"/>
        <v>True</v>
      </c>
      <c r="AB37" s="126"/>
      <c r="AC37" s="236">
        <f t="shared" si="5"/>
        <v>0</v>
      </c>
      <c r="AD37" s="235">
        <f t="shared" si="6"/>
        <v>0</v>
      </c>
      <c r="AE37" s="126"/>
      <c r="AF37" s="126"/>
      <c r="AG37" s="126"/>
      <c r="AH37" s="126"/>
      <c r="AI37" s="126"/>
      <c r="AJ37" s="126"/>
      <c r="AK37" s="126"/>
      <c r="AL37" s="126"/>
      <c r="AM37" s="126"/>
      <c r="AN37" s="126"/>
      <c r="AO37" s="126"/>
      <c r="AP37" s="126"/>
      <c r="AQ37" s="126"/>
      <c r="AR37" s="126"/>
      <c r="AS37" s="126"/>
      <c r="AT37" s="4"/>
      <c r="AU37" s="4"/>
      <c r="AV37" s="4"/>
      <c r="AW37" s="4"/>
      <c r="AX37" s="126"/>
    </row>
    <row r="38" spans="1:50" s="148" customFormat="1" ht="15.75">
      <c r="A38" s="110"/>
      <c r="B38" s="111" t="s">
        <v>4220</v>
      </c>
      <c r="C38" s="110">
        <f>COUNTA('Biểu 1A - NS'!G317:G559)</f>
        <v>235</v>
      </c>
      <c r="D38" s="110">
        <f>SUM('Biểu 1A - NS'!G317:G559)</f>
        <v>656.45362549999982</v>
      </c>
      <c r="E38" s="110"/>
      <c r="F38" s="110"/>
      <c r="G38" s="110">
        <f>COUNTA('Biểu 1A - NS'!G317:G397)</f>
        <v>79</v>
      </c>
      <c r="H38" s="110">
        <f>SUM('Biểu 1A - NS'!G317:G397)</f>
        <v>293.76519999999999</v>
      </c>
      <c r="I38" s="110">
        <f>COUNTA('Biểu 1A - NS'!G398:G544)</f>
        <v>145</v>
      </c>
      <c r="J38" s="110">
        <f>SUM('Biểu 1A - NS'!G398:G544)</f>
        <v>338.97892550000006</v>
      </c>
      <c r="K38" s="110">
        <f>COUNTA('Biểu 1A - NS'!G545:G559)</f>
        <v>11</v>
      </c>
      <c r="L38" s="110">
        <f>SUM('Biểu 1A - NS'!G545:G559)</f>
        <v>23.709499999999998</v>
      </c>
      <c r="M38" s="243">
        <f>COUNTA('Biểu 1A - NS'!H317:H559)</f>
        <v>2</v>
      </c>
      <c r="N38" s="112">
        <f>SUM('Biểu 1A - NS'!H317:H559)</f>
        <v>3.13</v>
      </c>
      <c r="O38" s="112"/>
      <c r="P38" s="112"/>
      <c r="Q38" s="144">
        <f>COUNTA('Biểu 1A - NS'!H317:H397)</f>
        <v>0</v>
      </c>
      <c r="R38" s="112">
        <f>SUM('Biểu 1A - NS'!H317:H397)</f>
        <v>0</v>
      </c>
      <c r="S38" s="144">
        <f>COUNTA('Biểu 1A - NS'!H398:H544)</f>
        <v>0</v>
      </c>
      <c r="T38" s="213">
        <f>SUM('Biểu 1A - NS'!H398:H544)</f>
        <v>0</v>
      </c>
      <c r="U38" s="144">
        <f>COUNTA('Biểu 1A - NS'!H545:H559)</f>
        <v>2</v>
      </c>
      <c r="V38" s="214">
        <f>SUM('Biểu 1A - NS'!H545:H559)</f>
        <v>3.13</v>
      </c>
      <c r="X38" s="152" t="str">
        <f t="shared" si="1"/>
        <v>True</v>
      </c>
      <c r="Y38" s="152" t="str">
        <f t="shared" si="2"/>
        <v>False</v>
      </c>
      <c r="Z38" s="152" t="str">
        <f t="shared" si="3"/>
        <v>True</v>
      </c>
      <c r="AA38" s="152" t="str">
        <f t="shared" si="4"/>
        <v>True</v>
      </c>
      <c r="AC38" s="236">
        <f t="shared" si="5"/>
        <v>0</v>
      </c>
      <c r="AD38" s="235">
        <f t="shared" si="6"/>
        <v>0</v>
      </c>
    </row>
    <row r="39" spans="1:50" s="148" customFormat="1" ht="15.75">
      <c r="A39" s="110"/>
      <c r="B39" s="111" t="s">
        <v>4221</v>
      </c>
      <c r="C39" s="110">
        <f>COUNTA('Biểu 1C - Đấu giá'!G140:G254)</f>
        <v>109</v>
      </c>
      <c r="D39" s="110">
        <f>SUM('Biểu 1C - Đấu giá'!G140:G254)</f>
        <v>403.10827000000006</v>
      </c>
      <c r="E39" s="110"/>
      <c r="F39" s="110"/>
      <c r="G39" s="110">
        <f>COUNTA('Biểu 1C - Đấu giá'!G140:G183)</f>
        <v>42</v>
      </c>
      <c r="H39" s="110">
        <f>SUM('Biểu 1C - Đấu giá'!G140:G183)</f>
        <v>212.51000000000005</v>
      </c>
      <c r="I39" s="110">
        <f>COUNTA('Biểu 1C - Đấu giá'!G184:G242)</f>
        <v>57</v>
      </c>
      <c r="J39" s="110">
        <f>SUM('Biểu 1C - Đấu giá'!G184:G242)</f>
        <v>130.09827000000001</v>
      </c>
      <c r="K39" s="110">
        <f>COUNTA('Biểu 1C - Đấu giá'!G243:G254)</f>
        <v>10</v>
      </c>
      <c r="L39" s="110">
        <f>SUM('Biểu 1C - Đấu giá'!G243:G254)</f>
        <v>60.5</v>
      </c>
      <c r="M39" s="243">
        <f>COUNTA('Biểu 1C - Đấu giá'!H140:H254)</f>
        <v>0</v>
      </c>
      <c r="N39" s="112">
        <f>SUM('Biểu 1C - Đấu giá'!H140:H254)</f>
        <v>0</v>
      </c>
      <c r="O39" s="112"/>
      <c r="P39" s="112"/>
      <c r="Q39" s="144">
        <f>COUNTA('Biểu 1C - Đấu giá'!H140:H183)</f>
        <v>0</v>
      </c>
      <c r="R39" s="112">
        <f>SUM('Biểu 1C - Đấu giá'!H140:H183)</f>
        <v>0</v>
      </c>
      <c r="S39" s="144">
        <f>COUNTA('Biểu 1C - Đấu giá'!H184:H242)</f>
        <v>0</v>
      </c>
      <c r="T39" s="110">
        <f>SUM('Biểu 1C - Đấu giá'!H184:H242)</f>
        <v>0</v>
      </c>
      <c r="U39" s="144">
        <f>COUNTA('Biểu 1C - Đấu giá'!H243:H254)</f>
        <v>0</v>
      </c>
      <c r="V39" s="149">
        <f>SUM('Biểu 1C - Đấu giá'!H243:H254)</f>
        <v>0</v>
      </c>
      <c r="X39" s="152" t="str">
        <f t="shared" si="1"/>
        <v>True</v>
      </c>
      <c r="Y39" s="152" t="str">
        <f t="shared" si="2"/>
        <v>True</v>
      </c>
      <c r="Z39" s="152" t="str">
        <f t="shared" si="3"/>
        <v>True</v>
      </c>
      <c r="AA39" s="152" t="str">
        <f t="shared" si="4"/>
        <v>True</v>
      </c>
      <c r="AC39" s="236">
        <f t="shared" si="5"/>
        <v>0</v>
      </c>
      <c r="AD39" s="235">
        <f t="shared" si="6"/>
        <v>0</v>
      </c>
    </row>
    <row r="40" spans="1:50" s="148" customFormat="1" ht="15.75">
      <c r="A40" s="110"/>
      <c r="B40" s="111">
        <v>2</v>
      </c>
      <c r="C40" s="110">
        <f>COUNTA('Biểu 2 - NNS'!G89:G102)</f>
        <v>8</v>
      </c>
      <c r="D40" s="110">
        <f>SUM('Biểu 2 - NNS'!G89:G102)</f>
        <v>36.698999999999998</v>
      </c>
      <c r="E40" s="110"/>
      <c r="F40" s="110"/>
      <c r="G40" s="110">
        <f>COUNTA('Biểu 2 - NNS'!G89:G92)</f>
        <v>2</v>
      </c>
      <c r="H40" s="110">
        <f>SUM('Biểu 2 - NNS'!G89:G92)</f>
        <v>12.489000000000001</v>
      </c>
      <c r="I40" s="110">
        <f>COUNTA('Biểu 2 - NNS'!G93:G99)</f>
        <v>5</v>
      </c>
      <c r="J40" s="110">
        <f>SUM('Biểu 2 - NNS'!G93:G99)</f>
        <v>8.2099999999999991</v>
      </c>
      <c r="K40" s="110">
        <f>COUNTA('Biểu 2 - NNS'!G100:G102)</f>
        <v>1</v>
      </c>
      <c r="L40" s="110">
        <f>SUM('Biểu 2 - NNS'!G100:G102)</f>
        <v>16</v>
      </c>
      <c r="M40" s="243">
        <f>COUNTA('Biểu 2 - NNS'!H89:H102)</f>
        <v>0</v>
      </c>
      <c r="N40" s="112">
        <f>SUM('Biểu 2 - NNS'!H89:H102)</f>
        <v>0</v>
      </c>
      <c r="O40" s="112"/>
      <c r="P40" s="112"/>
      <c r="Q40" s="144">
        <f>COUNTA('Biểu 2 - NNS'!H89:H92)</f>
        <v>0</v>
      </c>
      <c r="R40" s="112">
        <f>SUM('Biểu 2 - NNS'!H89:H92)</f>
        <v>0</v>
      </c>
      <c r="S40" s="144">
        <f>COUNTA('Biểu 2 - NNS'!H93:H99)</f>
        <v>0</v>
      </c>
      <c r="T40" s="110">
        <f>SUM('Biểu 2 - NNS'!H93:H99)</f>
        <v>0</v>
      </c>
      <c r="U40" s="144">
        <f>COUNTA('Biểu 2 - NNS'!H100:H102)</f>
        <v>0</v>
      </c>
      <c r="V40" s="149">
        <f>SUM('Biểu 2 - NNS'!H100:H102)</f>
        <v>0</v>
      </c>
      <c r="X40" s="152" t="str">
        <f t="shared" si="1"/>
        <v>True</v>
      </c>
      <c r="Y40" s="152" t="str">
        <f t="shared" si="2"/>
        <v>True</v>
      </c>
      <c r="Z40" s="152" t="str">
        <f t="shared" si="3"/>
        <v>True</v>
      </c>
      <c r="AA40" s="152" t="str">
        <f t="shared" si="4"/>
        <v>True</v>
      </c>
      <c r="AC40" s="236">
        <f t="shared" si="5"/>
        <v>0</v>
      </c>
      <c r="AD40" s="235">
        <f t="shared" si="6"/>
        <v>0</v>
      </c>
    </row>
    <row r="41" spans="1:50" s="148" customFormat="1" ht="15.75">
      <c r="A41" s="110"/>
      <c r="B41" s="111">
        <v>3</v>
      </c>
      <c r="C41" s="110">
        <f>COUNTA('Biểu 3 - Đấu thầu'!G105:G123)</f>
        <v>2</v>
      </c>
      <c r="D41" s="110">
        <f>SUM('Biểu 3 - Đấu thầu'!G105:G123)</f>
        <v>181.39999999999998</v>
      </c>
      <c r="E41" s="110"/>
      <c r="F41" s="110"/>
      <c r="G41" s="110">
        <f>COUNTA('Biểu 3 - Đấu thầu'!G105:G113)</f>
        <v>0</v>
      </c>
      <c r="H41" s="110">
        <f>SUM('Biểu 3 - Đấu thầu'!G105:G113)</f>
        <v>0</v>
      </c>
      <c r="I41" s="110">
        <f>COUNTA('Biểu 3 - Đấu thầu'!G114:G117)</f>
        <v>2</v>
      </c>
      <c r="J41" s="110">
        <f>SUM('Biểu 3 - Đấu thầu'!G114:G117)</f>
        <v>181.39999999999998</v>
      </c>
      <c r="K41" s="110">
        <f>COUNTA('Biểu 3 - Đấu thầu'!G118:G123)</f>
        <v>0</v>
      </c>
      <c r="L41" s="110">
        <f>SUM('Biểu 3 - Đấu thầu'!G118:G123)</f>
        <v>0</v>
      </c>
      <c r="M41" s="243">
        <f>COUNTA('Biểu 3 - Đấu thầu'!H105:H123)</f>
        <v>0</v>
      </c>
      <c r="N41" s="112"/>
      <c r="O41" s="112"/>
      <c r="P41" s="112"/>
      <c r="Q41" s="144"/>
      <c r="R41" s="112"/>
      <c r="S41" s="144"/>
      <c r="T41" s="110"/>
      <c r="U41" s="144"/>
      <c r="V41" s="149"/>
      <c r="X41" s="152" t="str">
        <f t="shared" si="1"/>
        <v>True</v>
      </c>
      <c r="Y41" s="152" t="str">
        <f t="shared" si="2"/>
        <v>True</v>
      </c>
      <c r="Z41" s="152" t="str">
        <f t="shared" si="3"/>
        <v>True</v>
      </c>
      <c r="AA41" s="152" t="str">
        <f t="shared" si="4"/>
        <v>True</v>
      </c>
      <c r="AC41" s="236">
        <f t="shared" si="5"/>
        <v>0</v>
      </c>
      <c r="AD41" s="235">
        <f t="shared" si="6"/>
        <v>0</v>
      </c>
    </row>
    <row r="42" spans="1:50" s="158" customFormat="1" ht="15.75">
      <c r="A42" s="127">
        <v>8</v>
      </c>
      <c r="B42" s="211" t="s">
        <v>4225</v>
      </c>
      <c r="C42" s="127">
        <f>SUM(C43:C46)</f>
        <v>14</v>
      </c>
      <c r="D42" s="127">
        <f t="shared" ref="D42:V42" si="13">SUM(D43:D46)</f>
        <v>7.2502800000000009</v>
      </c>
      <c r="E42" s="127">
        <f t="shared" si="13"/>
        <v>0</v>
      </c>
      <c r="F42" s="127">
        <f t="shared" si="13"/>
        <v>0</v>
      </c>
      <c r="G42" s="127">
        <f t="shared" si="13"/>
        <v>0</v>
      </c>
      <c r="H42" s="127">
        <f t="shared" si="13"/>
        <v>0</v>
      </c>
      <c r="I42" s="127">
        <f t="shared" si="13"/>
        <v>11</v>
      </c>
      <c r="J42" s="127">
        <f t="shared" si="13"/>
        <v>6.716400000000001</v>
      </c>
      <c r="K42" s="127">
        <f t="shared" si="13"/>
        <v>3</v>
      </c>
      <c r="L42" s="127">
        <f t="shared" si="13"/>
        <v>0.53387999999999991</v>
      </c>
      <c r="M42" s="76">
        <f t="shared" si="13"/>
        <v>0</v>
      </c>
      <c r="N42" s="127">
        <f t="shared" si="13"/>
        <v>0</v>
      </c>
      <c r="O42" s="127">
        <f t="shared" si="13"/>
        <v>0</v>
      </c>
      <c r="P42" s="127">
        <f t="shared" si="13"/>
        <v>0</v>
      </c>
      <c r="Q42" s="127">
        <f t="shared" si="13"/>
        <v>0</v>
      </c>
      <c r="R42" s="127">
        <f t="shared" si="13"/>
        <v>0</v>
      </c>
      <c r="S42" s="127">
        <f t="shared" si="13"/>
        <v>0</v>
      </c>
      <c r="T42" s="127">
        <f t="shared" si="13"/>
        <v>0</v>
      </c>
      <c r="U42" s="127">
        <f t="shared" si="13"/>
        <v>0</v>
      </c>
      <c r="V42" s="127">
        <f t="shared" si="13"/>
        <v>0</v>
      </c>
      <c r="W42" s="126"/>
      <c r="X42" s="208" t="str">
        <f t="shared" si="1"/>
        <v>True</v>
      </c>
      <c r="Y42" s="208" t="str">
        <f t="shared" si="2"/>
        <v>True</v>
      </c>
      <c r="Z42" s="208" t="str">
        <f t="shared" si="3"/>
        <v>True</v>
      </c>
      <c r="AA42" s="208" t="str">
        <f t="shared" si="4"/>
        <v>True</v>
      </c>
      <c r="AB42" s="126"/>
      <c r="AC42" s="236">
        <f t="shared" si="5"/>
        <v>0</v>
      </c>
      <c r="AD42" s="235">
        <f t="shared" si="6"/>
        <v>0</v>
      </c>
      <c r="AE42" s="126"/>
      <c r="AF42" s="126"/>
      <c r="AG42" s="126"/>
      <c r="AH42" s="126"/>
      <c r="AI42" s="126"/>
      <c r="AJ42" s="126"/>
      <c r="AK42" s="126"/>
      <c r="AL42" s="126"/>
      <c r="AM42" s="126"/>
      <c r="AN42" s="126"/>
      <c r="AO42" s="126"/>
      <c r="AP42" s="126"/>
      <c r="AQ42" s="126"/>
      <c r="AR42" s="126"/>
      <c r="AS42" s="126"/>
      <c r="AT42" s="4"/>
      <c r="AU42" s="4"/>
      <c r="AV42" s="4"/>
      <c r="AW42" s="4"/>
      <c r="AX42" s="126"/>
    </row>
    <row r="43" spans="1:50" s="148" customFormat="1" ht="15.75">
      <c r="A43" s="110"/>
      <c r="B43" s="111" t="s">
        <v>4220</v>
      </c>
      <c r="C43" s="110">
        <f>COUNTA('Biểu 1A - NS'!G562:G584)</f>
        <v>14</v>
      </c>
      <c r="D43" s="110">
        <f>SUM(('Biểu 1A - NS'!G562:G584))</f>
        <v>7.2502800000000009</v>
      </c>
      <c r="E43" s="110"/>
      <c r="F43" s="110"/>
      <c r="G43" s="110">
        <f>COUNTA('Biểu 1A - NS'!G562:G566)</f>
        <v>0</v>
      </c>
      <c r="H43" s="110">
        <f>SUM('Biểu 1A - NS'!G562:G566)</f>
        <v>0</v>
      </c>
      <c r="I43" s="110">
        <f>COUNTA('Biểu 1A - NS'!G567:G579)</f>
        <v>11</v>
      </c>
      <c r="J43" s="110">
        <f>SUM('Biểu 1A - NS'!G567:G579)</f>
        <v>6.716400000000001</v>
      </c>
      <c r="K43" s="110">
        <f>COUNTA('Biểu 1A - NS'!G580:G584)</f>
        <v>3</v>
      </c>
      <c r="L43" s="110">
        <f>SUM('Biểu 1A - NS'!G580:G584)</f>
        <v>0.53387999999999991</v>
      </c>
      <c r="M43" s="243">
        <f>COUNTA('Biểu 1A - NS'!H562:H584)</f>
        <v>0</v>
      </c>
      <c r="N43" s="112"/>
      <c r="O43" s="112"/>
      <c r="P43" s="112"/>
      <c r="Q43" s="144"/>
      <c r="R43" s="112"/>
      <c r="S43" s="144"/>
      <c r="T43" s="110"/>
      <c r="U43" s="144"/>
      <c r="V43" s="149"/>
      <c r="X43" s="152" t="str">
        <f t="shared" si="1"/>
        <v>True</v>
      </c>
      <c r="Y43" s="152" t="str">
        <f t="shared" si="2"/>
        <v>True</v>
      </c>
      <c r="Z43" s="152" t="str">
        <f t="shared" si="3"/>
        <v>True</v>
      </c>
      <c r="AA43" s="152" t="str">
        <f t="shared" si="4"/>
        <v>True</v>
      </c>
      <c r="AC43" s="236">
        <f t="shared" si="5"/>
        <v>0</v>
      </c>
      <c r="AD43" s="235">
        <f t="shared" si="6"/>
        <v>0</v>
      </c>
    </row>
    <row r="44" spans="1:50" s="148" customFormat="1" ht="15.75">
      <c r="A44" s="110"/>
      <c r="B44" s="111" t="s">
        <v>4221</v>
      </c>
      <c r="C44" s="110">
        <f>COUNTA('Biểu 1C - Đấu giá'!G257:G275)</f>
        <v>0</v>
      </c>
      <c r="D44" s="110"/>
      <c r="E44" s="110"/>
      <c r="F44" s="110"/>
      <c r="G44" s="110"/>
      <c r="H44" s="110"/>
      <c r="I44" s="110"/>
      <c r="J44" s="110"/>
      <c r="K44" s="110"/>
      <c r="L44" s="110"/>
      <c r="M44" s="243"/>
      <c r="N44" s="112"/>
      <c r="O44" s="112"/>
      <c r="P44" s="112"/>
      <c r="Q44" s="144"/>
      <c r="R44" s="112"/>
      <c r="S44" s="144"/>
      <c r="T44" s="110"/>
      <c r="U44" s="144"/>
      <c r="V44" s="149"/>
      <c r="X44" s="152" t="str">
        <f t="shared" si="1"/>
        <v>True</v>
      </c>
      <c r="Y44" s="152" t="str">
        <f t="shared" si="2"/>
        <v>True</v>
      </c>
      <c r="Z44" s="152" t="str">
        <f t="shared" si="3"/>
        <v>True</v>
      </c>
      <c r="AA44" s="152" t="str">
        <f t="shared" si="4"/>
        <v>True</v>
      </c>
      <c r="AC44" s="236">
        <f t="shared" si="5"/>
        <v>0</v>
      </c>
      <c r="AD44" s="235">
        <f t="shared" si="6"/>
        <v>0</v>
      </c>
    </row>
    <row r="45" spans="1:50" s="148" customFormat="1" ht="15.75">
      <c r="A45" s="110"/>
      <c r="B45" s="111">
        <v>2</v>
      </c>
      <c r="C45" s="110">
        <f>COUNTA('Biểu 2 - NNS'!G105:G123)</f>
        <v>0</v>
      </c>
      <c r="D45" s="110">
        <f>SUM('Biểu 2 - NNS'!G105:G123)</f>
        <v>0</v>
      </c>
      <c r="E45" s="110"/>
      <c r="F45" s="110"/>
      <c r="G45" s="110">
        <f>COUNTA('Biểu 2 - NNS'!G105:G110)</f>
        <v>0</v>
      </c>
      <c r="H45" s="110">
        <f>SUM('Biểu 2 - NNS'!G105:G110)</f>
        <v>0</v>
      </c>
      <c r="I45" s="110">
        <f>COUNTA('Biểu 2 - NNS'!G111:G117)</f>
        <v>0</v>
      </c>
      <c r="J45" s="110">
        <f>SUM('Biểu 2 - NNS'!G111:G117)</f>
        <v>0</v>
      </c>
      <c r="K45" s="110">
        <f>COUNTA('Biểu 2 - NNS'!G118:G123)</f>
        <v>0</v>
      </c>
      <c r="L45" s="110">
        <f>SUM('Biểu 2 - NNS'!G118:G123)</f>
        <v>0</v>
      </c>
      <c r="M45" s="243"/>
      <c r="N45" s="112"/>
      <c r="O45" s="112"/>
      <c r="P45" s="112"/>
      <c r="Q45" s="144"/>
      <c r="R45" s="112"/>
      <c r="S45" s="144"/>
      <c r="T45" s="110"/>
      <c r="U45" s="144"/>
      <c r="V45" s="149"/>
      <c r="X45" s="152" t="str">
        <f t="shared" si="1"/>
        <v>True</v>
      </c>
      <c r="Y45" s="152" t="str">
        <f t="shared" si="2"/>
        <v>True</v>
      </c>
      <c r="Z45" s="152" t="str">
        <f t="shared" si="3"/>
        <v>True</v>
      </c>
      <c r="AA45" s="152" t="str">
        <f t="shared" si="4"/>
        <v>True</v>
      </c>
      <c r="AC45" s="236">
        <f t="shared" si="5"/>
        <v>0</v>
      </c>
      <c r="AD45" s="235">
        <f t="shared" si="6"/>
        <v>0</v>
      </c>
    </row>
    <row r="46" spans="1:50" s="148" customFormat="1" ht="15.75">
      <c r="A46" s="110"/>
      <c r="B46" s="111">
        <v>3</v>
      </c>
      <c r="C46" s="110">
        <f>COUNTA('Biểu 3 - Đấu thầu'!G169:G187)</f>
        <v>0</v>
      </c>
      <c r="D46" s="110"/>
      <c r="E46" s="110"/>
      <c r="F46" s="110"/>
      <c r="G46" s="110"/>
      <c r="H46" s="110"/>
      <c r="I46" s="110"/>
      <c r="J46" s="110"/>
      <c r="K46" s="110"/>
      <c r="L46" s="110"/>
      <c r="M46" s="243"/>
      <c r="N46" s="112"/>
      <c r="O46" s="112"/>
      <c r="P46" s="112"/>
      <c r="Q46" s="144"/>
      <c r="R46" s="112"/>
      <c r="S46" s="144"/>
      <c r="T46" s="110"/>
      <c r="U46" s="144"/>
      <c r="V46" s="149"/>
      <c r="X46" s="152" t="str">
        <f t="shared" si="1"/>
        <v>True</v>
      </c>
      <c r="Y46" s="152" t="str">
        <f t="shared" si="2"/>
        <v>True</v>
      </c>
      <c r="Z46" s="152" t="str">
        <f t="shared" si="3"/>
        <v>True</v>
      </c>
      <c r="AA46" s="152" t="str">
        <f t="shared" si="4"/>
        <v>True</v>
      </c>
      <c r="AC46" s="236">
        <f t="shared" si="5"/>
        <v>0</v>
      </c>
      <c r="AD46" s="235">
        <f t="shared" si="6"/>
        <v>0</v>
      </c>
    </row>
    <row r="47" spans="1:50" s="158" customFormat="1" ht="15.75">
      <c r="A47" s="127">
        <v>9</v>
      </c>
      <c r="B47" s="211" t="s">
        <v>4226</v>
      </c>
      <c r="C47" s="127">
        <f>SUM(C48:C51)</f>
        <v>89</v>
      </c>
      <c r="D47" s="127">
        <f t="shared" ref="D47:V47" si="14">SUM(D48:D51)</f>
        <v>321.21999999999991</v>
      </c>
      <c r="E47" s="127">
        <f t="shared" si="14"/>
        <v>0</v>
      </c>
      <c r="F47" s="127">
        <f t="shared" si="14"/>
        <v>0</v>
      </c>
      <c r="G47" s="127">
        <f t="shared" si="14"/>
        <v>12</v>
      </c>
      <c r="H47" s="127">
        <f t="shared" si="14"/>
        <v>40.239999999999995</v>
      </c>
      <c r="I47" s="127">
        <f t="shared" si="14"/>
        <v>71</v>
      </c>
      <c r="J47" s="127">
        <f t="shared" si="14"/>
        <v>265.15999999999997</v>
      </c>
      <c r="K47" s="127">
        <f t="shared" si="14"/>
        <v>6</v>
      </c>
      <c r="L47" s="127">
        <f t="shared" si="14"/>
        <v>15.82</v>
      </c>
      <c r="M47" s="76">
        <f t="shared" si="14"/>
        <v>0</v>
      </c>
      <c r="N47" s="127">
        <f t="shared" si="14"/>
        <v>0</v>
      </c>
      <c r="O47" s="127">
        <f t="shared" si="14"/>
        <v>0</v>
      </c>
      <c r="P47" s="127">
        <f t="shared" si="14"/>
        <v>0</v>
      </c>
      <c r="Q47" s="127">
        <f t="shared" si="14"/>
        <v>0</v>
      </c>
      <c r="R47" s="127">
        <f t="shared" si="14"/>
        <v>0</v>
      </c>
      <c r="S47" s="127">
        <f t="shared" si="14"/>
        <v>0</v>
      </c>
      <c r="T47" s="127">
        <f t="shared" si="14"/>
        <v>0</v>
      </c>
      <c r="U47" s="127">
        <f t="shared" si="14"/>
        <v>0</v>
      </c>
      <c r="V47" s="127">
        <f t="shared" si="14"/>
        <v>0</v>
      </c>
      <c r="W47" s="126"/>
      <c r="X47" s="208" t="str">
        <f t="shared" si="1"/>
        <v>True</v>
      </c>
      <c r="Y47" s="208" t="str">
        <f t="shared" si="2"/>
        <v>False</v>
      </c>
      <c r="Z47" s="208" t="str">
        <f t="shared" si="3"/>
        <v>True</v>
      </c>
      <c r="AA47" s="208" t="str">
        <f t="shared" si="4"/>
        <v>True</v>
      </c>
      <c r="AB47" s="126"/>
      <c r="AC47" s="236">
        <f t="shared" si="5"/>
        <v>0</v>
      </c>
      <c r="AD47" s="235">
        <f t="shared" si="6"/>
        <v>0</v>
      </c>
      <c r="AE47" s="126"/>
      <c r="AF47" s="126"/>
      <c r="AG47" s="126"/>
      <c r="AH47" s="126"/>
      <c r="AI47" s="126"/>
      <c r="AJ47" s="126"/>
      <c r="AK47" s="126"/>
      <c r="AL47" s="126"/>
      <c r="AM47" s="126"/>
      <c r="AN47" s="126"/>
      <c r="AO47" s="126"/>
      <c r="AP47" s="126"/>
      <c r="AQ47" s="126"/>
      <c r="AR47" s="126"/>
      <c r="AS47" s="126"/>
      <c r="AT47" s="4"/>
      <c r="AU47" s="4"/>
      <c r="AV47" s="4"/>
      <c r="AW47" s="4"/>
      <c r="AX47" s="126"/>
    </row>
    <row r="48" spans="1:50" s="148" customFormat="1" ht="15.75">
      <c r="A48" s="110"/>
      <c r="B48" s="111" t="s">
        <v>4220</v>
      </c>
      <c r="C48" s="110">
        <f>COUNTA('Biểu 1A - NS'!G587:G654)</f>
        <v>62</v>
      </c>
      <c r="D48" s="213">
        <f>SUM('Biểu 1A - NS'!G587:G654)</f>
        <v>217.42999999999998</v>
      </c>
      <c r="E48" s="110"/>
      <c r="F48" s="110"/>
      <c r="G48" s="110">
        <f>COUNTA('Biểu 1A - NS'!G587:G599)</f>
        <v>11</v>
      </c>
      <c r="H48" s="213">
        <f>SUM('Biểu 1A - NS'!G587:G599)</f>
        <v>19.239999999999998</v>
      </c>
      <c r="I48" s="110">
        <f>COUNTA('Biểu 1A - NS'!G600:G649)</f>
        <v>48</v>
      </c>
      <c r="J48" s="213">
        <f>SUM('Biểu 1A - NS'!G600:G649)</f>
        <v>194.6</v>
      </c>
      <c r="K48" s="110">
        <f>COUNTA('Biểu 1A - NS'!G650:G654)</f>
        <v>3</v>
      </c>
      <c r="L48" s="110">
        <f>SUM('Biểu 1A - NS'!G650:G654)</f>
        <v>3.59</v>
      </c>
      <c r="M48" s="243">
        <f>COUNTA('Biểu 1A - NS'!H587:H654)</f>
        <v>0</v>
      </c>
      <c r="N48" s="112">
        <f>SUM('Biểu 1A - NS'!H587:H654)</f>
        <v>0</v>
      </c>
      <c r="O48" s="112"/>
      <c r="P48" s="112"/>
      <c r="Q48" s="144">
        <f>COUNTA('Biểu 1A - NS'!H587:H599)</f>
        <v>0</v>
      </c>
      <c r="R48" s="112">
        <f>SUM('Biểu 1A - NS'!H587:H599)</f>
        <v>0</v>
      </c>
      <c r="S48" s="144">
        <f>COUNTA('Biểu 1A - NS'!H600:H649)</f>
        <v>0</v>
      </c>
      <c r="T48" s="213">
        <f>SUM('Biểu 1A - NS'!H600:H649)</f>
        <v>0</v>
      </c>
      <c r="U48" s="144">
        <f>COUNTA('Biểu 1A - NS'!H650:H654)</f>
        <v>0</v>
      </c>
      <c r="V48" s="149">
        <f>SUM('Biểu 1A - NS'!H650:H654)</f>
        <v>0</v>
      </c>
      <c r="X48" s="152" t="str">
        <f t="shared" si="1"/>
        <v>True</v>
      </c>
      <c r="Y48" s="152" t="str">
        <f t="shared" si="2"/>
        <v>False</v>
      </c>
      <c r="Z48" s="152" t="str">
        <f t="shared" si="3"/>
        <v>True</v>
      </c>
      <c r="AA48" s="152" t="str">
        <f t="shared" si="4"/>
        <v>True</v>
      </c>
      <c r="AC48" s="236">
        <f t="shared" si="5"/>
        <v>0</v>
      </c>
      <c r="AD48" s="235">
        <f t="shared" si="6"/>
        <v>0</v>
      </c>
    </row>
    <row r="49" spans="1:50" s="148" customFormat="1" ht="15.75">
      <c r="A49" s="110"/>
      <c r="B49" s="111" t="s">
        <v>4221</v>
      </c>
      <c r="C49" s="110">
        <f>COUNTA('Biểu 1C - Đấu giá'!G278:G305)</f>
        <v>22</v>
      </c>
      <c r="D49" s="213">
        <f>SUM('Biểu 1C - Đấu giá'!G278:G305)</f>
        <v>66.769999999999982</v>
      </c>
      <c r="E49" s="110"/>
      <c r="F49" s="110"/>
      <c r="G49" s="110">
        <f>COUNTA('Biểu 1C - Đấu giá'!G278:G280)</f>
        <v>1</v>
      </c>
      <c r="H49" s="213">
        <f>SUM('Biểu 1C - Đấu giá'!G278:G280)</f>
        <v>21</v>
      </c>
      <c r="I49" s="110">
        <f>COUNTA('Biểu 1C - Đấu giá'!G281:G300)</f>
        <v>18</v>
      </c>
      <c r="J49" s="213">
        <f>SUM('Biểu 1C - Đấu giá'!G281:G300)</f>
        <v>33.54</v>
      </c>
      <c r="K49" s="110">
        <f>COUNTA('Biểu 1C - Đấu giá'!G301:G304)</f>
        <v>3</v>
      </c>
      <c r="L49" s="110">
        <f>SUM('Biểu 1C - Đấu giá'!G301:G304)</f>
        <v>12.23</v>
      </c>
      <c r="M49" s="243">
        <f>COUNTA('Biểu 1C - Đấu giá'!H278:H305)</f>
        <v>0</v>
      </c>
      <c r="N49" s="112">
        <f>SUM('Biểu 1C - Đấu giá'!H278:H305)</f>
        <v>0</v>
      </c>
      <c r="O49" s="112"/>
      <c r="P49" s="112"/>
      <c r="Q49" s="144">
        <f>COUNTA('Biểu 1C - Đấu giá'!H278:H280)</f>
        <v>0</v>
      </c>
      <c r="R49" s="112">
        <f>SUM('Biểu 1C - Đấu giá'!H278:H280)</f>
        <v>0</v>
      </c>
      <c r="S49" s="144">
        <f>COUNTA('Biểu 1C - Đấu giá'!H281:H300)</f>
        <v>0</v>
      </c>
      <c r="T49" s="213">
        <f>SUM('Biểu 1C - Đấu giá'!H281:H300)</f>
        <v>0</v>
      </c>
      <c r="U49" s="144">
        <f>COUNTA('Biểu 1C - Đấu giá'!H301:H305)</f>
        <v>0</v>
      </c>
      <c r="V49" s="149">
        <f>SUM('Biểu 1C - Đấu giá'!H301:H305)</f>
        <v>0</v>
      </c>
      <c r="X49" s="152" t="str">
        <f t="shared" si="1"/>
        <v>True</v>
      </c>
      <c r="Y49" s="152" t="str">
        <f t="shared" si="2"/>
        <v>False</v>
      </c>
      <c r="Z49" s="152" t="str">
        <f t="shared" si="3"/>
        <v>True</v>
      </c>
      <c r="AA49" s="152" t="str">
        <f t="shared" si="4"/>
        <v>True</v>
      </c>
      <c r="AC49" s="236">
        <f t="shared" si="5"/>
        <v>0</v>
      </c>
      <c r="AD49" s="235">
        <f t="shared" si="6"/>
        <v>0</v>
      </c>
    </row>
    <row r="50" spans="1:50" s="148" customFormat="1" ht="15.75">
      <c r="A50" s="110"/>
      <c r="B50" s="111">
        <v>2</v>
      </c>
      <c r="C50" s="110">
        <f>COUNTA('Biểu 2 - NNS'!G126:G141)</f>
        <v>5</v>
      </c>
      <c r="D50" s="213">
        <f>SUM('Biểu 2 - NNS'!G126:G141)</f>
        <v>37.019999999999996</v>
      </c>
      <c r="E50" s="110"/>
      <c r="F50" s="110"/>
      <c r="G50" s="110">
        <f>COUNTA('Biểu 2 - NNS'!G126:G131)</f>
        <v>0</v>
      </c>
      <c r="H50" s="213">
        <f>SUM('Biểu 2 - NNS'!G126:G131)</f>
        <v>0</v>
      </c>
      <c r="I50" s="110">
        <f>COUNTA('Biểu 2 - NNS'!G132:G138)</f>
        <v>5</v>
      </c>
      <c r="J50" s="213">
        <f>SUM('Biểu 2 - NNS'!G132:G138)</f>
        <v>37.019999999999996</v>
      </c>
      <c r="K50" s="110">
        <f>COUNTA('Biểu 2 - NNS'!G139:G141)</f>
        <v>0</v>
      </c>
      <c r="L50" s="110">
        <f>SUM('Biểu 2 - NNS'!G139:G141)</f>
        <v>0</v>
      </c>
      <c r="M50" s="243">
        <f>COUNTA('Biểu 2 - NNS'!H126:H141)</f>
        <v>0</v>
      </c>
      <c r="N50" s="112">
        <f>SUM('Biểu 2 - NNS'!H126:H141)</f>
        <v>0</v>
      </c>
      <c r="O50" s="112"/>
      <c r="P50" s="112"/>
      <c r="Q50" s="144">
        <f>COUNTA('Biểu 2 - NNS'!H126:H131)</f>
        <v>0</v>
      </c>
      <c r="R50" s="112">
        <f>SUM('Biểu 2 - NNS'!H126:H131)</f>
        <v>0</v>
      </c>
      <c r="S50" s="144">
        <f>COUNTA('Biểu 2 - NNS'!H132:H138)</f>
        <v>0</v>
      </c>
      <c r="T50" s="213">
        <f>SUM('Biểu 2 - NNS'!H132:H138)</f>
        <v>0</v>
      </c>
      <c r="U50" s="144">
        <f>COUNTA('Biểu 2 - NNS'!H139:H141)</f>
        <v>0</v>
      </c>
      <c r="V50" s="149">
        <f>SUM('Biểu 2 - NNS'!H139:H141)</f>
        <v>0</v>
      </c>
      <c r="X50" s="152" t="str">
        <f t="shared" si="1"/>
        <v>True</v>
      </c>
      <c r="Y50" s="152" t="str">
        <f t="shared" si="2"/>
        <v>True</v>
      </c>
      <c r="Z50" s="152" t="str">
        <f t="shared" si="3"/>
        <v>True</v>
      </c>
      <c r="AA50" s="152" t="str">
        <f t="shared" si="4"/>
        <v>True</v>
      </c>
      <c r="AC50" s="236">
        <f t="shared" si="5"/>
        <v>0</v>
      </c>
      <c r="AD50" s="235">
        <f t="shared" si="6"/>
        <v>0</v>
      </c>
    </row>
    <row r="51" spans="1:50" s="148" customFormat="1" ht="15.75">
      <c r="A51" s="110"/>
      <c r="B51" s="111">
        <v>3</v>
      </c>
      <c r="C51" s="110">
        <f>COUNTA('Biểu 3 - Đấu thầu'!G147:G166)</f>
        <v>0</v>
      </c>
      <c r="D51" s="213">
        <f>SUM('Biểu 3 - Đấu thầu'!G147:G166)</f>
        <v>0</v>
      </c>
      <c r="E51" s="110"/>
      <c r="F51" s="110"/>
      <c r="G51" s="110">
        <f>COUNTA('Biểu 3 - Đấu thầu'!G147:G152)</f>
        <v>0</v>
      </c>
      <c r="H51" s="213">
        <f>SUM('Biểu 3 - Đấu thầu'!G147:G152)</f>
        <v>0</v>
      </c>
      <c r="I51" s="110">
        <f>COUNTA('Biểu 3 - Đấu thầu'!G153:G159)</f>
        <v>0</v>
      </c>
      <c r="J51" s="213">
        <f>SUM('Biểu 3 - Đấu thầu'!G153:G159)</f>
        <v>0</v>
      </c>
      <c r="K51" s="110">
        <f>COUNTA('Biểu 3 - Đấu thầu'!G160:G166)</f>
        <v>0</v>
      </c>
      <c r="L51" s="110">
        <f>SUM('Biểu 3 - Đấu thầu'!G160:G166)</f>
        <v>0</v>
      </c>
      <c r="M51" s="243"/>
      <c r="N51" s="112"/>
      <c r="O51" s="112"/>
      <c r="P51" s="112"/>
      <c r="Q51" s="144"/>
      <c r="R51" s="112"/>
      <c r="S51" s="144"/>
      <c r="T51" s="110"/>
      <c r="U51" s="144"/>
      <c r="V51" s="149"/>
      <c r="X51" s="152" t="str">
        <f t="shared" si="1"/>
        <v>True</v>
      </c>
      <c r="Y51" s="152" t="str">
        <f t="shared" si="2"/>
        <v>True</v>
      </c>
      <c r="Z51" s="152" t="str">
        <f t="shared" si="3"/>
        <v>True</v>
      </c>
      <c r="AA51" s="152" t="str">
        <f t="shared" si="4"/>
        <v>True</v>
      </c>
      <c r="AC51" s="236">
        <f t="shared" si="5"/>
        <v>0</v>
      </c>
      <c r="AD51" s="235">
        <f t="shared" si="6"/>
        <v>0</v>
      </c>
    </row>
    <row r="52" spans="1:50" s="158" customFormat="1" ht="15.75">
      <c r="A52" s="127">
        <v>10</v>
      </c>
      <c r="B52" s="211" t="s">
        <v>4227</v>
      </c>
      <c r="C52" s="127">
        <f>SUM(C53:C56)</f>
        <v>18</v>
      </c>
      <c r="D52" s="127">
        <f t="shared" ref="D52:V52" si="15">SUM(D53:D56)</f>
        <v>72.806499999999986</v>
      </c>
      <c r="E52" s="127">
        <f t="shared" si="15"/>
        <v>0</v>
      </c>
      <c r="F52" s="127">
        <f t="shared" si="15"/>
        <v>0</v>
      </c>
      <c r="G52" s="127">
        <f t="shared" si="15"/>
        <v>10</v>
      </c>
      <c r="H52" s="127">
        <f t="shared" si="15"/>
        <v>69.063499999999991</v>
      </c>
      <c r="I52" s="127">
        <f t="shared" si="15"/>
        <v>5</v>
      </c>
      <c r="J52" s="127">
        <f t="shared" si="15"/>
        <v>2.0209999999999999</v>
      </c>
      <c r="K52" s="127">
        <f t="shared" si="15"/>
        <v>3</v>
      </c>
      <c r="L52" s="127">
        <f t="shared" si="15"/>
        <v>1.7220000000000002</v>
      </c>
      <c r="M52" s="76">
        <f t="shared" si="15"/>
        <v>0</v>
      </c>
      <c r="N52" s="127">
        <f t="shared" si="15"/>
        <v>0</v>
      </c>
      <c r="O52" s="127">
        <f t="shared" si="15"/>
        <v>0</v>
      </c>
      <c r="P52" s="127">
        <f t="shared" si="15"/>
        <v>0</v>
      </c>
      <c r="Q52" s="127">
        <f t="shared" si="15"/>
        <v>0</v>
      </c>
      <c r="R52" s="127">
        <f t="shared" si="15"/>
        <v>0</v>
      </c>
      <c r="S52" s="127">
        <f t="shared" si="15"/>
        <v>0</v>
      </c>
      <c r="T52" s="127">
        <f t="shared" si="15"/>
        <v>0</v>
      </c>
      <c r="U52" s="127">
        <f t="shared" si="15"/>
        <v>0</v>
      </c>
      <c r="V52" s="127">
        <f t="shared" si="15"/>
        <v>0</v>
      </c>
      <c r="W52" s="126"/>
      <c r="X52" s="208" t="str">
        <f t="shared" si="1"/>
        <v>True</v>
      </c>
      <c r="Y52" s="208" t="str">
        <f t="shared" si="2"/>
        <v>True</v>
      </c>
      <c r="Z52" s="208" t="str">
        <f t="shared" si="3"/>
        <v>True</v>
      </c>
      <c r="AA52" s="208" t="str">
        <f t="shared" si="4"/>
        <v>True</v>
      </c>
      <c r="AB52" s="126"/>
      <c r="AC52" s="236">
        <f t="shared" si="5"/>
        <v>0</v>
      </c>
      <c r="AD52" s="235">
        <f t="shared" si="6"/>
        <v>0</v>
      </c>
      <c r="AE52" s="126"/>
      <c r="AF52" s="126"/>
      <c r="AG52" s="126"/>
      <c r="AH52" s="126"/>
      <c r="AI52" s="126"/>
      <c r="AJ52" s="126"/>
      <c r="AK52" s="126"/>
      <c r="AL52" s="126"/>
      <c r="AM52" s="126"/>
      <c r="AN52" s="126"/>
      <c r="AO52" s="126"/>
      <c r="AP52" s="126"/>
      <c r="AQ52" s="126"/>
      <c r="AR52" s="126"/>
      <c r="AS52" s="126"/>
      <c r="AT52" s="4"/>
      <c r="AU52" s="4"/>
      <c r="AV52" s="4"/>
      <c r="AW52" s="4"/>
      <c r="AX52" s="126"/>
    </row>
    <row r="53" spans="1:50" s="152" customFormat="1" ht="15.75">
      <c r="A53" s="59"/>
      <c r="B53" s="111" t="s">
        <v>4220</v>
      </c>
      <c r="C53" s="59">
        <f>COUNTA('Biểu 1A - NS'!G657:G675)</f>
        <v>13</v>
      </c>
      <c r="D53" s="59">
        <f>SUM('Biểu 1A - NS'!G657:G675)</f>
        <v>71.461999999999989</v>
      </c>
      <c r="E53" s="59"/>
      <c r="F53" s="59"/>
      <c r="G53" s="59">
        <f>COUNTA('Biểu 1A - NS'!G657:G664)</f>
        <v>6</v>
      </c>
      <c r="H53" s="59">
        <f>SUM('Biểu 1A - NS'!G657:G664)</f>
        <v>68.09899999999999</v>
      </c>
      <c r="I53" s="59">
        <f>COUNTA('Biểu 1A - NS'!G665:G670)</f>
        <v>4</v>
      </c>
      <c r="J53" s="59">
        <f>SUM('Biểu 1A - NS'!G665:G670)</f>
        <v>1.641</v>
      </c>
      <c r="K53" s="59">
        <f>COUNTA('Biểu 1A - NS'!G671:G675)</f>
        <v>3</v>
      </c>
      <c r="L53" s="59">
        <f>SUM('Biểu 1A - NS'!G671:G675)</f>
        <v>1.7220000000000002</v>
      </c>
      <c r="M53" s="243">
        <f>COUNTA('Biểu 1A - NS'!H657:H675)</f>
        <v>0</v>
      </c>
      <c r="N53" s="113">
        <f>SUM('Biểu 1A - NS'!H657:H675)</f>
        <v>0</v>
      </c>
      <c r="O53" s="113"/>
      <c r="P53" s="113"/>
      <c r="Q53" s="128">
        <f>COUNTA('Biểu 1A - NS'!H657:H664)</f>
        <v>0</v>
      </c>
      <c r="R53" s="113">
        <f>SUM('Biểu 1A - NS'!H657:H664)</f>
        <v>0</v>
      </c>
      <c r="S53" s="128">
        <f>COUNTA('Biểu 1A - NS'!H665:H670)</f>
        <v>0</v>
      </c>
      <c r="T53" s="59">
        <f>SUM('Biểu 1A - NS'!H665:H670)</f>
        <v>0</v>
      </c>
      <c r="U53" s="128">
        <f>COUNTA('Biểu 1A - NS'!H671:H675)</f>
        <v>0</v>
      </c>
      <c r="V53" s="151">
        <f>SUM('Biểu 1A - NS'!H671:H675)</f>
        <v>0</v>
      </c>
      <c r="X53" s="152" t="str">
        <f t="shared" si="1"/>
        <v>True</v>
      </c>
      <c r="Y53" s="152" t="str">
        <f t="shared" si="2"/>
        <v>True</v>
      </c>
      <c r="Z53" s="152" t="str">
        <f t="shared" si="3"/>
        <v>True</v>
      </c>
      <c r="AA53" s="152" t="str">
        <f t="shared" si="4"/>
        <v>True</v>
      </c>
      <c r="AC53" s="236">
        <f t="shared" si="5"/>
        <v>0</v>
      </c>
      <c r="AD53" s="235">
        <f t="shared" si="6"/>
        <v>0</v>
      </c>
    </row>
    <row r="54" spans="1:50" s="152" customFormat="1" ht="15.75">
      <c r="A54" s="59"/>
      <c r="B54" s="111" t="s">
        <v>4221</v>
      </c>
      <c r="C54" s="59">
        <f>COUNTA('Biểu 1C - Đấu giá'!G308:G323)</f>
        <v>1</v>
      </c>
      <c r="D54" s="59">
        <f>SUM('Biểu 1C - Đấu giá'!G308:G323)</f>
        <v>0.16</v>
      </c>
      <c r="E54" s="59"/>
      <c r="F54" s="59"/>
      <c r="G54" s="59">
        <f>COUNTA('Biểu 1C - Đấu giá'!G308:G310)</f>
        <v>1</v>
      </c>
      <c r="H54" s="59">
        <f>SUM('Biểu 1C - Đấu giá'!G308:G310)</f>
        <v>0.16</v>
      </c>
      <c r="I54" s="59">
        <f>COUNTA('Biểu 1C - Đấu giá'!G311:G317)</f>
        <v>0</v>
      </c>
      <c r="J54" s="59">
        <f>SUM('Biểu 1C - Đấu giá'!G311:G317)</f>
        <v>0</v>
      </c>
      <c r="K54" s="59">
        <f>COUNTA('Biểu 1C - Đấu giá'!G318:G323)</f>
        <v>0</v>
      </c>
      <c r="L54" s="59">
        <f>SUM('Biểu 1C - Đấu giá'!G318:G323)</f>
        <v>0</v>
      </c>
      <c r="M54" s="243">
        <f>COUNTA('Biểu 1C - Đấu giá'!H308:H323)</f>
        <v>0</v>
      </c>
      <c r="N54" s="113">
        <f>SUM('Biểu 1C - Đấu giá'!H308:H323)</f>
        <v>0</v>
      </c>
      <c r="O54" s="113"/>
      <c r="P54" s="113"/>
      <c r="Q54" s="128">
        <f>COUNTA('Biểu 1C - Đấu giá'!H308:H310)</f>
        <v>0</v>
      </c>
      <c r="R54" s="113">
        <f>SUM('Biểu 1C - Đấu giá'!H308:H310)</f>
        <v>0</v>
      </c>
      <c r="S54" s="128">
        <f>COUNTA('Biểu 1C - Đấu giá'!H311:H317)</f>
        <v>0</v>
      </c>
      <c r="T54" s="59">
        <f>SUM('Biểu 1C - Đấu giá'!H311:H317)</f>
        <v>0</v>
      </c>
      <c r="U54" s="128">
        <f>COUNTA('Biểu 1C - Đấu giá'!H318:H323)</f>
        <v>0</v>
      </c>
      <c r="V54" s="151">
        <f>SUM(('Biểu 1C - Đấu giá'!H318:H323))</f>
        <v>0</v>
      </c>
      <c r="X54" s="152" t="str">
        <f t="shared" si="1"/>
        <v>True</v>
      </c>
      <c r="Y54" s="152" t="str">
        <f t="shared" si="2"/>
        <v>True</v>
      </c>
      <c r="Z54" s="152" t="str">
        <f t="shared" si="3"/>
        <v>True</v>
      </c>
      <c r="AA54" s="152" t="str">
        <f t="shared" si="4"/>
        <v>True</v>
      </c>
      <c r="AC54" s="236">
        <f t="shared" si="5"/>
        <v>0</v>
      </c>
      <c r="AD54" s="235">
        <f t="shared" si="6"/>
        <v>0</v>
      </c>
    </row>
    <row r="55" spans="1:50" s="152" customFormat="1" ht="15.75">
      <c r="A55" s="59"/>
      <c r="B55" s="111">
        <v>2</v>
      </c>
      <c r="C55" s="59">
        <f>COUNTA('Biểu 2 - NNS'!G144:G157)</f>
        <v>4</v>
      </c>
      <c r="D55" s="59">
        <f>SUM('Biểu 2 - NNS'!G144:G157)</f>
        <v>1.1844999999999999</v>
      </c>
      <c r="E55" s="59"/>
      <c r="F55" s="59"/>
      <c r="G55" s="59">
        <f>COUNTA('Biểu 2 - NNS'!G144:G148)</f>
        <v>3</v>
      </c>
      <c r="H55" s="59">
        <f>SUM('Biểu 2 - NNS'!G144:G148)</f>
        <v>0.80449999999999999</v>
      </c>
      <c r="I55" s="59">
        <f>COUNTA('Biểu 2 - NNS'!G149:G151)</f>
        <v>1</v>
      </c>
      <c r="J55" s="59">
        <f>SUM('Biểu 2 - NNS'!G149:G151)</f>
        <v>0.38</v>
      </c>
      <c r="K55" s="59">
        <f>COUNTA('Biểu 2 - NNS'!G152:G157)</f>
        <v>0</v>
      </c>
      <c r="L55" s="59">
        <f>SUM('Biểu 2 - NNS'!G152:G157)</f>
        <v>0</v>
      </c>
      <c r="M55" s="243">
        <f>COUNTA('Biểu 2 - NNS'!H144:H157)</f>
        <v>0</v>
      </c>
      <c r="N55" s="113">
        <f>SUM('Biểu 2 - NNS'!H144:H157)</f>
        <v>0</v>
      </c>
      <c r="O55" s="113"/>
      <c r="P55" s="113"/>
      <c r="Q55" s="128">
        <f>COUNTA('Biểu 2 - NNS'!H144:H148)</f>
        <v>0</v>
      </c>
      <c r="R55" s="113">
        <f>SUM('Biểu 2 - NNS'!H144:H148)</f>
        <v>0</v>
      </c>
      <c r="S55" s="128">
        <f>COUNTA('Biểu 2 - NNS'!H149:H151)</f>
        <v>0</v>
      </c>
      <c r="T55" s="59">
        <f>SUM('Biểu 2 - NNS'!H149:H151)</f>
        <v>0</v>
      </c>
      <c r="U55" s="128">
        <f>COUNTA('Biểu 2 - NNS'!H152:H157)</f>
        <v>0</v>
      </c>
      <c r="V55" s="151">
        <f>SUM('Biểu 2 - NNS'!H152:H157)</f>
        <v>0</v>
      </c>
      <c r="X55" s="152" t="str">
        <f t="shared" si="1"/>
        <v>True</v>
      </c>
      <c r="Y55" s="152" t="str">
        <f t="shared" si="2"/>
        <v>True</v>
      </c>
      <c r="Z55" s="152" t="str">
        <f t="shared" si="3"/>
        <v>True</v>
      </c>
      <c r="AA55" s="152" t="str">
        <f t="shared" si="4"/>
        <v>True</v>
      </c>
      <c r="AC55" s="236">
        <f t="shared" si="5"/>
        <v>0</v>
      </c>
      <c r="AD55" s="235">
        <f t="shared" si="6"/>
        <v>0</v>
      </c>
    </row>
    <row r="56" spans="1:50" s="152" customFormat="1" ht="15.75">
      <c r="A56" s="59"/>
      <c r="B56" s="111">
        <v>3</v>
      </c>
      <c r="C56" s="59">
        <f>COUNTA('Biểu 3 - Đấu thầu'!G169:G187)</f>
        <v>0</v>
      </c>
      <c r="D56" s="59"/>
      <c r="E56" s="59"/>
      <c r="F56" s="59"/>
      <c r="G56" s="59"/>
      <c r="H56" s="59"/>
      <c r="I56" s="59"/>
      <c r="J56" s="59"/>
      <c r="K56" s="59"/>
      <c r="L56" s="59"/>
      <c r="M56" s="243"/>
      <c r="N56" s="113"/>
      <c r="O56" s="113"/>
      <c r="P56" s="113"/>
      <c r="Q56" s="128"/>
      <c r="R56" s="113"/>
      <c r="S56" s="128"/>
      <c r="T56" s="59"/>
      <c r="U56" s="128"/>
      <c r="V56" s="151"/>
      <c r="X56" s="152" t="str">
        <f t="shared" si="1"/>
        <v>True</v>
      </c>
      <c r="Y56" s="152" t="str">
        <f t="shared" si="2"/>
        <v>True</v>
      </c>
      <c r="Z56" s="152" t="str">
        <f t="shared" si="3"/>
        <v>True</v>
      </c>
      <c r="AA56" s="152" t="str">
        <f t="shared" si="4"/>
        <v>True</v>
      </c>
      <c r="AC56" s="236">
        <f t="shared" si="5"/>
        <v>0</v>
      </c>
      <c r="AD56" s="235">
        <f t="shared" si="6"/>
        <v>0</v>
      </c>
    </row>
    <row r="57" spans="1:50" s="154" customFormat="1" ht="15.75">
      <c r="A57" s="127">
        <v>11</v>
      </c>
      <c r="B57" s="36" t="s">
        <v>4228</v>
      </c>
      <c r="C57" s="127">
        <f>SUM(C58:C61)</f>
        <v>14</v>
      </c>
      <c r="D57" s="127">
        <f t="shared" ref="D57:V57" si="16">SUM(D58:D61)</f>
        <v>4.4031359999999999</v>
      </c>
      <c r="E57" s="127">
        <f t="shared" si="16"/>
        <v>0</v>
      </c>
      <c r="F57" s="127">
        <f t="shared" si="16"/>
        <v>0</v>
      </c>
      <c r="G57" s="127">
        <f t="shared" si="16"/>
        <v>5</v>
      </c>
      <c r="H57" s="127">
        <f t="shared" si="16"/>
        <v>1.8248359999999999</v>
      </c>
      <c r="I57" s="127">
        <f t="shared" si="16"/>
        <v>9</v>
      </c>
      <c r="J57" s="127">
        <f t="shared" si="16"/>
        <v>2.5783</v>
      </c>
      <c r="K57" s="127">
        <f t="shared" si="16"/>
        <v>0</v>
      </c>
      <c r="L57" s="127">
        <f t="shared" si="16"/>
        <v>0</v>
      </c>
      <c r="M57" s="76">
        <f t="shared" si="16"/>
        <v>0</v>
      </c>
      <c r="N57" s="127">
        <f t="shared" si="16"/>
        <v>0</v>
      </c>
      <c r="O57" s="127">
        <f t="shared" si="16"/>
        <v>0</v>
      </c>
      <c r="P57" s="127">
        <f t="shared" si="16"/>
        <v>0</v>
      </c>
      <c r="Q57" s="127">
        <f t="shared" si="16"/>
        <v>0</v>
      </c>
      <c r="R57" s="127">
        <f t="shared" si="16"/>
        <v>0</v>
      </c>
      <c r="S57" s="127">
        <f t="shared" si="16"/>
        <v>0</v>
      </c>
      <c r="T57" s="127">
        <f t="shared" si="16"/>
        <v>0</v>
      </c>
      <c r="U57" s="127">
        <f t="shared" si="16"/>
        <v>0</v>
      </c>
      <c r="V57" s="127">
        <f t="shared" si="16"/>
        <v>0</v>
      </c>
      <c r="W57" s="126"/>
      <c r="X57" s="208" t="str">
        <f>IF((C57-(G57+I57+K57))=0,"True","False")</f>
        <v>True</v>
      </c>
      <c r="Y57" s="208" t="str">
        <f t="shared" si="2"/>
        <v>True</v>
      </c>
      <c r="Z57" s="208" t="str">
        <f t="shared" si="3"/>
        <v>True</v>
      </c>
      <c r="AA57" s="208" t="str">
        <f t="shared" si="4"/>
        <v>True</v>
      </c>
      <c r="AB57" s="126"/>
      <c r="AC57" s="236">
        <f t="shared" si="5"/>
        <v>0</v>
      </c>
      <c r="AD57" s="235">
        <f t="shared" si="6"/>
        <v>0</v>
      </c>
      <c r="AE57" s="126"/>
      <c r="AF57" s="126"/>
      <c r="AG57" s="126"/>
      <c r="AH57" s="126"/>
      <c r="AI57" s="126"/>
      <c r="AJ57" s="126"/>
      <c r="AK57" s="126"/>
      <c r="AL57" s="126"/>
      <c r="AM57" s="126"/>
      <c r="AN57" s="126"/>
      <c r="AO57" s="126"/>
      <c r="AP57" s="126"/>
      <c r="AQ57" s="126"/>
      <c r="AR57" s="126"/>
      <c r="AS57" s="126"/>
      <c r="AT57" s="4"/>
      <c r="AU57" s="4"/>
      <c r="AV57" s="4"/>
      <c r="AW57" s="4"/>
      <c r="AX57" s="126"/>
    </row>
    <row r="58" spans="1:50" s="152" customFormat="1" ht="15.75">
      <c r="A58" s="59"/>
      <c r="B58" s="111" t="s">
        <v>4220</v>
      </c>
      <c r="C58" s="59">
        <f>COUNTA('Biểu 1A - NS'!G678:G700)</f>
        <v>14</v>
      </c>
      <c r="D58" s="59">
        <f>SUM('Biểu 1A - NS'!G678:G700)</f>
        <v>4.4031359999999999</v>
      </c>
      <c r="E58" s="59"/>
      <c r="F58" s="59"/>
      <c r="G58" s="59">
        <f>COUNTA('Biểu 1A - NS'!G678:G684)</f>
        <v>5</v>
      </c>
      <c r="H58" s="59">
        <f>SUM('Biểu 1A - NS'!G678:G684)</f>
        <v>1.8248359999999999</v>
      </c>
      <c r="I58" s="59">
        <f>COUNTA('Biểu 1A - NS'!G685:G695)</f>
        <v>9</v>
      </c>
      <c r="J58" s="59">
        <f>SUM('Biểu 1A - NS'!G685:G695)</f>
        <v>2.5783</v>
      </c>
      <c r="K58" s="59">
        <f>COUNTA('Biểu 1A - NS'!G696:G700)</f>
        <v>0</v>
      </c>
      <c r="L58" s="59">
        <f>SUM('Biểu 1A - NS'!G696:G700)</f>
        <v>0</v>
      </c>
      <c r="M58" s="243">
        <f>COUNTA('Biểu 1A - NS'!H678:H700)</f>
        <v>0</v>
      </c>
      <c r="N58" s="113"/>
      <c r="O58" s="113"/>
      <c r="P58" s="113"/>
      <c r="Q58" s="128"/>
      <c r="R58" s="113"/>
      <c r="S58" s="128"/>
      <c r="T58" s="59"/>
      <c r="U58" s="128"/>
      <c r="V58" s="151"/>
      <c r="X58" s="152" t="str">
        <f>IF((C58-(G58+I58+K58))=0,"True","False")</f>
        <v>True</v>
      </c>
      <c r="Y58" s="152" t="str">
        <f t="shared" si="2"/>
        <v>True</v>
      </c>
      <c r="Z58" s="152" t="str">
        <f t="shared" si="3"/>
        <v>True</v>
      </c>
      <c r="AA58" s="152" t="str">
        <f t="shared" si="4"/>
        <v>True</v>
      </c>
      <c r="AC58" s="236">
        <f t="shared" si="5"/>
        <v>0</v>
      </c>
      <c r="AD58" s="235">
        <f t="shared" si="6"/>
        <v>0</v>
      </c>
    </row>
    <row r="59" spans="1:50" s="152" customFormat="1" ht="15.75">
      <c r="A59" s="59"/>
      <c r="B59" s="111" t="s">
        <v>4221</v>
      </c>
      <c r="C59" s="59">
        <f>COUNTA('Biểu 1C - Đấu giá'!G326:G342)</f>
        <v>0</v>
      </c>
      <c r="D59" s="59">
        <f>SUM('Biểu 1C - Đấu giá'!G326:G342)</f>
        <v>0</v>
      </c>
      <c r="E59" s="59"/>
      <c r="F59" s="59"/>
      <c r="G59" s="59">
        <f>COUNTA('Biểu 1C - Đấu giá'!G326:G331)</f>
        <v>0</v>
      </c>
      <c r="H59" s="59">
        <f>SUM('Biểu 1C - Đấu giá'!G326:G331)</f>
        <v>0</v>
      </c>
      <c r="I59" s="59">
        <f>COUNTA('Biểu 1C - Đấu giá'!G332:G338)</f>
        <v>0</v>
      </c>
      <c r="J59" s="59">
        <f>SUM('Biểu 1C - Đấu giá'!G332:G338)</f>
        <v>0</v>
      </c>
      <c r="K59" s="59">
        <f>COUNTA('Biểu 1C - Đấu giá'!G339:G342)</f>
        <v>0</v>
      </c>
      <c r="L59" s="59">
        <f>SUM('Biểu 1C - Đấu giá'!G339:G342)</f>
        <v>0</v>
      </c>
      <c r="M59" s="243">
        <f>COUNTA('Biểu 1C - Đấu giá'!H326:H342)</f>
        <v>0</v>
      </c>
      <c r="N59" s="113"/>
      <c r="O59" s="113"/>
      <c r="P59" s="113"/>
      <c r="Q59" s="128"/>
      <c r="R59" s="113"/>
      <c r="S59" s="128"/>
      <c r="T59" s="59"/>
      <c r="U59" s="128"/>
      <c r="V59" s="151"/>
      <c r="X59" s="152" t="str">
        <f t="shared" si="1"/>
        <v>True</v>
      </c>
      <c r="Y59" s="152" t="str">
        <f t="shared" si="2"/>
        <v>True</v>
      </c>
      <c r="Z59" s="152" t="str">
        <f t="shared" si="3"/>
        <v>True</v>
      </c>
      <c r="AA59" s="152" t="str">
        <f t="shared" si="4"/>
        <v>True</v>
      </c>
      <c r="AC59" s="236">
        <f t="shared" si="5"/>
        <v>0</v>
      </c>
      <c r="AD59" s="235">
        <f t="shared" si="6"/>
        <v>0</v>
      </c>
    </row>
    <row r="60" spans="1:50" s="152" customFormat="1" ht="15.75">
      <c r="A60" s="59"/>
      <c r="B60" s="111">
        <v>2</v>
      </c>
      <c r="C60" s="59">
        <f>COUNTA('Biểu 2 - NNS'!G160:G176)</f>
        <v>0</v>
      </c>
      <c r="D60" s="59">
        <f>SUM('Biểu 2 - NNS'!G160:G176)</f>
        <v>0</v>
      </c>
      <c r="E60" s="59"/>
      <c r="F60" s="59"/>
      <c r="G60" s="59">
        <f>COUNTA('Biểu 2 - NNS'!G160:G165)</f>
        <v>0</v>
      </c>
      <c r="H60" s="59">
        <f>SUM('Biểu 2 - NNS'!G160:G165)</f>
        <v>0</v>
      </c>
      <c r="I60" s="59">
        <f>COUNTA('Biểu 2 - NNS'!G166:G172)</f>
        <v>0</v>
      </c>
      <c r="J60" s="59">
        <f>SUM('Biểu 2 - NNS'!G166:G172)</f>
        <v>0</v>
      </c>
      <c r="K60" s="59">
        <f>COUNTA('Biểu 2 - NNS'!G173:G176)</f>
        <v>0</v>
      </c>
      <c r="L60" s="59">
        <f>SUM('Biểu 2 - NNS'!G173:G176)</f>
        <v>0</v>
      </c>
      <c r="M60" s="243">
        <f>COUNTA('Biểu 2 - NNS'!H160:H176)</f>
        <v>0</v>
      </c>
      <c r="N60" s="113"/>
      <c r="O60" s="113"/>
      <c r="P60" s="113"/>
      <c r="Q60" s="128"/>
      <c r="R60" s="113"/>
      <c r="S60" s="128"/>
      <c r="T60" s="59"/>
      <c r="U60" s="128"/>
      <c r="V60" s="151"/>
      <c r="X60" s="152" t="str">
        <f t="shared" si="1"/>
        <v>True</v>
      </c>
      <c r="Y60" s="152" t="str">
        <f t="shared" si="2"/>
        <v>True</v>
      </c>
      <c r="Z60" s="152" t="str">
        <f t="shared" si="3"/>
        <v>True</v>
      </c>
      <c r="AA60" s="152" t="str">
        <f t="shared" si="4"/>
        <v>True</v>
      </c>
      <c r="AC60" s="236">
        <f t="shared" si="5"/>
        <v>0</v>
      </c>
      <c r="AD60" s="235">
        <f t="shared" si="6"/>
        <v>0</v>
      </c>
    </row>
    <row r="61" spans="1:50" s="152" customFormat="1" ht="15.75">
      <c r="A61" s="59"/>
      <c r="B61" s="111">
        <v>3</v>
      </c>
      <c r="C61" s="59">
        <f>COUNTA('Biểu 3 - Đấu thầu'!G190:G206)</f>
        <v>0</v>
      </c>
      <c r="D61" s="59"/>
      <c r="E61" s="59"/>
      <c r="F61" s="59"/>
      <c r="G61" s="59"/>
      <c r="H61" s="59"/>
      <c r="I61" s="59"/>
      <c r="J61" s="59"/>
      <c r="K61" s="59"/>
      <c r="L61" s="59"/>
      <c r="M61" s="243"/>
      <c r="N61" s="113"/>
      <c r="O61" s="113"/>
      <c r="P61" s="113"/>
      <c r="Q61" s="128"/>
      <c r="R61" s="113"/>
      <c r="S61" s="128"/>
      <c r="T61" s="59"/>
      <c r="U61" s="128"/>
      <c r="V61" s="151"/>
      <c r="X61" s="152" t="str">
        <f t="shared" si="1"/>
        <v>True</v>
      </c>
      <c r="Y61" s="152" t="str">
        <f t="shared" si="2"/>
        <v>True</v>
      </c>
      <c r="Z61" s="152" t="str">
        <f t="shared" si="3"/>
        <v>True</v>
      </c>
      <c r="AA61" s="152" t="str">
        <f t="shared" si="4"/>
        <v>True</v>
      </c>
      <c r="AC61" s="236">
        <f t="shared" si="5"/>
        <v>0</v>
      </c>
      <c r="AD61" s="235">
        <f t="shared" si="6"/>
        <v>0</v>
      </c>
    </row>
    <row r="62" spans="1:50" s="154" customFormat="1" ht="15.75">
      <c r="A62" s="127">
        <v>12</v>
      </c>
      <c r="B62" s="262" t="s">
        <v>4229</v>
      </c>
      <c r="C62" s="127">
        <f>SUM(C63:C66)</f>
        <v>80</v>
      </c>
      <c r="D62" s="127">
        <f t="shared" ref="D62:V62" si="17">SUM(D63:D66)</f>
        <v>127.27099999999996</v>
      </c>
      <c r="E62" s="127">
        <f t="shared" si="17"/>
        <v>0</v>
      </c>
      <c r="F62" s="127">
        <f t="shared" si="17"/>
        <v>0</v>
      </c>
      <c r="G62" s="127">
        <f t="shared" si="17"/>
        <v>26</v>
      </c>
      <c r="H62" s="127">
        <f t="shared" si="17"/>
        <v>47.54099999999999</v>
      </c>
      <c r="I62" s="127">
        <f t="shared" si="17"/>
        <v>39</v>
      </c>
      <c r="J62" s="127">
        <f t="shared" si="17"/>
        <v>66.250000000000014</v>
      </c>
      <c r="K62" s="127">
        <f t="shared" si="17"/>
        <v>15</v>
      </c>
      <c r="L62" s="127">
        <f t="shared" si="17"/>
        <v>13.48</v>
      </c>
      <c r="M62" s="76">
        <f t="shared" si="17"/>
        <v>1</v>
      </c>
      <c r="N62" s="127">
        <f t="shared" si="17"/>
        <v>23.28</v>
      </c>
      <c r="O62" s="127">
        <f t="shared" si="17"/>
        <v>0</v>
      </c>
      <c r="P62" s="127">
        <f t="shared" si="17"/>
        <v>0</v>
      </c>
      <c r="Q62" s="127">
        <f t="shared" si="17"/>
        <v>0</v>
      </c>
      <c r="R62" s="127">
        <f t="shared" si="17"/>
        <v>0</v>
      </c>
      <c r="S62" s="127">
        <f t="shared" si="17"/>
        <v>0</v>
      </c>
      <c r="T62" s="127">
        <f t="shared" si="17"/>
        <v>0</v>
      </c>
      <c r="U62" s="127">
        <f t="shared" si="17"/>
        <v>1</v>
      </c>
      <c r="V62" s="127">
        <f t="shared" si="17"/>
        <v>23.28</v>
      </c>
      <c r="W62" s="126"/>
      <c r="X62" s="152" t="str">
        <f t="shared" ref="X62:X71" si="18">IF((C62-(G62+I62+K62))=0,"True","False")</f>
        <v>True</v>
      </c>
      <c r="Y62" s="152" t="str">
        <f t="shared" ref="Y62:Y71" si="19">IF((D62-(H62+J62+L62))=0,"True","False")</f>
        <v>False</v>
      </c>
      <c r="Z62" s="152" t="str">
        <f t="shared" ref="Z62:Z71" si="20">IF((M62-(Q62+S62+U62))=0,"True","False")</f>
        <v>True</v>
      </c>
      <c r="AA62" s="152" t="str">
        <f t="shared" ref="AA62:AA71" si="21">IF((N62-(R62+T62+V62))=0,"True","False")</f>
        <v>True</v>
      </c>
      <c r="AB62" s="126"/>
      <c r="AC62" s="236">
        <f t="shared" si="5"/>
        <v>0</v>
      </c>
      <c r="AD62" s="235">
        <f t="shared" si="6"/>
        <v>0</v>
      </c>
      <c r="AE62" s="126"/>
      <c r="AF62" s="126"/>
      <c r="AG62" s="126"/>
      <c r="AH62" s="126"/>
      <c r="AI62" s="126"/>
      <c r="AJ62" s="126"/>
      <c r="AK62" s="126"/>
      <c r="AL62" s="126"/>
      <c r="AM62" s="126"/>
      <c r="AN62" s="126"/>
      <c r="AO62" s="126"/>
      <c r="AP62" s="126"/>
      <c r="AQ62" s="126"/>
      <c r="AR62" s="126"/>
      <c r="AS62" s="126"/>
      <c r="AT62" s="4"/>
      <c r="AU62" s="4"/>
      <c r="AV62" s="4"/>
      <c r="AW62" s="4"/>
      <c r="AX62" s="126"/>
    </row>
    <row r="63" spans="1:50" s="152" customFormat="1" ht="15.75">
      <c r="A63" s="59"/>
      <c r="B63" s="111" t="s">
        <v>4220</v>
      </c>
      <c r="C63" s="151">
        <f>COUNTA('Biểu 1A - NS'!G703:G779)</f>
        <v>70</v>
      </c>
      <c r="D63" s="151">
        <f>SUM('Biểu 1A - NS'!G703:G779)</f>
        <v>91.58099999999996</v>
      </c>
      <c r="E63" s="151"/>
      <c r="F63" s="151"/>
      <c r="G63" s="151">
        <f>COUNTA('Biểu 1A - NS'!G703:G728)</f>
        <v>24</v>
      </c>
      <c r="H63" s="151">
        <f>SUM('Biểu 1A - NS'!G703:G728)</f>
        <v>45.670999999999992</v>
      </c>
      <c r="I63" s="151">
        <f>COUNTA('Biểu 1A - NS'!G729:G763)</f>
        <v>33</v>
      </c>
      <c r="J63" s="151">
        <f>SUM('Biểu 1A - NS'!G729:G763)</f>
        <v>34.170000000000009</v>
      </c>
      <c r="K63" s="151">
        <f>COUNTA('Biểu 1A - NS'!G764:G779)</f>
        <v>13</v>
      </c>
      <c r="L63" s="151">
        <f>SUM('Biểu 1A - NS'!G764:G779)</f>
        <v>11.740000000000002</v>
      </c>
      <c r="M63" s="244">
        <f>COUNTA('Biểu 1A - NS'!H703:H779)</f>
        <v>1</v>
      </c>
      <c r="N63" s="113">
        <f>SUM('Biểu 1A - NS'!H703:H779)</f>
        <v>23.28</v>
      </c>
      <c r="O63" s="113"/>
      <c r="P63" s="113"/>
      <c r="Q63" s="128">
        <f>COUNTA('Biểu 1A - NS'!H703:H728)</f>
        <v>0</v>
      </c>
      <c r="R63" s="113">
        <f>SUM('Biểu 1A - NS'!H703:H728)</f>
        <v>0</v>
      </c>
      <c r="S63" s="128">
        <f>COUNTA('Biểu 1A - NS'!H729:H763)</f>
        <v>0</v>
      </c>
      <c r="T63" s="59">
        <f>SUM('Biểu 1A - NS'!H729:H763)</f>
        <v>0</v>
      </c>
      <c r="U63" s="128">
        <f>COUNTA('Biểu 1A - NS'!H764:H779)</f>
        <v>1</v>
      </c>
      <c r="V63" s="151">
        <f>SUM('Biểu 1A - NS'!H764:H779)</f>
        <v>23.28</v>
      </c>
      <c r="X63" s="152" t="str">
        <f t="shared" si="18"/>
        <v>True</v>
      </c>
      <c r="Y63" s="152" t="str">
        <f t="shared" si="19"/>
        <v>False</v>
      </c>
      <c r="Z63" s="152" t="str">
        <f t="shared" si="20"/>
        <v>True</v>
      </c>
      <c r="AA63" s="152" t="str">
        <f t="shared" si="21"/>
        <v>True</v>
      </c>
      <c r="AC63" s="236">
        <f t="shared" si="5"/>
        <v>0</v>
      </c>
      <c r="AD63" s="235">
        <f t="shared" si="6"/>
        <v>0</v>
      </c>
    </row>
    <row r="64" spans="1:50" s="152" customFormat="1" ht="15.75">
      <c r="A64" s="59"/>
      <c r="B64" s="111" t="s">
        <v>4221</v>
      </c>
      <c r="C64" s="151">
        <f>COUNTA('Biểu 1C - Đấu giá'!G345:G355)</f>
        <v>4</v>
      </c>
      <c r="D64" s="151">
        <f>SUM('Biểu 1C - Đấu giá'!G345:G355)</f>
        <v>10.53</v>
      </c>
      <c r="E64" s="151"/>
      <c r="F64" s="151"/>
      <c r="G64" s="151">
        <f>COUNTA('Biểu 1C - Đấu giá'!G345:G347)</f>
        <v>1</v>
      </c>
      <c r="H64" s="151">
        <f>SUM('Biểu 1C - Đấu giá'!G345:G347)</f>
        <v>0.87</v>
      </c>
      <c r="I64" s="151">
        <f>COUNTA('Biểu 1C - Đấu giá'!G348:G351)</f>
        <v>2</v>
      </c>
      <c r="J64" s="151">
        <f>SUM('Biểu 1C - Đấu giá'!G348:G351)</f>
        <v>7.96</v>
      </c>
      <c r="K64" s="151">
        <f>COUNTA('Biểu 1C - Đấu giá'!G352:G355)</f>
        <v>1</v>
      </c>
      <c r="L64" s="151">
        <f>SUM('Biểu 1C - Đấu giá'!G352:G355)</f>
        <v>1.7</v>
      </c>
      <c r="M64" s="244">
        <f>COUNTA('Biểu 1C - Đấu giá'!H345:H355)</f>
        <v>0</v>
      </c>
      <c r="N64" s="113">
        <f>SUM('Biểu 1C - Đấu giá'!H345:H355)</f>
        <v>0</v>
      </c>
      <c r="O64" s="113"/>
      <c r="P64" s="113"/>
      <c r="Q64" s="128">
        <f>COUNTA('Biểu 1C - Đấu giá'!H345:H347)</f>
        <v>0</v>
      </c>
      <c r="R64" s="113">
        <f>SUM('Biểu 1C - Đấu giá'!H345:H347)</f>
        <v>0</v>
      </c>
      <c r="S64" s="128">
        <f>COUNTA('Biểu 1C - Đấu giá'!H348:H351)</f>
        <v>0</v>
      </c>
      <c r="T64" s="59">
        <f>SUM('Biểu 1C - Đấu giá'!H348:H351)</f>
        <v>0</v>
      </c>
      <c r="U64" s="128">
        <f>COUNTA('Biểu 1C - Đấu giá'!H352:H355)</f>
        <v>0</v>
      </c>
      <c r="V64" s="151">
        <f>SUM('Biểu 1C - Đấu giá'!H352:H355)</f>
        <v>0</v>
      </c>
      <c r="X64" s="152" t="str">
        <f t="shared" si="18"/>
        <v>True</v>
      </c>
      <c r="Y64" s="152" t="str">
        <f t="shared" si="19"/>
        <v>True</v>
      </c>
      <c r="Z64" s="152" t="str">
        <f t="shared" si="20"/>
        <v>True</v>
      </c>
      <c r="AA64" s="152" t="str">
        <f t="shared" si="21"/>
        <v>True</v>
      </c>
      <c r="AC64" s="236">
        <f t="shared" si="5"/>
        <v>0</v>
      </c>
      <c r="AD64" s="235">
        <f t="shared" si="6"/>
        <v>0</v>
      </c>
    </row>
    <row r="65" spans="1:50" s="152" customFormat="1" ht="15.75">
      <c r="A65" s="59"/>
      <c r="B65" s="111">
        <v>2</v>
      </c>
      <c r="C65" s="151">
        <f>COUNTA('Biểu 2 - NNS'!G179:G192)</f>
        <v>6</v>
      </c>
      <c r="D65" s="151">
        <f>SUM('Biểu 2 - NNS'!G179:G192)</f>
        <v>25.16</v>
      </c>
      <c r="E65" s="151"/>
      <c r="F65" s="151"/>
      <c r="G65" s="151">
        <f>COUNTA('Biểu 2 - NNS'!G179:G183)</f>
        <v>1</v>
      </c>
      <c r="H65" s="151">
        <f>SUM('Biểu 2 - NNS'!G179:G183)</f>
        <v>1</v>
      </c>
      <c r="I65" s="151">
        <f>COUNTA('Biểu 2 - NNS'!G184:G189)</f>
        <v>4</v>
      </c>
      <c r="J65" s="151">
        <f>SUM('Biểu 2 - NNS'!G184:G189)</f>
        <v>24.12</v>
      </c>
      <c r="K65" s="151">
        <f>COUNTA('Biểu 2 - NNS'!G190:G192)</f>
        <v>1</v>
      </c>
      <c r="L65" s="151">
        <f>SUM('Biểu 2 - NNS'!G190:G192)</f>
        <v>0.04</v>
      </c>
      <c r="M65" s="244">
        <f>COUNTA('Biểu 2 - NNS'!H179:H192)</f>
        <v>0</v>
      </c>
      <c r="N65" s="113">
        <f>SUM('Biểu 2 - NNS'!H179:H192)</f>
        <v>0</v>
      </c>
      <c r="O65" s="113"/>
      <c r="P65" s="113"/>
      <c r="Q65" s="128">
        <f>COUNTA('Biểu 2 - NNS'!H179:H183)</f>
        <v>0</v>
      </c>
      <c r="R65" s="113">
        <f>SUM('Biểu 2 - NNS'!H179:H183)</f>
        <v>0</v>
      </c>
      <c r="S65" s="128">
        <f>COUNTA('Biểu 2 - NNS'!H184:H189)</f>
        <v>0</v>
      </c>
      <c r="T65" s="59">
        <f>SUM('Biểu 2 - NNS'!H184:H189)</f>
        <v>0</v>
      </c>
      <c r="U65" s="128">
        <f>COUNTA('Biểu 2 - NNS'!H190:H192)</f>
        <v>0</v>
      </c>
      <c r="V65" s="151">
        <f>SUM('Biểu 2 - NNS'!H190:H192)</f>
        <v>0</v>
      </c>
      <c r="X65" s="152" t="str">
        <f t="shared" si="18"/>
        <v>True</v>
      </c>
      <c r="Y65" s="152" t="str">
        <f t="shared" si="19"/>
        <v>True</v>
      </c>
      <c r="Z65" s="152" t="str">
        <f t="shared" si="20"/>
        <v>True</v>
      </c>
      <c r="AA65" s="152" t="str">
        <f t="shared" si="21"/>
        <v>True</v>
      </c>
      <c r="AC65" s="236">
        <f t="shared" si="5"/>
        <v>0</v>
      </c>
      <c r="AD65" s="235">
        <f t="shared" si="6"/>
        <v>0</v>
      </c>
    </row>
    <row r="66" spans="1:50" s="152" customFormat="1" ht="15.75">
      <c r="A66" s="59"/>
      <c r="B66" s="111">
        <v>3</v>
      </c>
      <c r="C66" s="151">
        <f>COUNTA('Biểu 3 - Đấu thầu'!G209:G223)</f>
        <v>0</v>
      </c>
      <c r="D66" s="151">
        <f>SUM('Biểu 3 - Đấu thầu'!G209:G223)</f>
        <v>0</v>
      </c>
      <c r="E66" s="151"/>
      <c r="F66" s="151"/>
      <c r="G66" s="151">
        <f>COUNTA('Biểu 3 - Đấu thầu'!G209:G214)</f>
        <v>0</v>
      </c>
      <c r="H66" s="151">
        <f>SUM('Biểu 3 - Đấu thầu'!G209:G214)</f>
        <v>0</v>
      </c>
      <c r="I66" s="151">
        <f>COUNTA('Biểu 3 - Đấu thầu'!G215:G219)</f>
        <v>0</v>
      </c>
      <c r="J66" s="151">
        <f>SUM('Biểu 3 - Đấu thầu'!G215:G219)</f>
        <v>0</v>
      </c>
      <c r="K66" s="151">
        <f>COUNTA('Biểu 3 - Đấu thầu'!G220:G223)</f>
        <v>0</v>
      </c>
      <c r="L66" s="151">
        <f>SUM('Biểu 3 - Đấu thầu'!G220:G223)</f>
        <v>0</v>
      </c>
      <c r="M66" s="244"/>
      <c r="N66" s="113"/>
      <c r="O66" s="113"/>
      <c r="P66" s="113"/>
      <c r="Q66" s="128"/>
      <c r="R66" s="113"/>
      <c r="S66" s="128"/>
      <c r="T66" s="59"/>
      <c r="U66" s="128"/>
      <c r="V66" s="151"/>
      <c r="X66" s="152" t="str">
        <f t="shared" si="18"/>
        <v>True</v>
      </c>
      <c r="Y66" s="152" t="str">
        <f t="shared" si="19"/>
        <v>True</v>
      </c>
      <c r="Z66" s="152" t="str">
        <f t="shared" si="20"/>
        <v>True</v>
      </c>
      <c r="AA66" s="152" t="str">
        <f t="shared" si="21"/>
        <v>True</v>
      </c>
      <c r="AC66" s="236">
        <f t="shared" si="5"/>
        <v>0</v>
      </c>
      <c r="AD66" s="235">
        <f t="shared" si="6"/>
        <v>0</v>
      </c>
    </row>
    <row r="67" spans="1:50" s="154" customFormat="1" ht="15.75">
      <c r="A67" s="127">
        <v>13</v>
      </c>
      <c r="B67" s="36" t="s">
        <v>1081</v>
      </c>
      <c r="C67" s="127">
        <f>SUM(C68:C71)</f>
        <v>16</v>
      </c>
      <c r="D67" s="127">
        <f t="shared" ref="D67:V67" si="22">SUM(D68:D71)</f>
        <v>1.3762600000000005</v>
      </c>
      <c r="E67" s="127">
        <f t="shared" si="22"/>
        <v>0</v>
      </c>
      <c r="F67" s="127">
        <f t="shared" si="22"/>
        <v>0</v>
      </c>
      <c r="G67" s="127">
        <f t="shared" si="22"/>
        <v>6</v>
      </c>
      <c r="H67" s="127">
        <f t="shared" si="22"/>
        <v>0.54626000000000008</v>
      </c>
      <c r="I67" s="127">
        <f t="shared" si="22"/>
        <v>10</v>
      </c>
      <c r="J67" s="127">
        <f t="shared" si="22"/>
        <v>0.82999999999999985</v>
      </c>
      <c r="K67" s="127">
        <f t="shared" si="22"/>
        <v>0</v>
      </c>
      <c r="L67" s="127">
        <f t="shared" si="22"/>
        <v>0</v>
      </c>
      <c r="M67" s="76">
        <f t="shared" si="22"/>
        <v>0</v>
      </c>
      <c r="N67" s="127">
        <f t="shared" si="22"/>
        <v>0</v>
      </c>
      <c r="O67" s="127">
        <f t="shared" si="22"/>
        <v>0</v>
      </c>
      <c r="P67" s="127">
        <f t="shared" si="22"/>
        <v>0</v>
      </c>
      <c r="Q67" s="127">
        <f t="shared" si="22"/>
        <v>0</v>
      </c>
      <c r="R67" s="127">
        <f t="shared" si="22"/>
        <v>0</v>
      </c>
      <c r="S67" s="127">
        <f t="shared" si="22"/>
        <v>0</v>
      </c>
      <c r="T67" s="127">
        <f t="shared" si="22"/>
        <v>0</v>
      </c>
      <c r="U67" s="127">
        <f t="shared" si="22"/>
        <v>0</v>
      </c>
      <c r="V67" s="127">
        <f t="shared" si="22"/>
        <v>0</v>
      </c>
      <c r="W67" s="126"/>
      <c r="X67" s="152" t="str">
        <f t="shared" si="18"/>
        <v>True</v>
      </c>
      <c r="Y67" s="152" t="str">
        <f t="shared" si="19"/>
        <v>False</v>
      </c>
      <c r="Z67" s="152" t="str">
        <f t="shared" si="20"/>
        <v>True</v>
      </c>
      <c r="AA67" s="152" t="str">
        <f t="shared" si="21"/>
        <v>True</v>
      </c>
      <c r="AB67" s="126"/>
      <c r="AC67" s="236">
        <f t="shared" si="5"/>
        <v>0</v>
      </c>
      <c r="AD67" s="235">
        <f t="shared" si="6"/>
        <v>0</v>
      </c>
      <c r="AE67" s="126"/>
      <c r="AF67" s="126"/>
      <c r="AG67" s="126"/>
      <c r="AH67" s="126"/>
      <c r="AI67" s="126"/>
      <c r="AJ67" s="126"/>
      <c r="AK67" s="126"/>
      <c r="AL67" s="126"/>
      <c r="AM67" s="126"/>
      <c r="AN67" s="126"/>
      <c r="AO67" s="126"/>
      <c r="AP67" s="126"/>
      <c r="AQ67" s="126"/>
      <c r="AR67" s="126"/>
      <c r="AS67" s="126"/>
      <c r="AT67" s="4"/>
      <c r="AU67" s="4"/>
      <c r="AV67" s="4"/>
      <c r="AW67" s="4"/>
      <c r="AX67" s="126"/>
    </row>
    <row r="68" spans="1:50" s="152" customFormat="1" ht="15.75">
      <c r="A68" s="59"/>
      <c r="B68" s="111" t="s">
        <v>4220</v>
      </c>
      <c r="C68" s="59">
        <f>COUNTA('Biểu 1A - NS'!G782:G806)</f>
        <v>16</v>
      </c>
      <c r="D68" s="59">
        <f>SUM('Biểu 1A - NS'!G782:G806)</f>
        <v>1.3762600000000005</v>
      </c>
      <c r="E68" s="59"/>
      <c r="F68" s="59"/>
      <c r="G68" s="59">
        <f>COUNTA('Biểu 1A - NS'!G782:G789)</f>
        <v>6</v>
      </c>
      <c r="H68" s="59">
        <f>SUM('Biểu 1A - NS'!G782:G789)</f>
        <v>0.54626000000000008</v>
      </c>
      <c r="I68" s="59">
        <f>COUNTA('Biểu 1A - NS'!G790:G801)</f>
        <v>10</v>
      </c>
      <c r="J68" s="59">
        <f>SUM('Biểu 1A - NS'!G790:G801)</f>
        <v>0.82999999999999985</v>
      </c>
      <c r="K68" s="59">
        <f>COUNTA('Biểu 1A - NS'!G802:G806)</f>
        <v>0</v>
      </c>
      <c r="L68" s="59">
        <f>SUM('Biểu 1A - NS'!G802:G806)</f>
        <v>0</v>
      </c>
      <c r="M68" s="243">
        <f>COUNTA('Biểu 1A - NS'!H782:H806)</f>
        <v>0</v>
      </c>
      <c r="N68" s="113"/>
      <c r="O68" s="113"/>
      <c r="P68" s="113"/>
      <c r="Q68" s="128"/>
      <c r="R68" s="113"/>
      <c r="S68" s="128"/>
      <c r="T68" s="59"/>
      <c r="U68" s="128"/>
      <c r="V68" s="151"/>
      <c r="X68" s="152" t="str">
        <f t="shared" si="18"/>
        <v>True</v>
      </c>
      <c r="Y68" s="152" t="str">
        <f t="shared" si="19"/>
        <v>False</v>
      </c>
      <c r="Z68" s="152" t="str">
        <f t="shared" si="20"/>
        <v>True</v>
      </c>
      <c r="AA68" s="152" t="str">
        <f t="shared" si="21"/>
        <v>True</v>
      </c>
      <c r="AC68" s="236">
        <f t="shared" si="5"/>
        <v>0</v>
      </c>
      <c r="AD68" s="235">
        <f t="shared" si="6"/>
        <v>0</v>
      </c>
    </row>
    <row r="69" spans="1:50" s="152" customFormat="1" ht="15.75">
      <c r="A69" s="59"/>
      <c r="B69" s="111" t="s">
        <v>4221</v>
      </c>
      <c r="C69" s="59">
        <f>COUNTA('Biểu 1C - Đấu giá'!F358:F373)</f>
        <v>0</v>
      </c>
      <c r="D69" s="59"/>
      <c r="E69" s="59"/>
      <c r="F69" s="59"/>
      <c r="G69" s="59"/>
      <c r="H69" s="59"/>
      <c r="I69" s="59"/>
      <c r="J69" s="59"/>
      <c r="K69" s="59"/>
      <c r="L69" s="59"/>
      <c r="M69" s="243"/>
      <c r="N69" s="113"/>
      <c r="O69" s="113"/>
      <c r="P69" s="113"/>
      <c r="Q69" s="128"/>
      <c r="R69" s="113"/>
      <c r="S69" s="128"/>
      <c r="T69" s="59"/>
      <c r="U69" s="128"/>
      <c r="V69" s="151"/>
      <c r="X69" s="152" t="str">
        <f t="shared" si="18"/>
        <v>True</v>
      </c>
      <c r="Y69" s="152" t="str">
        <f t="shared" si="19"/>
        <v>True</v>
      </c>
      <c r="Z69" s="152" t="str">
        <f t="shared" si="20"/>
        <v>True</v>
      </c>
      <c r="AA69" s="152" t="str">
        <f t="shared" si="21"/>
        <v>True</v>
      </c>
      <c r="AC69" s="236">
        <f t="shared" si="5"/>
        <v>0</v>
      </c>
      <c r="AD69" s="235">
        <f t="shared" si="6"/>
        <v>0</v>
      </c>
    </row>
    <row r="70" spans="1:50" s="152" customFormat="1" ht="15.75">
      <c r="A70" s="59"/>
      <c r="B70" s="111">
        <v>2</v>
      </c>
      <c r="C70" s="59">
        <f>COUNTA('Biểu 2 - NNS'!G195:G210)</f>
        <v>0</v>
      </c>
      <c r="D70" s="59"/>
      <c r="E70" s="59"/>
      <c r="F70" s="59"/>
      <c r="G70" s="59"/>
      <c r="H70" s="59"/>
      <c r="I70" s="59"/>
      <c r="J70" s="59"/>
      <c r="K70" s="59"/>
      <c r="L70" s="59"/>
      <c r="M70" s="243"/>
      <c r="N70" s="113"/>
      <c r="O70" s="113"/>
      <c r="P70" s="113"/>
      <c r="Q70" s="128"/>
      <c r="R70" s="113"/>
      <c r="S70" s="128"/>
      <c r="T70" s="59"/>
      <c r="U70" s="128"/>
      <c r="V70" s="151"/>
      <c r="X70" s="152" t="str">
        <f t="shared" si="18"/>
        <v>True</v>
      </c>
      <c r="Y70" s="152" t="str">
        <f t="shared" si="19"/>
        <v>True</v>
      </c>
      <c r="Z70" s="152" t="str">
        <f t="shared" si="20"/>
        <v>True</v>
      </c>
      <c r="AA70" s="152" t="str">
        <f t="shared" si="21"/>
        <v>True</v>
      </c>
      <c r="AC70" s="236">
        <f t="shared" si="5"/>
        <v>0</v>
      </c>
      <c r="AD70" s="235">
        <f t="shared" si="6"/>
        <v>0</v>
      </c>
    </row>
    <row r="71" spans="1:50" s="152" customFormat="1" ht="15.75">
      <c r="A71" s="59"/>
      <c r="B71" s="111">
        <v>3</v>
      </c>
      <c r="C71" s="59">
        <f>COUNTA('Biểu 3 - Đấu thầu'!G226:G241)</f>
        <v>0</v>
      </c>
      <c r="D71" s="59"/>
      <c r="E71" s="59"/>
      <c r="F71" s="59"/>
      <c r="G71" s="59"/>
      <c r="H71" s="59"/>
      <c r="I71" s="59"/>
      <c r="J71" s="59"/>
      <c r="K71" s="59"/>
      <c r="L71" s="59"/>
      <c r="M71" s="243"/>
      <c r="N71" s="113"/>
      <c r="O71" s="113"/>
      <c r="P71" s="113"/>
      <c r="Q71" s="128"/>
      <c r="R71" s="113"/>
      <c r="S71" s="128"/>
      <c r="T71" s="59"/>
      <c r="U71" s="128"/>
      <c r="V71" s="151"/>
      <c r="X71" s="152" t="str">
        <f t="shared" si="18"/>
        <v>True</v>
      </c>
      <c r="Y71" s="152" t="str">
        <f t="shared" si="19"/>
        <v>True</v>
      </c>
      <c r="Z71" s="152" t="str">
        <f t="shared" si="20"/>
        <v>True</v>
      </c>
      <c r="AA71" s="152" t="str">
        <f t="shared" si="21"/>
        <v>True</v>
      </c>
      <c r="AC71" s="236">
        <f t="shared" ref="AC71:AC134" si="23">D71-(H71+J71+L71)</f>
        <v>0</v>
      </c>
      <c r="AD71" s="235">
        <f t="shared" si="6"/>
        <v>0</v>
      </c>
    </row>
    <row r="72" spans="1:50" s="154" customFormat="1" ht="15.75">
      <c r="A72" s="127">
        <v>14</v>
      </c>
      <c r="B72" s="36" t="s">
        <v>1136</v>
      </c>
      <c r="C72" s="127">
        <f>SUM(C73:C76)</f>
        <v>68</v>
      </c>
      <c r="D72" s="127">
        <f t="shared" ref="D72:V72" si="24">SUM(D73:D76)</f>
        <v>106.91045</v>
      </c>
      <c r="E72" s="127">
        <f t="shared" si="24"/>
        <v>0</v>
      </c>
      <c r="F72" s="127">
        <f t="shared" si="24"/>
        <v>0</v>
      </c>
      <c r="G72" s="127">
        <f t="shared" si="24"/>
        <v>51</v>
      </c>
      <c r="H72" s="127">
        <f t="shared" si="24"/>
        <v>72.478099999999998</v>
      </c>
      <c r="I72" s="127">
        <f t="shared" si="24"/>
        <v>8</v>
      </c>
      <c r="J72" s="127">
        <f t="shared" si="24"/>
        <v>30.11035</v>
      </c>
      <c r="K72" s="127">
        <f t="shared" si="24"/>
        <v>9</v>
      </c>
      <c r="L72" s="127">
        <f t="shared" si="24"/>
        <v>4.322000000000001</v>
      </c>
      <c r="M72" s="76">
        <f t="shared" si="24"/>
        <v>0</v>
      </c>
      <c r="N72" s="127">
        <f t="shared" si="24"/>
        <v>0</v>
      </c>
      <c r="O72" s="127">
        <f t="shared" si="24"/>
        <v>0</v>
      </c>
      <c r="P72" s="127">
        <f t="shared" si="24"/>
        <v>0</v>
      </c>
      <c r="Q72" s="127">
        <f t="shared" si="24"/>
        <v>0</v>
      </c>
      <c r="R72" s="127">
        <f t="shared" si="24"/>
        <v>0</v>
      </c>
      <c r="S72" s="127">
        <f t="shared" si="24"/>
        <v>0</v>
      </c>
      <c r="T72" s="127">
        <f t="shared" si="24"/>
        <v>0</v>
      </c>
      <c r="U72" s="127">
        <f t="shared" si="24"/>
        <v>0</v>
      </c>
      <c r="V72" s="127">
        <f t="shared" si="24"/>
        <v>0</v>
      </c>
      <c r="W72" s="126"/>
      <c r="X72" s="208" t="str">
        <f t="shared" ref="X72:X87" si="25">IF((C72-(G72+I72+K72))=0,"True","False")</f>
        <v>True</v>
      </c>
      <c r="Y72" s="208" t="str">
        <f t="shared" ref="Y72:Y87" si="26">IF((D72-(H72+J72+L72))=0,"True","False")</f>
        <v>True</v>
      </c>
      <c r="Z72" s="208" t="str">
        <f t="shared" ref="Z72:Z87" si="27">IF((M72-(Q72+S72+U72))=0,"True","False")</f>
        <v>True</v>
      </c>
      <c r="AA72" s="208" t="str">
        <f t="shared" ref="AA72:AA87" si="28">IF((N72-(R72+T72+V72))=0,"True","False")</f>
        <v>True</v>
      </c>
      <c r="AB72" s="126"/>
      <c r="AC72" s="236">
        <f t="shared" si="23"/>
        <v>0</v>
      </c>
      <c r="AD72" s="235">
        <f t="shared" ref="AD72:AD135" si="29">N72-(R72+T72+V72)</f>
        <v>0</v>
      </c>
      <c r="AE72" s="126"/>
      <c r="AF72" s="126"/>
      <c r="AG72" s="126"/>
      <c r="AH72" s="126"/>
      <c r="AI72" s="126"/>
      <c r="AJ72" s="126"/>
      <c r="AK72" s="126"/>
      <c r="AL72" s="126"/>
      <c r="AM72" s="126"/>
      <c r="AN72" s="126"/>
      <c r="AO72" s="126"/>
      <c r="AP72" s="126"/>
      <c r="AQ72" s="126"/>
      <c r="AR72" s="126"/>
      <c r="AS72" s="126"/>
      <c r="AT72" s="4"/>
      <c r="AU72" s="4"/>
      <c r="AV72" s="4"/>
      <c r="AW72" s="4"/>
      <c r="AX72" s="126"/>
    </row>
    <row r="73" spans="1:50" s="152" customFormat="1" ht="15.75">
      <c r="A73" s="59"/>
      <c r="B73" s="111" t="s">
        <v>4220</v>
      </c>
      <c r="C73" s="59">
        <f>COUNTA('Biểu 1A - NS'!G809:G863)</f>
        <v>49</v>
      </c>
      <c r="D73" s="59">
        <f>SUM('Biểu 1A - NS'!G809:G863)</f>
        <v>60.813599999999994</v>
      </c>
      <c r="E73" s="59"/>
      <c r="F73" s="59"/>
      <c r="G73" s="59">
        <f>COUNTA('Biểu 1A - NS'!G809:G852)</f>
        <v>42</v>
      </c>
      <c r="H73" s="59">
        <f>SUM('Biểu 1A - NS'!G809:G852)</f>
        <v>56.721599999999995</v>
      </c>
      <c r="I73" s="59">
        <f>COUNTA('Biểu 1A - NS'!G853:G857)</f>
        <v>3</v>
      </c>
      <c r="J73" s="59">
        <f>SUM('Biểu 1A - NS'!G853:G857)</f>
        <v>1.6199999999999999</v>
      </c>
      <c r="K73" s="59">
        <f>COUNTA('Biểu 1A - NS'!G858:G863)</f>
        <v>4</v>
      </c>
      <c r="L73" s="59">
        <f>SUM('Biểu 1A - NS'!G858:G863)</f>
        <v>2.4720000000000004</v>
      </c>
      <c r="M73" s="243">
        <f>COUNTA('Biểu 1A - NS'!H809:H863)</f>
        <v>0</v>
      </c>
      <c r="N73" s="113"/>
      <c r="O73" s="113"/>
      <c r="P73" s="113"/>
      <c r="Q73" s="128"/>
      <c r="R73" s="113"/>
      <c r="S73" s="128"/>
      <c r="T73" s="59"/>
      <c r="U73" s="128"/>
      <c r="V73" s="151"/>
      <c r="X73" s="152" t="str">
        <f t="shared" si="25"/>
        <v>True</v>
      </c>
      <c r="Y73" s="152" t="str">
        <f t="shared" si="26"/>
        <v>True</v>
      </c>
      <c r="Z73" s="152" t="str">
        <f t="shared" si="27"/>
        <v>True</v>
      </c>
      <c r="AA73" s="152" t="str">
        <f t="shared" si="28"/>
        <v>True</v>
      </c>
      <c r="AC73" s="236">
        <f t="shared" si="23"/>
        <v>0</v>
      </c>
      <c r="AD73" s="235">
        <f t="shared" si="29"/>
        <v>0</v>
      </c>
    </row>
    <row r="74" spans="1:50" s="152" customFormat="1" ht="15.75">
      <c r="A74" s="59"/>
      <c r="B74" s="111" t="s">
        <v>4221</v>
      </c>
      <c r="C74" s="59">
        <f>COUNTA('Biểu 1C - Đấu giá'!G376:G395)</f>
        <v>14</v>
      </c>
      <c r="D74" s="59">
        <f>SUM('Biểu 1C - Đấu giá'!G376:G395)</f>
        <v>23.8049</v>
      </c>
      <c r="E74" s="59"/>
      <c r="F74" s="59"/>
      <c r="G74" s="59">
        <f>COUNTA('Biểu 1C - Đấu giá'!G376:G385)</f>
        <v>8</v>
      </c>
      <c r="H74" s="59">
        <f>SUM('Biểu 1C - Đấu giá'!G376:G385)</f>
        <v>15.6249</v>
      </c>
      <c r="I74" s="59">
        <f>COUNTA('Biểu 1C - Đấu giá'!G386:G388)</f>
        <v>1</v>
      </c>
      <c r="J74" s="59">
        <f>SUM('Biểu 1C - Đấu giá'!G386:G388)</f>
        <v>6.33</v>
      </c>
      <c r="K74" s="59">
        <f>COUNTA('Biểu 1C - Đấu giá'!G389:G395)</f>
        <v>5</v>
      </c>
      <c r="L74" s="59">
        <f>SUM('Biểu 1C - Đấu giá'!G389:G395)</f>
        <v>1.85</v>
      </c>
      <c r="M74" s="243">
        <f>COUNTA('Biểu 1C - Đấu giá'!H376:H395)</f>
        <v>0</v>
      </c>
      <c r="N74" s="113"/>
      <c r="O74" s="113"/>
      <c r="P74" s="113"/>
      <c r="Q74" s="128"/>
      <c r="R74" s="113"/>
      <c r="S74" s="128"/>
      <c r="T74" s="59"/>
      <c r="U74" s="128"/>
      <c r="V74" s="151"/>
      <c r="X74" s="152" t="str">
        <f t="shared" si="25"/>
        <v>True</v>
      </c>
      <c r="Y74" s="152" t="str">
        <f t="shared" si="26"/>
        <v>False</v>
      </c>
      <c r="Z74" s="152" t="str">
        <f t="shared" si="27"/>
        <v>True</v>
      </c>
      <c r="AA74" s="152" t="str">
        <f t="shared" si="28"/>
        <v>True</v>
      </c>
      <c r="AC74" s="236">
        <f t="shared" si="23"/>
        <v>0</v>
      </c>
      <c r="AD74" s="235">
        <f t="shared" si="29"/>
        <v>0</v>
      </c>
    </row>
    <row r="75" spans="1:50" s="152" customFormat="1" ht="15.75">
      <c r="A75" s="59"/>
      <c r="B75" s="111">
        <v>2</v>
      </c>
      <c r="C75" s="59">
        <f>COUNTA('Biểu 2 - NNS'!G213:G227)</f>
        <v>5</v>
      </c>
      <c r="D75" s="59">
        <f>SUM('Biểu 2 - NNS'!G213:G227)</f>
        <v>22.29195</v>
      </c>
      <c r="E75" s="59"/>
      <c r="F75" s="59"/>
      <c r="G75" s="59">
        <f>COUNTA('Biểu 2 - NNS'!G213:G215)</f>
        <v>1</v>
      </c>
      <c r="H75" s="59">
        <f>SUM('Biểu 2 - NNS'!G213:G215)</f>
        <v>0.13159999999999999</v>
      </c>
      <c r="I75" s="59">
        <f>COUNTA('Biểu 2 - NNS'!G216:G221)</f>
        <v>4</v>
      </c>
      <c r="J75" s="59">
        <f>SUM('Biểu 2 - NNS'!G216:G221)</f>
        <v>22.160350000000001</v>
      </c>
      <c r="K75" s="59">
        <f>COUNTA('Biểu 2 - NNS'!G222:G227)</f>
        <v>0</v>
      </c>
      <c r="L75" s="59">
        <f>SUM('Biểu 2 - NNS'!G222:G227)</f>
        <v>0</v>
      </c>
      <c r="M75" s="243">
        <f>COUNTA('Biểu 2 - NNS'!H213:H227)</f>
        <v>0</v>
      </c>
      <c r="N75" s="113"/>
      <c r="O75" s="113"/>
      <c r="P75" s="113"/>
      <c r="Q75" s="128"/>
      <c r="R75" s="113"/>
      <c r="S75" s="128"/>
      <c r="T75" s="59"/>
      <c r="U75" s="128"/>
      <c r="V75" s="151"/>
      <c r="X75" s="152" t="str">
        <f t="shared" si="25"/>
        <v>True</v>
      </c>
      <c r="Y75" s="152" t="str">
        <f t="shared" si="26"/>
        <v>True</v>
      </c>
      <c r="Z75" s="152" t="str">
        <f t="shared" si="27"/>
        <v>True</v>
      </c>
      <c r="AA75" s="152" t="str">
        <f t="shared" si="28"/>
        <v>True</v>
      </c>
      <c r="AC75" s="236">
        <f t="shared" si="23"/>
        <v>0</v>
      </c>
      <c r="AD75" s="235">
        <f t="shared" si="29"/>
        <v>0</v>
      </c>
    </row>
    <row r="76" spans="1:50" s="152" customFormat="1" ht="15.75">
      <c r="A76" s="59"/>
      <c r="B76" s="111">
        <v>3</v>
      </c>
      <c r="C76" s="59">
        <f>COUNTA('Biểu 3 - Đấu thầu'!G244:G260)</f>
        <v>0</v>
      </c>
      <c r="D76" s="59"/>
      <c r="E76" s="59"/>
      <c r="F76" s="59"/>
      <c r="G76" s="59"/>
      <c r="H76" s="59"/>
      <c r="I76" s="59"/>
      <c r="J76" s="59"/>
      <c r="K76" s="59"/>
      <c r="L76" s="59"/>
      <c r="M76" s="243"/>
      <c r="N76" s="113"/>
      <c r="O76" s="113"/>
      <c r="P76" s="113"/>
      <c r="Q76" s="128"/>
      <c r="R76" s="113"/>
      <c r="S76" s="128"/>
      <c r="T76" s="59"/>
      <c r="U76" s="128"/>
      <c r="V76" s="151"/>
      <c r="X76" s="152" t="str">
        <f t="shared" si="25"/>
        <v>True</v>
      </c>
      <c r="Y76" s="152" t="str">
        <f t="shared" si="26"/>
        <v>True</v>
      </c>
      <c r="Z76" s="152" t="str">
        <f t="shared" si="27"/>
        <v>True</v>
      </c>
      <c r="AA76" s="152" t="str">
        <f t="shared" si="28"/>
        <v>True</v>
      </c>
      <c r="AC76" s="236">
        <f t="shared" si="23"/>
        <v>0</v>
      </c>
      <c r="AD76" s="235">
        <f t="shared" si="29"/>
        <v>0</v>
      </c>
    </row>
    <row r="77" spans="1:50" s="154" customFormat="1" ht="15.75">
      <c r="A77" s="127">
        <v>15</v>
      </c>
      <c r="B77" s="36" t="s">
        <v>1251</v>
      </c>
      <c r="C77" s="127">
        <f>SUM(C78:C81)</f>
        <v>98</v>
      </c>
      <c r="D77" s="127">
        <f t="shared" ref="D77:V77" si="30">SUM(D78:D81)</f>
        <v>232.66400000000002</v>
      </c>
      <c r="E77" s="127">
        <f t="shared" si="30"/>
        <v>0</v>
      </c>
      <c r="F77" s="127">
        <f t="shared" si="30"/>
        <v>0</v>
      </c>
      <c r="G77" s="127">
        <f t="shared" si="30"/>
        <v>18</v>
      </c>
      <c r="H77" s="127">
        <f t="shared" si="30"/>
        <v>38.880000000000003</v>
      </c>
      <c r="I77" s="127">
        <f t="shared" si="30"/>
        <v>74</v>
      </c>
      <c r="J77" s="127">
        <f t="shared" si="30"/>
        <v>180.19399999999999</v>
      </c>
      <c r="K77" s="127">
        <f t="shared" si="30"/>
        <v>6</v>
      </c>
      <c r="L77" s="127">
        <f t="shared" si="30"/>
        <v>13.59</v>
      </c>
      <c r="M77" s="76">
        <f t="shared" si="30"/>
        <v>0</v>
      </c>
      <c r="N77" s="127">
        <f t="shared" si="30"/>
        <v>0</v>
      </c>
      <c r="O77" s="127">
        <f t="shared" si="30"/>
        <v>0</v>
      </c>
      <c r="P77" s="127">
        <f t="shared" si="30"/>
        <v>0</v>
      </c>
      <c r="Q77" s="127">
        <f t="shared" si="30"/>
        <v>0</v>
      </c>
      <c r="R77" s="127">
        <f t="shared" si="30"/>
        <v>0</v>
      </c>
      <c r="S77" s="127">
        <f t="shared" si="30"/>
        <v>0</v>
      </c>
      <c r="T77" s="127">
        <f t="shared" si="30"/>
        <v>0</v>
      </c>
      <c r="U77" s="127">
        <f t="shared" si="30"/>
        <v>0</v>
      </c>
      <c r="V77" s="127">
        <f t="shared" si="30"/>
        <v>0</v>
      </c>
      <c r="W77" s="126"/>
      <c r="X77" s="208" t="str">
        <f t="shared" si="25"/>
        <v>True</v>
      </c>
      <c r="Y77" s="208" t="str">
        <f t="shared" si="26"/>
        <v>False</v>
      </c>
      <c r="Z77" s="208" t="str">
        <f t="shared" si="27"/>
        <v>True</v>
      </c>
      <c r="AA77" s="208" t="str">
        <f t="shared" si="28"/>
        <v>True</v>
      </c>
      <c r="AB77" s="126"/>
      <c r="AC77" s="236">
        <f t="shared" si="23"/>
        <v>0</v>
      </c>
      <c r="AD77" s="235">
        <f t="shared" si="29"/>
        <v>0</v>
      </c>
      <c r="AE77" s="126"/>
      <c r="AF77" s="126"/>
      <c r="AG77" s="126"/>
      <c r="AH77" s="126"/>
      <c r="AI77" s="126"/>
      <c r="AJ77" s="126"/>
      <c r="AK77" s="126"/>
      <c r="AL77" s="126"/>
      <c r="AM77" s="126"/>
      <c r="AN77" s="126"/>
      <c r="AO77" s="126"/>
      <c r="AP77" s="126"/>
      <c r="AQ77" s="126"/>
      <c r="AR77" s="126"/>
      <c r="AS77" s="126"/>
      <c r="AT77" s="4"/>
      <c r="AU77" s="4"/>
      <c r="AV77" s="4"/>
      <c r="AW77" s="4"/>
      <c r="AX77" s="126"/>
    </row>
    <row r="78" spans="1:50" s="152" customFormat="1" ht="15.75">
      <c r="A78" s="59"/>
      <c r="B78" s="111" t="s">
        <v>4220</v>
      </c>
      <c r="C78" s="59">
        <f>COUNTA('Biểu 1A - NS'!G866:G948)</f>
        <v>77</v>
      </c>
      <c r="D78" s="59">
        <f>SUM('Biểu 1A - NS'!G866:G948)</f>
        <v>190.02400000000003</v>
      </c>
      <c r="E78" s="59"/>
      <c r="F78" s="59"/>
      <c r="G78" s="59">
        <f>COUNTA('Biểu 1A - NS'!G866:G879)</f>
        <v>12</v>
      </c>
      <c r="H78" s="59">
        <f>SUM('Biểu 1A - NS'!G866:G879)</f>
        <v>36.080000000000005</v>
      </c>
      <c r="I78" s="59">
        <f>COUNTA('Biểu 1A - NS'!G880:G944)</f>
        <v>63</v>
      </c>
      <c r="J78" s="59">
        <f>SUM('Biểu 1A - NS'!G880:G944)</f>
        <v>151.84399999999999</v>
      </c>
      <c r="K78" s="59">
        <f>COUNTA('Biểu 1A - NS'!G945:G948)</f>
        <v>2</v>
      </c>
      <c r="L78" s="59">
        <f>SUM('Biểu 1A - NS'!G945:G948)</f>
        <v>2.0999999999999996</v>
      </c>
      <c r="M78" s="243">
        <f>COUNTA('Biểu 1A - NS'!H866:H948)</f>
        <v>0</v>
      </c>
      <c r="N78" s="113"/>
      <c r="O78" s="113"/>
      <c r="P78" s="113"/>
      <c r="Q78" s="128"/>
      <c r="R78" s="113"/>
      <c r="S78" s="128"/>
      <c r="T78" s="59"/>
      <c r="U78" s="128"/>
      <c r="V78" s="151"/>
      <c r="X78" s="152" t="str">
        <f t="shared" si="25"/>
        <v>True</v>
      </c>
      <c r="Y78" s="152" t="str">
        <f t="shared" si="26"/>
        <v>False</v>
      </c>
      <c r="Z78" s="152" t="str">
        <f t="shared" si="27"/>
        <v>True</v>
      </c>
      <c r="AA78" s="152" t="str">
        <f t="shared" si="28"/>
        <v>True</v>
      </c>
      <c r="AC78" s="236">
        <f t="shared" si="23"/>
        <v>0</v>
      </c>
      <c r="AD78" s="235">
        <f t="shared" si="29"/>
        <v>0</v>
      </c>
    </row>
    <row r="79" spans="1:50" s="152" customFormat="1" ht="15.75">
      <c r="A79" s="59"/>
      <c r="B79" s="111" t="s">
        <v>4221</v>
      </c>
      <c r="C79" s="59">
        <f>COUNTA('Biểu 1C - Đấu giá'!G398:G415)</f>
        <v>12</v>
      </c>
      <c r="D79" s="59">
        <f>SUM('Biểu 1C - Đấu giá'!G398:G415)</f>
        <v>13.400000000000002</v>
      </c>
      <c r="E79" s="59"/>
      <c r="F79" s="59"/>
      <c r="G79" s="59">
        <f>COUNTA('Biểu 1C - Đấu giá'!G398:G401)</f>
        <v>2</v>
      </c>
      <c r="H79" s="59">
        <f>SUM('Biểu 1C - Đấu giá'!G398:G401)</f>
        <v>1.33</v>
      </c>
      <c r="I79" s="59">
        <f>COUNTA('Biểu 1C - Đấu giá'!G402:G411)</f>
        <v>8</v>
      </c>
      <c r="J79" s="59">
        <f>SUM('Biểu 1C - Đấu giá'!G402:G411)</f>
        <v>6.9700000000000006</v>
      </c>
      <c r="K79" s="59">
        <f>COUNTA('Biểu 1C - Đấu giá'!G412:G415)</f>
        <v>2</v>
      </c>
      <c r="L79" s="59">
        <f>SUM('Biểu 1C - Đấu giá'!G412:G415)</f>
        <v>5.0999999999999996</v>
      </c>
      <c r="M79" s="243">
        <f>COUNTA('Biểu 1C - Đấu giá'!H398:H415)</f>
        <v>0</v>
      </c>
      <c r="N79" s="113"/>
      <c r="O79" s="113"/>
      <c r="P79" s="113"/>
      <c r="Q79" s="128"/>
      <c r="R79" s="113"/>
      <c r="S79" s="128"/>
      <c r="T79" s="59"/>
      <c r="U79" s="128"/>
      <c r="V79" s="151"/>
      <c r="X79" s="152" t="str">
        <f t="shared" si="25"/>
        <v>True</v>
      </c>
      <c r="Y79" s="152" t="str">
        <f t="shared" si="26"/>
        <v>False</v>
      </c>
      <c r="Z79" s="152" t="str">
        <f t="shared" si="27"/>
        <v>True</v>
      </c>
      <c r="AA79" s="152" t="str">
        <f t="shared" si="28"/>
        <v>True</v>
      </c>
      <c r="AC79" s="236">
        <f t="shared" si="23"/>
        <v>0</v>
      </c>
      <c r="AD79" s="235">
        <f t="shared" si="29"/>
        <v>0</v>
      </c>
    </row>
    <row r="80" spans="1:50" s="152" customFormat="1" ht="15.75">
      <c r="A80" s="59"/>
      <c r="B80" s="111">
        <v>2</v>
      </c>
      <c r="C80" s="59">
        <f>COUNTA('Biểu 2 - NNS'!G230:G243)</f>
        <v>8</v>
      </c>
      <c r="D80" s="59">
        <f>SUM('Biểu 2 - NNS'!G230:G243)</f>
        <v>8.5400000000000009</v>
      </c>
      <c r="E80" s="59"/>
      <c r="F80" s="59"/>
      <c r="G80" s="59">
        <f>COUNTA('Biểu 2 - NNS'!G230:G235)</f>
        <v>4</v>
      </c>
      <c r="H80" s="59">
        <f>SUM('Biểu 2 - NNS'!G230:G235)</f>
        <v>1.4700000000000002</v>
      </c>
      <c r="I80" s="59">
        <f>COUNTA('Biểu 2 - NNS'!G236:G239)</f>
        <v>2</v>
      </c>
      <c r="J80" s="59">
        <f>SUM('Biểu 2 - NNS'!G236:G239)</f>
        <v>0.67999999999999994</v>
      </c>
      <c r="K80" s="59">
        <f>COUNTA('Biểu 2 - NNS'!G240:G243)</f>
        <v>2</v>
      </c>
      <c r="L80" s="59">
        <f>SUM('Biểu 2 - NNS'!G240:G243)</f>
        <v>6.3900000000000006</v>
      </c>
      <c r="M80" s="243">
        <f>COUNTA('Biểu 2 - NNS'!H230:H243)</f>
        <v>0</v>
      </c>
      <c r="N80" s="113"/>
      <c r="O80" s="113"/>
      <c r="P80" s="113"/>
      <c r="Q80" s="128"/>
      <c r="R80" s="113"/>
      <c r="S80" s="128"/>
      <c r="T80" s="59"/>
      <c r="U80" s="128"/>
      <c r="V80" s="151"/>
      <c r="X80" s="152" t="str">
        <f t="shared" si="25"/>
        <v>True</v>
      </c>
      <c r="Y80" s="152" t="str">
        <f t="shared" si="26"/>
        <v>True</v>
      </c>
      <c r="Z80" s="152" t="str">
        <f t="shared" si="27"/>
        <v>True</v>
      </c>
      <c r="AA80" s="152" t="str">
        <f t="shared" si="28"/>
        <v>True</v>
      </c>
      <c r="AC80" s="236">
        <f t="shared" si="23"/>
        <v>0</v>
      </c>
      <c r="AD80" s="235">
        <f t="shared" si="29"/>
        <v>0</v>
      </c>
    </row>
    <row r="81" spans="1:50" s="152" customFormat="1" ht="15.75">
      <c r="A81" s="59"/>
      <c r="B81" s="111">
        <v>3</v>
      </c>
      <c r="C81" s="59">
        <f>COUNTA('Biểu 3 - Đấu thầu'!G263:G278)</f>
        <v>1</v>
      </c>
      <c r="D81" s="59">
        <f>SUM('Biểu 3 - Đấu thầu'!G263:G278)</f>
        <v>20.7</v>
      </c>
      <c r="E81" s="59"/>
      <c r="F81" s="59"/>
      <c r="G81" s="59">
        <f>COUNTA('Biểu 3 - Đấu thầu'!G263:G268)</f>
        <v>0</v>
      </c>
      <c r="H81" s="59">
        <f>SUM('Biểu 3 - Đấu thầu'!G263:G268)</f>
        <v>0</v>
      </c>
      <c r="I81" s="59">
        <f>COUNTA('Biểu 3 - Đấu thầu'!G269:G271)</f>
        <v>1</v>
      </c>
      <c r="J81" s="59">
        <f>SUM('Biểu 3 - Đấu thầu'!G269:G271)</f>
        <v>20.7</v>
      </c>
      <c r="K81" s="59">
        <f>COUNTA('Biểu 3 - Đấu thầu'!G272:G278)</f>
        <v>0</v>
      </c>
      <c r="L81" s="59">
        <f>SUM('Biểu 3 - Đấu thầu'!G272:G278)</f>
        <v>0</v>
      </c>
      <c r="M81" s="243"/>
      <c r="N81" s="113"/>
      <c r="O81" s="113"/>
      <c r="P81" s="113"/>
      <c r="Q81" s="128"/>
      <c r="R81" s="113"/>
      <c r="S81" s="128"/>
      <c r="T81" s="59"/>
      <c r="U81" s="128"/>
      <c r="V81" s="151"/>
      <c r="X81" s="152" t="str">
        <f t="shared" si="25"/>
        <v>True</v>
      </c>
      <c r="Y81" s="152" t="str">
        <f t="shared" si="26"/>
        <v>True</v>
      </c>
      <c r="Z81" s="152" t="str">
        <f t="shared" si="27"/>
        <v>True</v>
      </c>
      <c r="AA81" s="152" t="str">
        <f t="shared" si="28"/>
        <v>True</v>
      </c>
      <c r="AC81" s="236">
        <f t="shared" si="23"/>
        <v>0</v>
      </c>
      <c r="AD81" s="235">
        <f t="shared" si="29"/>
        <v>0</v>
      </c>
    </row>
    <row r="82" spans="1:50" s="154" customFormat="1" ht="15.75">
      <c r="A82" s="127">
        <v>16</v>
      </c>
      <c r="B82" s="36" t="s">
        <v>4230</v>
      </c>
      <c r="C82" s="127">
        <f>SUM(C83:C86)</f>
        <v>75</v>
      </c>
      <c r="D82" s="127">
        <f t="shared" ref="D82:V82" si="31">SUM(D83:D86)</f>
        <v>245.06255599999997</v>
      </c>
      <c r="E82" s="127">
        <f t="shared" si="31"/>
        <v>0</v>
      </c>
      <c r="F82" s="127">
        <f t="shared" si="31"/>
        <v>0</v>
      </c>
      <c r="G82" s="127">
        <f t="shared" si="31"/>
        <v>37</v>
      </c>
      <c r="H82" s="127">
        <f t="shared" si="31"/>
        <v>167.44399999999996</v>
      </c>
      <c r="I82" s="127">
        <f t="shared" si="31"/>
        <v>23</v>
      </c>
      <c r="J82" s="127">
        <f t="shared" si="31"/>
        <v>64.838556000000011</v>
      </c>
      <c r="K82" s="127">
        <f t="shared" si="31"/>
        <v>15</v>
      </c>
      <c r="L82" s="127">
        <f t="shared" si="31"/>
        <v>12.780000000000001</v>
      </c>
      <c r="M82" s="76">
        <f t="shared" si="31"/>
        <v>2</v>
      </c>
      <c r="N82" s="127">
        <f t="shared" si="31"/>
        <v>27.81</v>
      </c>
      <c r="O82" s="127">
        <f t="shared" si="31"/>
        <v>0</v>
      </c>
      <c r="P82" s="127">
        <f t="shared" si="31"/>
        <v>0</v>
      </c>
      <c r="Q82" s="127">
        <f t="shared" si="31"/>
        <v>0</v>
      </c>
      <c r="R82" s="127">
        <f t="shared" si="31"/>
        <v>0</v>
      </c>
      <c r="S82" s="127">
        <f t="shared" si="31"/>
        <v>0</v>
      </c>
      <c r="T82" s="127">
        <f t="shared" si="31"/>
        <v>0</v>
      </c>
      <c r="U82" s="127">
        <f t="shared" si="31"/>
        <v>2</v>
      </c>
      <c r="V82" s="127">
        <f t="shared" si="31"/>
        <v>27.81</v>
      </c>
      <c r="W82" s="126"/>
      <c r="X82" s="208" t="str">
        <f t="shared" si="25"/>
        <v>True</v>
      </c>
      <c r="Y82" s="208" t="str">
        <f t="shared" si="26"/>
        <v>True</v>
      </c>
      <c r="Z82" s="208" t="str">
        <f t="shared" si="27"/>
        <v>True</v>
      </c>
      <c r="AA82" s="208" t="str">
        <f t="shared" si="28"/>
        <v>True</v>
      </c>
      <c r="AB82" s="126"/>
      <c r="AC82" s="236">
        <f t="shared" si="23"/>
        <v>0</v>
      </c>
      <c r="AD82" s="235">
        <f t="shared" si="29"/>
        <v>0</v>
      </c>
      <c r="AE82" s="126"/>
      <c r="AF82" s="126"/>
      <c r="AG82" s="126"/>
      <c r="AH82" s="126"/>
      <c r="AI82" s="126"/>
      <c r="AJ82" s="126"/>
      <c r="AK82" s="126"/>
      <c r="AL82" s="126"/>
      <c r="AM82" s="126"/>
      <c r="AN82" s="126"/>
      <c r="AO82" s="126"/>
      <c r="AP82" s="126"/>
      <c r="AQ82" s="126"/>
      <c r="AR82" s="126"/>
      <c r="AS82" s="126"/>
      <c r="AT82" s="4"/>
      <c r="AU82" s="4"/>
      <c r="AV82" s="4"/>
      <c r="AW82" s="4"/>
      <c r="AX82" s="126"/>
    </row>
    <row r="83" spans="1:50" s="152" customFormat="1" ht="15.75">
      <c r="A83" s="59"/>
      <c r="B83" s="111" t="s">
        <v>4220</v>
      </c>
      <c r="C83" s="59">
        <f>COUNTA('Biểu 1A - NS'!G951:G1008)</f>
        <v>52</v>
      </c>
      <c r="D83" s="59">
        <f>SUM('Biểu 1A - NS'!G951:G1008)</f>
        <v>122.11755599999996</v>
      </c>
      <c r="E83" s="59"/>
      <c r="F83" s="59"/>
      <c r="G83" s="59">
        <f>COUNTA('Biểu 1A - NS'!G951:G971)</f>
        <v>19</v>
      </c>
      <c r="H83" s="59">
        <f>SUM('Biểu 1A - NS'!G951:G971)</f>
        <v>52.173999999999999</v>
      </c>
      <c r="I83" s="59">
        <f>COUNTA('Biểu 1A - NS'!G972:G994)</f>
        <v>21</v>
      </c>
      <c r="J83" s="59">
        <f>SUM('Biểu 1A - NS'!G972:G994)</f>
        <v>62.650556000000009</v>
      </c>
      <c r="K83" s="59">
        <f>COUNTA('Biểu 1A - NS'!G995:G1008)</f>
        <v>12</v>
      </c>
      <c r="L83" s="59">
        <f>SUM('Biểu 1A - NS'!G995:G1008)</f>
        <v>7.2930000000000001</v>
      </c>
      <c r="M83" s="243">
        <f>COUNTA('Biểu 1A - NS'!H951:H1008)</f>
        <v>0</v>
      </c>
      <c r="N83" s="113">
        <f>SUM('Biểu 1A - NS'!H951:H1008)</f>
        <v>0</v>
      </c>
      <c r="O83" s="113"/>
      <c r="P83" s="113"/>
      <c r="Q83" s="128">
        <f>COUNTA('Biểu 1A - NS'!H951:H971)</f>
        <v>0</v>
      </c>
      <c r="R83" s="113">
        <f>SUM('Biểu 1A - NS'!H951:H971)</f>
        <v>0</v>
      </c>
      <c r="S83" s="128">
        <f>COUNTA('Biểu 1A - NS'!H972:H994)</f>
        <v>0</v>
      </c>
      <c r="T83" s="59">
        <f>SUM('Biểu 1A - NS'!H972:H994)</f>
        <v>0</v>
      </c>
      <c r="U83" s="128">
        <f>COUNTA('Biểu 1A - NS'!H995:H1008)</f>
        <v>0</v>
      </c>
      <c r="V83" s="151">
        <f>SUM('Biểu 1A - NS'!H995:H1008)</f>
        <v>0</v>
      </c>
      <c r="X83" s="152" t="str">
        <f t="shared" si="25"/>
        <v>True</v>
      </c>
      <c r="Y83" s="152" t="str">
        <f t="shared" si="26"/>
        <v>False</v>
      </c>
      <c r="Z83" s="152" t="str">
        <f t="shared" si="27"/>
        <v>True</v>
      </c>
      <c r="AA83" s="152" t="str">
        <f t="shared" si="28"/>
        <v>True</v>
      </c>
      <c r="AC83" s="236">
        <f t="shared" si="23"/>
        <v>0</v>
      </c>
      <c r="AD83" s="235">
        <f t="shared" si="29"/>
        <v>0</v>
      </c>
    </row>
    <row r="84" spans="1:50" s="152" customFormat="1" ht="15.75">
      <c r="A84" s="59"/>
      <c r="B84" s="111" t="s">
        <v>4221</v>
      </c>
      <c r="C84" s="59">
        <f>COUNTA('Biểu 1C - Đấu giá'!G418:G442)</f>
        <v>19</v>
      </c>
      <c r="D84" s="59">
        <f>SUM('Biểu 1C - Đấu giá'!G418:G442)</f>
        <v>73.798000000000002</v>
      </c>
      <c r="E84" s="59"/>
      <c r="F84" s="59"/>
      <c r="G84" s="59">
        <f>COUNTA('Biểu 1C - Đấu giá'!G418:G435)</f>
        <v>16</v>
      </c>
      <c r="H84" s="59">
        <f>SUM('Biểu 1C - Đấu giá'!G418:G435)</f>
        <v>66.959999999999994</v>
      </c>
      <c r="I84" s="59">
        <f>COUNTA('Biểu 1C - Đấu giá'!G436:G438)</f>
        <v>1</v>
      </c>
      <c r="J84" s="59">
        <f>SUM('Biểu 1C - Đấu giá'!G436:G438)</f>
        <v>1.8879999999999999</v>
      </c>
      <c r="K84" s="59">
        <f>COUNTA('Biểu 1C - Đấu giá'!G439:G442)</f>
        <v>2</v>
      </c>
      <c r="L84" s="59">
        <f>SUM('Biểu 1C - Đấu giá'!G439:G442)</f>
        <v>4.95</v>
      </c>
      <c r="M84" s="243">
        <f>COUNTA('Biểu 1C - Đấu giá'!H418:H442)</f>
        <v>0</v>
      </c>
      <c r="N84" s="113">
        <f>SUM('Biểu 1C - Đấu giá'!H418:H442)</f>
        <v>0</v>
      </c>
      <c r="O84" s="113"/>
      <c r="P84" s="113"/>
      <c r="Q84" s="128">
        <f>COUNTA('Biểu 1C - Đấu giá'!H418:H435)</f>
        <v>0</v>
      </c>
      <c r="R84" s="113">
        <f>SUM('Biểu 1C - Đấu giá'!H418:H435)</f>
        <v>0</v>
      </c>
      <c r="S84" s="128">
        <f>COUNTA('Biểu 1C - Đấu giá'!H436:H438)</f>
        <v>0</v>
      </c>
      <c r="T84" s="59">
        <f>SUM('Biểu 1C - Đấu giá'!H436:H438)</f>
        <v>0</v>
      </c>
      <c r="U84" s="128">
        <f>COUNTA('Biểu 1C - Đấu giá'!H439:H442)</f>
        <v>0</v>
      </c>
      <c r="V84" s="151">
        <f>SUM('Biểu 1C - Đấu giá'!H439:H442)</f>
        <v>0</v>
      </c>
      <c r="X84" s="152" t="str">
        <f t="shared" si="25"/>
        <v>True</v>
      </c>
      <c r="Y84" s="152" t="str">
        <f t="shared" si="26"/>
        <v>True</v>
      </c>
      <c r="Z84" s="152" t="str">
        <f t="shared" si="27"/>
        <v>True</v>
      </c>
      <c r="AA84" s="152" t="str">
        <f t="shared" si="28"/>
        <v>True</v>
      </c>
      <c r="AC84" s="236">
        <f t="shared" si="23"/>
        <v>0</v>
      </c>
      <c r="AD84" s="235">
        <f t="shared" si="29"/>
        <v>0</v>
      </c>
    </row>
    <row r="85" spans="1:50" s="152" customFormat="1" ht="15.75">
      <c r="A85" s="59"/>
      <c r="B85" s="111">
        <v>2</v>
      </c>
      <c r="C85" s="59">
        <f>COUNTA('Biểu 2 - NNS'!G246:G256)</f>
        <v>3</v>
      </c>
      <c r="D85" s="59">
        <f>SUM('Biểu 2 - NNS'!G246:G256)</f>
        <v>44.946999999999996</v>
      </c>
      <c r="E85" s="59"/>
      <c r="F85" s="59"/>
      <c r="G85" s="59">
        <f>COUNTA('Biểu 2 - NNS'!G246:G248)</f>
        <v>1</v>
      </c>
      <c r="H85" s="59">
        <f>SUM('Biểu 2 - NNS'!G246:G248)</f>
        <v>44.11</v>
      </c>
      <c r="I85" s="59">
        <f>COUNTA('Biểu 2 - NNS'!G249:G251)</f>
        <v>1</v>
      </c>
      <c r="J85" s="59">
        <f>SUM('Biểu 2 - NNS'!G249:G251)</f>
        <v>0.3</v>
      </c>
      <c r="K85" s="59">
        <f>COUNTA('Biểu 2 - NNS'!G252:G256)</f>
        <v>1</v>
      </c>
      <c r="L85" s="59">
        <f>SUM('Biểu 2 - NNS'!G252:G256)</f>
        <v>0.53700000000000003</v>
      </c>
      <c r="M85" s="243">
        <f>COUNTA('Biểu 2 - NNS'!H246:H256)</f>
        <v>2</v>
      </c>
      <c r="N85" s="113">
        <f>SUM('Biểu 2 - NNS'!H246:H256)</f>
        <v>27.81</v>
      </c>
      <c r="O85" s="113"/>
      <c r="P85" s="113"/>
      <c r="Q85" s="128">
        <f>COUNTA('Biểu 2 - NNS'!H246:H248)</f>
        <v>0</v>
      </c>
      <c r="R85" s="113">
        <f>SUM('Biểu 2 - NNS'!H246:H248)</f>
        <v>0</v>
      </c>
      <c r="S85" s="128">
        <f>COUNTA('Biểu 2 - NNS'!H249:H251)</f>
        <v>0</v>
      </c>
      <c r="T85" s="59">
        <f>SUM('Biểu 2 - NNS'!H249:H251)</f>
        <v>0</v>
      </c>
      <c r="U85" s="128">
        <f>COUNTA('Biểu 2 - NNS'!H252:H256)</f>
        <v>2</v>
      </c>
      <c r="V85" s="151">
        <f>SUM('Biểu 2 - NNS'!H252:H256)</f>
        <v>27.81</v>
      </c>
      <c r="X85" s="152" t="str">
        <f t="shared" si="25"/>
        <v>True</v>
      </c>
      <c r="Y85" s="152" t="str">
        <f t="shared" si="26"/>
        <v>True</v>
      </c>
      <c r="Z85" s="152" t="str">
        <f t="shared" si="27"/>
        <v>True</v>
      </c>
      <c r="AA85" s="152" t="str">
        <f t="shared" si="28"/>
        <v>True</v>
      </c>
      <c r="AC85" s="236">
        <f t="shared" si="23"/>
        <v>0</v>
      </c>
      <c r="AD85" s="235">
        <f t="shared" si="29"/>
        <v>0</v>
      </c>
    </row>
    <row r="86" spans="1:50" s="152" customFormat="1" ht="15.75">
      <c r="A86" s="59"/>
      <c r="B86" s="111">
        <v>3</v>
      </c>
      <c r="C86" s="59">
        <f>COUNTA('Biểu 3 - Đấu thầu'!G281:G294)</f>
        <v>1</v>
      </c>
      <c r="D86" s="59">
        <f>SUM('Biểu 3 - Đấu thầu'!G281:G294)</f>
        <v>4.2</v>
      </c>
      <c r="E86" s="59"/>
      <c r="F86" s="59"/>
      <c r="G86" s="59">
        <f>COUNTA('Biểu 3 - Đấu thầu'!G281:G283)</f>
        <v>1</v>
      </c>
      <c r="H86" s="59">
        <f>SUM('Biểu 3 - Đấu thầu'!G281:G283)</f>
        <v>4.2</v>
      </c>
      <c r="I86" s="59">
        <f>COUNTA('Biểu 3 - Đấu thầu'!G284:G287)</f>
        <v>0</v>
      </c>
      <c r="J86" s="59">
        <f>SUM('Biểu 3 - Đấu thầu'!G284:G287)</f>
        <v>0</v>
      </c>
      <c r="K86" s="59">
        <f>COUNTA('Biểu 3 - Đấu thầu'!G288:G294)</f>
        <v>0</v>
      </c>
      <c r="L86" s="59">
        <f>SUM('Biểu 3 - Đấu thầu'!G288:G294)</f>
        <v>0</v>
      </c>
      <c r="M86" s="243"/>
      <c r="N86" s="113"/>
      <c r="O86" s="113"/>
      <c r="P86" s="113"/>
      <c r="Q86" s="128"/>
      <c r="R86" s="113"/>
      <c r="S86" s="128"/>
      <c r="T86" s="59"/>
      <c r="U86" s="128"/>
      <c r="V86" s="151"/>
      <c r="X86" s="152" t="str">
        <f t="shared" si="25"/>
        <v>True</v>
      </c>
      <c r="Y86" s="152" t="str">
        <f t="shared" si="26"/>
        <v>True</v>
      </c>
      <c r="Z86" s="152" t="str">
        <f t="shared" si="27"/>
        <v>True</v>
      </c>
      <c r="AA86" s="152" t="str">
        <f t="shared" si="28"/>
        <v>True</v>
      </c>
      <c r="AC86" s="236">
        <f t="shared" si="23"/>
        <v>0</v>
      </c>
      <c r="AD86" s="235">
        <f t="shared" si="29"/>
        <v>0</v>
      </c>
    </row>
    <row r="87" spans="1:50" s="154" customFormat="1" ht="15.75">
      <c r="A87" s="127">
        <v>17</v>
      </c>
      <c r="B87" s="36" t="s">
        <v>1451</v>
      </c>
      <c r="C87" s="178">
        <f>SUM(C88:C91)</f>
        <v>89</v>
      </c>
      <c r="D87" s="178">
        <f t="shared" ref="D87:V87" si="32">SUM(D88:D91)</f>
        <v>140.13929000000002</v>
      </c>
      <c r="E87" s="178"/>
      <c r="F87" s="178"/>
      <c r="G87" s="178">
        <f t="shared" si="32"/>
        <v>29</v>
      </c>
      <c r="H87" s="178">
        <f t="shared" si="32"/>
        <v>33.633000000000003</v>
      </c>
      <c r="I87" s="178">
        <f t="shared" si="32"/>
        <v>54</v>
      </c>
      <c r="J87" s="178">
        <f t="shared" si="32"/>
        <v>105.52628999999999</v>
      </c>
      <c r="K87" s="178">
        <f t="shared" si="32"/>
        <v>6</v>
      </c>
      <c r="L87" s="178">
        <f t="shared" si="32"/>
        <v>0.98</v>
      </c>
      <c r="M87" s="245">
        <f t="shared" si="32"/>
        <v>16</v>
      </c>
      <c r="N87" s="178">
        <f t="shared" si="32"/>
        <v>16.421377</v>
      </c>
      <c r="O87" s="178"/>
      <c r="P87" s="178"/>
      <c r="Q87" s="178">
        <f t="shared" si="32"/>
        <v>8</v>
      </c>
      <c r="R87" s="178">
        <f t="shared" si="32"/>
        <v>7.3644769999999991</v>
      </c>
      <c r="S87" s="178">
        <f t="shared" si="32"/>
        <v>8</v>
      </c>
      <c r="T87" s="178">
        <f t="shared" si="32"/>
        <v>9.0569000000000024</v>
      </c>
      <c r="U87" s="178">
        <f t="shared" si="32"/>
        <v>0</v>
      </c>
      <c r="V87" s="178">
        <f t="shared" si="32"/>
        <v>0</v>
      </c>
      <c r="W87" s="126"/>
      <c r="X87" s="208" t="str">
        <f t="shared" si="25"/>
        <v>True</v>
      </c>
      <c r="Y87" s="208" t="str">
        <f t="shared" si="26"/>
        <v>False</v>
      </c>
      <c r="Z87" s="208" t="str">
        <f t="shared" si="27"/>
        <v>True</v>
      </c>
      <c r="AA87" s="208" t="str">
        <f t="shared" si="28"/>
        <v>True</v>
      </c>
      <c r="AB87" s="126"/>
      <c r="AC87" s="236">
        <f t="shared" si="23"/>
        <v>0</v>
      </c>
      <c r="AD87" s="235">
        <f t="shared" si="29"/>
        <v>0</v>
      </c>
      <c r="AE87" s="126"/>
      <c r="AF87" s="126"/>
      <c r="AG87" s="126"/>
      <c r="AH87" s="126"/>
      <c r="AI87" s="126"/>
      <c r="AJ87" s="126"/>
      <c r="AK87" s="126"/>
      <c r="AL87" s="126"/>
      <c r="AM87" s="126"/>
      <c r="AN87" s="126"/>
      <c r="AO87" s="126"/>
      <c r="AP87" s="126"/>
      <c r="AQ87" s="126"/>
      <c r="AR87" s="126"/>
      <c r="AS87" s="126"/>
      <c r="AT87" s="126"/>
      <c r="AU87" s="126"/>
      <c r="AV87" s="126"/>
      <c r="AW87" s="126"/>
      <c r="AX87" s="126"/>
    </row>
    <row r="88" spans="1:50" s="152" customFormat="1" ht="15.75">
      <c r="A88" s="59"/>
      <c r="B88" s="111" t="s">
        <v>4220</v>
      </c>
      <c r="C88" s="140">
        <f>COUNTA('Biểu 1A - NS'!G1011:G1097)</f>
        <v>80</v>
      </c>
      <c r="D88" s="139">
        <f>SUM('Biểu 1A - NS'!G1011:G1097)</f>
        <v>108.44629000000002</v>
      </c>
      <c r="E88" s="139"/>
      <c r="F88" s="139"/>
      <c r="G88" s="140">
        <f>COUNTA('Biểu 1A - NS'!G1011:G1035)</f>
        <v>23</v>
      </c>
      <c r="H88" s="139">
        <f>SUM('Biểu 1A - NS'!G1011:G1035)</f>
        <v>31.91</v>
      </c>
      <c r="I88" s="140">
        <f>COUNTA('Biểu 1A - NS'!G1036:G1089)</f>
        <v>51</v>
      </c>
      <c r="J88" s="139">
        <f>SUM(('Biểu 1A - NS'!G1036:G1089))</f>
        <v>75.55628999999999</v>
      </c>
      <c r="K88" s="140">
        <f>COUNTA('Biểu 1A - NS'!G1090:G1097)</f>
        <v>6</v>
      </c>
      <c r="L88" s="139">
        <f>SUM('Biểu 1A - NS'!G1090:G1097)</f>
        <v>0.98</v>
      </c>
      <c r="M88" s="243">
        <f>COUNTA('Biểu 1A - NS'!H1011:H1097)</f>
        <v>10</v>
      </c>
      <c r="N88" s="113">
        <f>SUM('Biểu 1A - NS'!H1011:H1097)</f>
        <v>12.121377000000001</v>
      </c>
      <c r="O88" s="113"/>
      <c r="P88" s="113"/>
      <c r="Q88" s="128">
        <f>COUNTA('Biểu 1A - NS'!H1011:H1035)</f>
        <v>4</v>
      </c>
      <c r="R88" s="113">
        <f>SUM('Biểu 1A - NS'!H1011:H1035)</f>
        <v>6.0944769999999995</v>
      </c>
      <c r="S88" s="141">
        <f>COUNTA('Biểu 1A - NS'!H1036:H1089)</f>
        <v>6</v>
      </c>
      <c r="T88" s="139">
        <f>SUM('Biểu 1A - NS'!H1036:H1089)</f>
        <v>6.0269000000000013</v>
      </c>
      <c r="U88" s="128">
        <f>COUNTA('Biểu 1A - NS'!H1090:H1097)</f>
        <v>0</v>
      </c>
      <c r="V88" s="155">
        <f>SUM('Biểu 1A - NS'!H1090:H1097)</f>
        <v>0</v>
      </c>
      <c r="X88" s="152" t="str">
        <f>IF((C88-(G88+I88+K88))=0,"True","False")</f>
        <v>True</v>
      </c>
      <c r="Y88" s="152" t="str">
        <f>IF((D88-(H88+J88+L88))=0,"True","False")</f>
        <v>False</v>
      </c>
      <c r="Z88" s="152" t="str">
        <f>IF((M88-(Q88+S88+U88))=0,"True","False")</f>
        <v>True</v>
      </c>
      <c r="AA88" s="152" t="str">
        <f>IF((N88-(R88+T88+V88))=0,"True","False")</f>
        <v>True</v>
      </c>
      <c r="AC88" s="236">
        <f t="shared" si="23"/>
        <v>0</v>
      </c>
      <c r="AD88" s="235">
        <f t="shared" si="29"/>
        <v>0</v>
      </c>
    </row>
    <row r="89" spans="1:50" s="152" customFormat="1" ht="15.75">
      <c r="A89" s="59"/>
      <c r="B89" s="111" t="s">
        <v>4221</v>
      </c>
      <c r="C89" s="140">
        <f>COUNTA('Biểu 1C - Đấu giá'!G445:G470)</f>
        <v>9</v>
      </c>
      <c r="D89" s="139">
        <f>SUM(('Biểu 1C - Đấu giá'!G445:G470))</f>
        <v>31.692999999999998</v>
      </c>
      <c r="E89" s="139"/>
      <c r="F89" s="139"/>
      <c r="G89" s="140">
        <f>COUNTA('Biểu 1C - Đấu giá'!G445:G452)</f>
        <v>6</v>
      </c>
      <c r="H89" s="139">
        <f>SUM('Biểu 1C - Đấu giá'!G445:G452)</f>
        <v>1.7230000000000001</v>
      </c>
      <c r="I89" s="140">
        <f>COUNTA('Biểu 1C - Đấu giá'!G453:G457)</f>
        <v>3</v>
      </c>
      <c r="J89" s="139">
        <f>SUM('Biểu 1C - Đấu giá'!G453:G457)</f>
        <v>29.97</v>
      </c>
      <c r="K89" s="140">
        <f>COUNTA('Biểu 1C - Đấu giá'!G458:G470)</f>
        <v>0</v>
      </c>
      <c r="L89" s="139">
        <f>SUM('Biểu 1C - Đấu giá'!G458:G470)</f>
        <v>0</v>
      </c>
      <c r="M89" s="243">
        <f>COUNTA('Biểu 1C - Đấu giá'!H445:H470)</f>
        <v>6</v>
      </c>
      <c r="N89" s="113">
        <f>SUM('Biểu 1C - Đấu giá'!H445:H470)</f>
        <v>4.3000000000000007</v>
      </c>
      <c r="O89" s="113"/>
      <c r="P89" s="113"/>
      <c r="Q89" s="128">
        <f>COUNTA('Biểu 1C - Đấu giá'!H445:H452)</f>
        <v>4</v>
      </c>
      <c r="R89" s="139">
        <f>SUM('Biểu 1C - Đấu giá'!H445:H452)</f>
        <v>1.27</v>
      </c>
      <c r="S89" s="141">
        <f>COUNTA('Biểu 1C - Đấu giá'!H453:H457)</f>
        <v>2</v>
      </c>
      <c r="T89" s="139">
        <f>SUM('Biểu 1C - Đấu giá'!H453:H457)</f>
        <v>3.0300000000000002</v>
      </c>
      <c r="U89" s="128">
        <f>COUNTA('Biểu 1C - Đấu giá'!H458:H470)</f>
        <v>0</v>
      </c>
      <c r="V89" s="113">
        <f>SUM('Biểu 1C - Đấu giá'!H458:H470)</f>
        <v>0</v>
      </c>
      <c r="X89" s="152" t="str">
        <f t="shared" ref="X89:X91" si="33">IF((C89-(G89+I89+K89))=0,"True","False")</f>
        <v>True</v>
      </c>
      <c r="Y89" s="152" t="str">
        <f t="shared" ref="Y89:Y91" si="34">IF((D89-(H89+J89+L89))=0,"True","False")</f>
        <v>True</v>
      </c>
      <c r="Z89" s="152" t="str">
        <f t="shared" ref="Z89:Z91" si="35">IF((M89-(Q89+S89+U89))=0,"True","False")</f>
        <v>True</v>
      </c>
      <c r="AA89" s="152" t="str">
        <f t="shared" ref="AA89:AA91" si="36">IF((N89-(R89+T89+V89))=0,"True","False")</f>
        <v>True</v>
      </c>
      <c r="AC89" s="236">
        <f t="shared" si="23"/>
        <v>0</v>
      </c>
      <c r="AD89" s="235">
        <f t="shared" si="29"/>
        <v>0</v>
      </c>
    </row>
    <row r="90" spans="1:50" s="152" customFormat="1" ht="15.75">
      <c r="A90" s="59"/>
      <c r="B90" s="111">
        <v>2</v>
      </c>
      <c r="C90" s="140">
        <f>COUNTA('Biểu 2 - NNS'!G259:G281)</f>
        <v>0</v>
      </c>
      <c r="D90" s="139">
        <f>SUM('Biểu 2 - NNS'!G259:G281)</f>
        <v>0</v>
      </c>
      <c r="E90" s="139"/>
      <c r="F90" s="139"/>
      <c r="G90" s="140">
        <f>COUNTA('Biểu 2 - NNS'!G259:G264)</f>
        <v>0</v>
      </c>
      <c r="H90" s="139">
        <f>SUM('Biểu 2 - NNS'!G259:G264)</f>
        <v>0</v>
      </c>
      <c r="I90" s="140">
        <f>COUNTA('Biểu 2 - NNS'!G265:G268)</f>
        <v>0</v>
      </c>
      <c r="J90" s="139">
        <f>SUM('Biểu 2 - NNS'!G265:G268)</f>
        <v>0</v>
      </c>
      <c r="K90" s="140">
        <f>COUNTA('Biểu 2 - NNS'!G269:G281)</f>
        <v>0</v>
      </c>
      <c r="L90" s="139">
        <f>SUM('Biểu 2 - NNS'!G269:G281)</f>
        <v>0</v>
      </c>
      <c r="M90" s="243">
        <f>COUNTA('Biểu 2 - NNS'!H259:H281)</f>
        <v>0</v>
      </c>
      <c r="N90" s="113">
        <f>SUM('Biểu 2 - NNS'!H259:H281)</f>
        <v>0</v>
      </c>
      <c r="O90" s="113"/>
      <c r="P90" s="113"/>
      <c r="Q90" s="128">
        <f>COUNTA('Biểu 2 - NNS'!H259:H264)</f>
        <v>0</v>
      </c>
      <c r="R90" s="113">
        <f>SUM('Biểu 2 - NNS'!H259:H264)</f>
        <v>0</v>
      </c>
      <c r="S90" s="141">
        <f>COUNTA('Biểu 2 - NNS'!H265:H268)</f>
        <v>0</v>
      </c>
      <c r="T90" s="139">
        <f>SUM('Biểu 2 - NNS'!H265:H268)</f>
        <v>0</v>
      </c>
      <c r="U90" s="128">
        <f>COUNTA('Biểu 2 - NNS'!H269:H281)</f>
        <v>0</v>
      </c>
      <c r="V90" s="155">
        <f>SUM('Biểu 2 - NNS'!H269:H281)</f>
        <v>0</v>
      </c>
      <c r="X90" s="152" t="str">
        <f t="shared" si="33"/>
        <v>True</v>
      </c>
      <c r="Y90" s="152" t="str">
        <f t="shared" si="34"/>
        <v>True</v>
      </c>
      <c r="Z90" s="152" t="str">
        <f t="shared" si="35"/>
        <v>True</v>
      </c>
      <c r="AA90" s="152" t="str">
        <f t="shared" si="36"/>
        <v>True</v>
      </c>
      <c r="AC90" s="236">
        <f t="shared" si="23"/>
        <v>0</v>
      </c>
      <c r="AD90" s="235">
        <f t="shared" si="29"/>
        <v>0</v>
      </c>
    </row>
    <row r="91" spans="1:50" s="152" customFormat="1" ht="15.75">
      <c r="A91" s="59"/>
      <c r="B91" s="111">
        <v>3</v>
      </c>
      <c r="C91" s="140">
        <f>COUNTA('Biểu 3 - Đấu thầu'!G297:G319)</f>
        <v>0</v>
      </c>
      <c r="D91" s="139">
        <f>SUM('Biểu 3 - Đấu thầu'!G297:G319)</f>
        <v>0</v>
      </c>
      <c r="E91" s="139"/>
      <c r="F91" s="139"/>
      <c r="G91" s="140">
        <f>COUNTA('Biểu 3 - Đấu thầu'!G297:G302)</f>
        <v>0</v>
      </c>
      <c r="H91" s="139">
        <f>SUM('Biểu 3 - Đấu thầu'!G297:G302)</f>
        <v>0</v>
      </c>
      <c r="I91" s="140">
        <f>COUNTA('Biểu 3 - Đấu thầu'!G303:G306)</f>
        <v>0</v>
      </c>
      <c r="J91" s="139">
        <f>SUM('Biểu 3 - Đấu thầu'!G303:G306)</f>
        <v>0</v>
      </c>
      <c r="K91" s="140">
        <f>COUNTA('Biểu 3 - Đấu thầu'!G307:G319)</f>
        <v>0</v>
      </c>
      <c r="L91" s="139">
        <f>SUM('Biểu 3 - Đấu thầu'!G307:G319)</f>
        <v>0</v>
      </c>
      <c r="M91" s="243"/>
      <c r="N91" s="113"/>
      <c r="O91" s="113"/>
      <c r="P91" s="113"/>
      <c r="Q91" s="128"/>
      <c r="R91" s="113"/>
      <c r="S91" s="128"/>
      <c r="T91" s="139"/>
      <c r="U91" s="128"/>
      <c r="V91" s="156"/>
      <c r="X91" s="152" t="str">
        <f t="shared" si="33"/>
        <v>True</v>
      </c>
      <c r="Y91" s="152" t="str">
        <f t="shared" si="34"/>
        <v>True</v>
      </c>
      <c r="Z91" s="152" t="str">
        <f t="shared" si="35"/>
        <v>True</v>
      </c>
      <c r="AA91" s="152" t="str">
        <f t="shared" si="36"/>
        <v>True</v>
      </c>
      <c r="AC91" s="236">
        <f t="shared" si="23"/>
        <v>0</v>
      </c>
      <c r="AD91" s="235">
        <f t="shared" si="29"/>
        <v>0</v>
      </c>
    </row>
    <row r="92" spans="1:50" s="154" customFormat="1" ht="15.75">
      <c r="A92" s="127">
        <v>18</v>
      </c>
      <c r="B92" s="36" t="s">
        <v>1671</v>
      </c>
      <c r="C92" s="127">
        <f>SUM(C93:C96)</f>
        <v>60</v>
      </c>
      <c r="D92" s="127">
        <f t="shared" ref="D92:V92" si="37">SUM(D93:D96)</f>
        <v>174.72830000000002</v>
      </c>
      <c r="E92" s="127">
        <f t="shared" si="37"/>
        <v>0</v>
      </c>
      <c r="F92" s="127">
        <f t="shared" si="37"/>
        <v>0</v>
      </c>
      <c r="G92" s="127">
        <f t="shared" si="37"/>
        <v>5</v>
      </c>
      <c r="H92" s="127">
        <f t="shared" si="37"/>
        <v>9.7100000000000009</v>
      </c>
      <c r="I92" s="127">
        <f t="shared" si="37"/>
        <v>52</v>
      </c>
      <c r="J92" s="127">
        <f t="shared" si="37"/>
        <v>164.4375</v>
      </c>
      <c r="K92" s="127">
        <f t="shared" si="37"/>
        <v>3</v>
      </c>
      <c r="L92" s="127">
        <f t="shared" si="37"/>
        <v>0.58080000000000009</v>
      </c>
      <c r="M92" s="76">
        <f t="shared" si="37"/>
        <v>0</v>
      </c>
      <c r="N92" s="127">
        <f t="shared" si="37"/>
        <v>0</v>
      </c>
      <c r="O92" s="127">
        <f t="shared" si="37"/>
        <v>0</v>
      </c>
      <c r="P92" s="127">
        <f t="shared" si="37"/>
        <v>0</v>
      </c>
      <c r="Q92" s="127">
        <f t="shared" si="37"/>
        <v>0</v>
      </c>
      <c r="R92" s="127">
        <f t="shared" si="37"/>
        <v>0</v>
      </c>
      <c r="S92" s="127">
        <f t="shared" si="37"/>
        <v>0</v>
      </c>
      <c r="T92" s="127">
        <f t="shared" si="37"/>
        <v>0</v>
      </c>
      <c r="U92" s="127">
        <f t="shared" si="37"/>
        <v>0</v>
      </c>
      <c r="V92" s="127">
        <f t="shared" si="37"/>
        <v>0</v>
      </c>
      <c r="W92" s="126"/>
      <c r="X92" s="152" t="str">
        <f t="shared" ref="X92:X155" si="38">IF((C92-(G92+I92+K92))=0,"True","False")</f>
        <v>True</v>
      </c>
      <c r="Y92" s="152" t="str">
        <f t="shared" ref="Y92:Y155" si="39">IF((D92-(H92+J92+L92))=0,"True","False")</f>
        <v>True</v>
      </c>
      <c r="Z92" s="152" t="str">
        <f t="shared" ref="Z92:Z155" si="40">IF((M92-(Q92+S92+U92))=0,"True","False")</f>
        <v>True</v>
      </c>
      <c r="AA92" s="152" t="str">
        <f t="shared" ref="AA92:AA155" si="41">IF((N92-(R92+T92+V92))=0,"True","False")</f>
        <v>True</v>
      </c>
      <c r="AB92" s="126"/>
      <c r="AC92" s="236">
        <f t="shared" si="23"/>
        <v>0</v>
      </c>
      <c r="AD92" s="235">
        <f t="shared" si="29"/>
        <v>0</v>
      </c>
      <c r="AE92" s="126"/>
      <c r="AF92" s="126"/>
      <c r="AG92" s="126"/>
      <c r="AH92" s="126"/>
      <c r="AI92" s="126"/>
      <c r="AJ92" s="126"/>
      <c r="AK92" s="126"/>
      <c r="AL92" s="126"/>
      <c r="AM92" s="126"/>
      <c r="AN92" s="126"/>
      <c r="AO92" s="126"/>
      <c r="AP92" s="126"/>
      <c r="AQ92" s="126"/>
      <c r="AR92" s="126"/>
      <c r="AS92" s="126"/>
      <c r="AT92" s="4"/>
      <c r="AU92" s="4"/>
      <c r="AV92" s="4"/>
      <c r="AW92" s="4"/>
      <c r="AX92" s="126"/>
    </row>
    <row r="93" spans="1:50" s="152" customFormat="1" ht="15.75">
      <c r="A93" s="59"/>
      <c r="B93" s="111" t="s">
        <v>4220</v>
      </c>
      <c r="C93" s="59">
        <f>COUNTA('Biểu 1A - NS'!G1100:G1155)</f>
        <v>50</v>
      </c>
      <c r="D93" s="59">
        <f>SUM(('Biểu 1A - NS'!G1100:G1155))</f>
        <v>71.187499999999986</v>
      </c>
      <c r="E93" s="59"/>
      <c r="F93" s="59"/>
      <c r="G93" s="59">
        <f>COUNTA('Biểu 1A - NS'!G1100:G1104)</f>
        <v>3</v>
      </c>
      <c r="H93" s="139">
        <f>SUM('Biểu 1A - NS'!G1100:G1104)</f>
        <v>3.0700000000000003</v>
      </c>
      <c r="I93" s="59">
        <f>COUNTA('Biểu 1A - NS'!G1105:G1151)</f>
        <v>45</v>
      </c>
      <c r="J93" s="139">
        <f>SUM('Biểu 1A - NS'!G1105:G1151)</f>
        <v>67.547499999999971</v>
      </c>
      <c r="K93" s="59">
        <f>COUNTA('Biểu 1A - NS'!G1152:G1155)</f>
        <v>2</v>
      </c>
      <c r="L93" s="139">
        <f>SUM('Biểu 1A - NS'!G1152:G1155)</f>
        <v>0.57000000000000006</v>
      </c>
      <c r="M93" s="243">
        <f>COUNTA('Biểu 1A - NS'!H1100:H1155)</f>
        <v>0</v>
      </c>
      <c r="N93" s="113">
        <f>SUM('Biểu 1A - NS'!H1100:H1155)</f>
        <v>0</v>
      </c>
      <c r="O93" s="113"/>
      <c r="P93" s="113"/>
      <c r="Q93" s="128">
        <f>COUNTA('Biểu 1A - NS'!H1100:H1104)</f>
        <v>0</v>
      </c>
      <c r="R93" s="113">
        <f>SUM('Biểu 1A - NS'!H1100:H1104)</f>
        <v>0</v>
      </c>
      <c r="S93" s="128">
        <f>COUNTA('Biểu 1A - NS'!H1105:H1151)</f>
        <v>0</v>
      </c>
      <c r="T93" s="139">
        <f>SUM('Biểu 1A - NS'!H1105:H1151)</f>
        <v>0</v>
      </c>
      <c r="U93" s="128">
        <f>COUNTA('Biểu 1A - NS'!H1152:H1155)</f>
        <v>0</v>
      </c>
      <c r="V93" s="156">
        <f>SUM('Biểu 1A - NS'!H1152:H1155)</f>
        <v>0</v>
      </c>
      <c r="X93" s="152" t="str">
        <f t="shared" si="38"/>
        <v>True</v>
      </c>
      <c r="Y93" s="152" t="str">
        <f t="shared" si="39"/>
        <v>False</v>
      </c>
      <c r="Z93" s="152" t="str">
        <f t="shared" si="40"/>
        <v>True</v>
      </c>
      <c r="AA93" s="152" t="str">
        <f t="shared" si="41"/>
        <v>True</v>
      </c>
      <c r="AC93" s="236">
        <f t="shared" si="23"/>
        <v>0</v>
      </c>
      <c r="AD93" s="235">
        <f t="shared" si="29"/>
        <v>0</v>
      </c>
    </row>
    <row r="94" spans="1:50" s="152" customFormat="1" ht="15.75">
      <c r="A94" s="59"/>
      <c r="B94" s="111" t="s">
        <v>4221</v>
      </c>
      <c r="C94" s="59">
        <f>COUNTA('Biểu 1C - Đấu giá'!G473:G485)</f>
        <v>2</v>
      </c>
      <c r="D94" s="139">
        <f>SUM('Biểu 1C - Đấu giá'!G473:G485)</f>
        <v>6.73</v>
      </c>
      <c r="E94" s="59"/>
      <c r="F94" s="59"/>
      <c r="G94" s="59">
        <f>COUNTA('Biểu 1C - Đấu giá'!G473:G475)</f>
        <v>1</v>
      </c>
      <c r="H94" s="139">
        <f>SUM('Biểu 1C - Đấu giá'!G473:G475)</f>
        <v>6.57</v>
      </c>
      <c r="I94" s="59">
        <f>COUNTA('Biểu 1C - Đấu giá'!G476:G478)</f>
        <v>1</v>
      </c>
      <c r="J94" s="139">
        <f>SUM('Biểu 1C - Đấu giá'!G476:G478)</f>
        <v>0.16</v>
      </c>
      <c r="K94" s="59">
        <f>COUNTA('Biểu 1C - Đấu giá'!G479:G485)</f>
        <v>0</v>
      </c>
      <c r="L94" s="139">
        <f>SUM('Biểu 1C - Đấu giá'!G479:G485)</f>
        <v>0</v>
      </c>
      <c r="M94" s="243">
        <f>COUNTA('Biểu 1C - Đấu giá'!H473:H485)</f>
        <v>0</v>
      </c>
      <c r="N94" s="113">
        <f>SUM('Biểu 1C - Đấu giá'!H473:H485)</f>
        <v>0</v>
      </c>
      <c r="O94" s="113"/>
      <c r="P94" s="113"/>
      <c r="Q94" s="128"/>
      <c r="R94" s="113"/>
      <c r="S94" s="128"/>
      <c r="T94" s="59"/>
      <c r="U94" s="128"/>
      <c r="V94" s="151"/>
      <c r="X94" s="152" t="str">
        <f t="shared" si="38"/>
        <v>True</v>
      </c>
      <c r="Y94" s="152" t="str">
        <f t="shared" si="39"/>
        <v>True</v>
      </c>
      <c r="Z94" s="152" t="str">
        <f t="shared" si="40"/>
        <v>True</v>
      </c>
      <c r="AA94" s="152" t="str">
        <f t="shared" si="41"/>
        <v>True</v>
      </c>
      <c r="AC94" s="236">
        <f t="shared" si="23"/>
        <v>0</v>
      </c>
      <c r="AD94" s="235">
        <f t="shared" si="29"/>
        <v>0</v>
      </c>
    </row>
    <row r="95" spans="1:50" s="152" customFormat="1" ht="15.75">
      <c r="A95" s="59"/>
      <c r="B95" s="111">
        <v>2</v>
      </c>
      <c r="C95" s="59">
        <f>COUNTA('Biểu 2 - NNS'!G284:G297)</f>
        <v>8</v>
      </c>
      <c r="D95" s="139">
        <f>SUM('Biểu 2 - NNS'!G284:G297)</f>
        <v>96.810800000000029</v>
      </c>
      <c r="E95" s="59"/>
      <c r="F95" s="59"/>
      <c r="G95" s="59">
        <f>COUNTA('Biểu 2 - NNS'!G284:G286)</f>
        <v>1</v>
      </c>
      <c r="H95" s="139">
        <f>SUM('Biểu 2 - NNS'!G284:G286)</f>
        <v>7.0000000000000007E-2</v>
      </c>
      <c r="I95" s="59">
        <f>COUNTA('Biểu 2 - NNS'!G287:G294)</f>
        <v>6</v>
      </c>
      <c r="J95" s="139">
        <f>SUM('Biểu 2 - NNS'!G287:G294)</f>
        <v>96.730000000000018</v>
      </c>
      <c r="K95" s="59">
        <f>COUNTA('Biểu 2 - NNS'!G295:G297)</f>
        <v>1</v>
      </c>
      <c r="L95" s="139">
        <f>SUM('Biểu 2 - NNS'!G295:G297)</f>
        <v>1.0800000000000001E-2</v>
      </c>
      <c r="M95" s="243">
        <f>COUNTA('Biểu 2 - NNS'!H284:H297)</f>
        <v>0</v>
      </c>
      <c r="N95" s="113">
        <f>SUM('Biểu 2 - NNS'!H284:H297)</f>
        <v>0</v>
      </c>
      <c r="O95" s="113"/>
      <c r="P95" s="113"/>
      <c r="Q95" s="128"/>
      <c r="R95" s="113"/>
      <c r="S95" s="128"/>
      <c r="T95" s="59"/>
      <c r="U95" s="128"/>
      <c r="V95" s="151"/>
      <c r="X95" s="152" t="str">
        <f t="shared" si="38"/>
        <v>True</v>
      </c>
      <c r="Y95" s="152" t="str">
        <f t="shared" si="39"/>
        <v>False</v>
      </c>
      <c r="Z95" s="152" t="str">
        <f t="shared" si="40"/>
        <v>True</v>
      </c>
      <c r="AA95" s="152" t="str">
        <f t="shared" si="41"/>
        <v>True</v>
      </c>
      <c r="AC95" s="236">
        <f t="shared" si="23"/>
        <v>0</v>
      </c>
      <c r="AD95" s="235">
        <f t="shared" si="29"/>
        <v>0</v>
      </c>
    </row>
    <row r="96" spans="1:50" s="152" customFormat="1" ht="15.75">
      <c r="A96" s="59"/>
      <c r="B96" s="111">
        <v>3</v>
      </c>
      <c r="C96" s="59">
        <f>COUNTA('Biểu 3 - Đấu thầu'!G322:G338)</f>
        <v>0</v>
      </c>
      <c r="D96" s="59"/>
      <c r="E96" s="59"/>
      <c r="F96" s="59"/>
      <c r="G96" s="59"/>
      <c r="H96" s="59"/>
      <c r="I96" s="59"/>
      <c r="J96" s="59"/>
      <c r="K96" s="59"/>
      <c r="L96" s="59"/>
      <c r="M96" s="243"/>
      <c r="N96" s="113"/>
      <c r="O96" s="113"/>
      <c r="P96" s="113"/>
      <c r="Q96" s="128"/>
      <c r="R96" s="113"/>
      <c r="S96" s="128"/>
      <c r="T96" s="59"/>
      <c r="U96" s="128"/>
      <c r="V96" s="151"/>
      <c r="X96" s="152" t="str">
        <f t="shared" si="38"/>
        <v>True</v>
      </c>
      <c r="Y96" s="152" t="str">
        <f t="shared" si="39"/>
        <v>True</v>
      </c>
      <c r="Z96" s="152" t="str">
        <f t="shared" si="40"/>
        <v>True</v>
      </c>
      <c r="AA96" s="152" t="str">
        <f t="shared" si="41"/>
        <v>True</v>
      </c>
      <c r="AC96" s="236">
        <f t="shared" si="23"/>
        <v>0</v>
      </c>
      <c r="AD96" s="235">
        <f t="shared" si="29"/>
        <v>0</v>
      </c>
    </row>
    <row r="97" spans="1:50" s="154" customFormat="1" ht="15.75">
      <c r="A97" s="127">
        <v>19</v>
      </c>
      <c r="B97" s="36" t="s">
        <v>1808</v>
      </c>
      <c r="C97" s="127">
        <f>SUM(C98:C101)</f>
        <v>116</v>
      </c>
      <c r="D97" s="127">
        <f t="shared" ref="D97:V97" si="42">SUM(D98:D101)</f>
        <v>334.45299999999992</v>
      </c>
      <c r="E97" s="127">
        <f t="shared" si="42"/>
        <v>0</v>
      </c>
      <c r="F97" s="127">
        <f t="shared" si="42"/>
        <v>0</v>
      </c>
      <c r="G97" s="127">
        <f t="shared" si="42"/>
        <v>31</v>
      </c>
      <c r="H97" s="127">
        <f t="shared" si="42"/>
        <v>53.379999999999988</v>
      </c>
      <c r="I97" s="127">
        <f t="shared" si="42"/>
        <v>73</v>
      </c>
      <c r="J97" s="127">
        <f t="shared" si="42"/>
        <v>205.64999999999998</v>
      </c>
      <c r="K97" s="127">
        <f t="shared" si="42"/>
        <v>12</v>
      </c>
      <c r="L97" s="127">
        <f t="shared" si="42"/>
        <v>75.423000000000002</v>
      </c>
      <c r="M97" s="76">
        <f t="shared" si="42"/>
        <v>14</v>
      </c>
      <c r="N97" s="127">
        <f t="shared" si="42"/>
        <v>16.46</v>
      </c>
      <c r="O97" s="127">
        <f t="shared" si="42"/>
        <v>0</v>
      </c>
      <c r="P97" s="127">
        <f t="shared" si="42"/>
        <v>0</v>
      </c>
      <c r="Q97" s="127">
        <f t="shared" si="42"/>
        <v>0</v>
      </c>
      <c r="R97" s="127">
        <f t="shared" si="42"/>
        <v>0</v>
      </c>
      <c r="S97" s="127">
        <f t="shared" si="42"/>
        <v>14</v>
      </c>
      <c r="T97" s="127">
        <f t="shared" si="42"/>
        <v>16.46</v>
      </c>
      <c r="U97" s="127">
        <f t="shared" si="42"/>
        <v>0</v>
      </c>
      <c r="V97" s="127">
        <f t="shared" si="42"/>
        <v>0</v>
      </c>
      <c r="W97" s="126"/>
      <c r="X97" s="152" t="str">
        <f t="shared" si="38"/>
        <v>True</v>
      </c>
      <c r="Y97" s="152" t="str">
        <f t="shared" si="39"/>
        <v>False</v>
      </c>
      <c r="Z97" s="152" t="str">
        <f t="shared" si="40"/>
        <v>True</v>
      </c>
      <c r="AA97" s="152" t="str">
        <f t="shared" si="41"/>
        <v>True</v>
      </c>
      <c r="AB97" s="126"/>
      <c r="AC97" s="236">
        <f t="shared" si="23"/>
        <v>0</v>
      </c>
      <c r="AD97" s="235">
        <f t="shared" si="29"/>
        <v>0</v>
      </c>
      <c r="AE97" s="126"/>
      <c r="AF97" s="126"/>
      <c r="AG97" s="126"/>
      <c r="AH97" s="126"/>
      <c r="AI97" s="126"/>
      <c r="AJ97" s="126"/>
      <c r="AK97" s="126"/>
      <c r="AL97" s="126"/>
      <c r="AM97" s="126"/>
      <c r="AN97" s="126"/>
      <c r="AO97" s="126"/>
      <c r="AP97" s="126"/>
      <c r="AQ97" s="126"/>
      <c r="AR97" s="126"/>
      <c r="AS97" s="126"/>
      <c r="AT97" s="4"/>
      <c r="AU97" s="4"/>
      <c r="AV97" s="4"/>
      <c r="AW97" s="4"/>
      <c r="AX97" s="126"/>
    </row>
    <row r="98" spans="1:50" s="152" customFormat="1" ht="15.75">
      <c r="A98" s="59"/>
      <c r="B98" s="111" t="s">
        <v>4220</v>
      </c>
      <c r="C98" s="59">
        <f>COUNTA('Biểu 1A - NS'!G1158:G1217)</f>
        <v>54</v>
      </c>
      <c r="D98" s="59">
        <f>SUM('Biểu 1A - NS'!G1158:G1217)</f>
        <v>179.34999999999997</v>
      </c>
      <c r="E98" s="59"/>
      <c r="F98" s="59"/>
      <c r="G98" s="59">
        <f>COUNTA('Biểu 1A - NS'!G1158:G1170)</f>
        <v>11</v>
      </c>
      <c r="H98" s="59">
        <f>SUM('Biểu 1A - NS'!G1158:G1170)</f>
        <v>25.999999999999996</v>
      </c>
      <c r="I98" s="59">
        <f>COUNTA('Biểu 1A - NS'!G1171:G1208)</f>
        <v>36</v>
      </c>
      <c r="J98" s="59">
        <f>SUM('Biểu 1A - NS'!G1171:G1208)</f>
        <v>83.859999999999985</v>
      </c>
      <c r="K98" s="59">
        <f>COUNTA('Biểu 1A - NS'!G1209:G1217)</f>
        <v>7</v>
      </c>
      <c r="L98" s="59">
        <f>SUM('Biểu 1A - NS'!G1209:G1217)</f>
        <v>69.489999999999995</v>
      </c>
      <c r="M98" s="243">
        <f>COUNTA('Biểu 1A - NS'!H1158:H1217)</f>
        <v>0</v>
      </c>
      <c r="N98" s="113">
        <f>SUM('Biểu 1A - NS'!H1158:H1217)</f>
        <v>0</v>
      </c>
      <c r="O98" s="113"/>
      <c r="P98" s="113"/>
      <c r="Q98" s="128">
        <f>COUNTA('Biểu 1A - NS'!H1158:H1170)</f>
        <v>0</v>
      </c>
      <c r="R98" s="113">
        <f>SUM('Biểu 1A - NS'!H1158:H1170)</f>
        <v>0</v>
      </c>
      <c r="S98" s="128">
        <f>COUNTA('Biểu 1A - NS'!H1171:H1208)</f>
        <v>0</v>
      </c>
      <c r="T98" s="59">
        <f>SUM('Biểu 1A - NS'!H1171:H1208)</f>
        <v>0</v>
      </c>
      <c r="U98" s="128">
        <f>COUNTA('Biểu 1A - NS'!H1209:H1217)</f>
        <v>0</v>
      </c>
      <c r="V98" s="151">
        <f>SUM('Biểu 1A - NS'!H1209:H1217)</f>
        <v>0</v>
      </c>
      <c r="X98" s="152" t="str">
        <f t="shared" si="38"/>
        <v>True</v>
      </c>
      <c r="Y98" s="152" t="str">
        <f t="shared" si="39"/>
        <v>True</v>
      </c>
      <c r="Z98" s="152" t="str">
        <f t="shared" si="40"/>
        <v>True</v>
      </c>
      <c r="AA98" s="152" t="str">
        <f t="shared" si="41"/>
        <v>True</v>
      </c>
      <c r="AC98" s="236">
        <f t="shared" si="23"/>
        <v>0</v>
      </c>
      <c r="AD98" s="235">
        <f t="shared" si="29"/>
        <v>0</v>
      </c>
    </row>
    <row r="99" spans="1:50" s="152" customFormat="1" ht="15.75">
      <c r="A99" s="59"/>
      <c r="B99" s="111" t="s">
        <v>4221</v>
      </c>
      <c r="C99" s="59">
        <f>COUNTA('Biểu 1C - Đấu giá'!G488:G553)</f>
        <v>60</v>
      </c>
      <c r="D99" s="59">
        <f>SUM('Biểu 1C - Đấu giá'!G488:G553)</f>
        <v>112.01299999999999</v>
      </c>
      <c r="E99" s="59"/>
      <c r="F99" s="59"/>
      <c r="G99" s="59">
        <f>COUNTA('Biểu 1C - Đấu giá'!G488:G508)</f>
        <v>19</v>
      </c>
      <c r="H99" s="59">
        <f>SUM('Biểu 1C - Đấu giá'!G488:G508)</f>
        <v>27.089999999999993</v>
      </c>
      <c r="I99" s="59">
        <f>COUNTA('Biểu 1C - Đấu giá'!G509:G546)</f>
        <v>36</v>
      </c>
      <c r="J99" s="59">
        <f>SUM('Biểu 1C - Đấu giá'!G509:G546)</f>
        <v>78.989999999999995</v>
      </c>
      <c r="K99" s="59">
        <f>COUNTA('Biểu 1C - Đấu giá'!G547:G553)</f>
        <v>5</v>
      </c>
      <c r="L99" s="59">
        <f>SUM('Biểu 1C - Đấu giá'!G547:G553)</f>
        <v>5.9329999999999998</v>
      </c>
      <c r="M99" s="243">
        <f>COUNTA('Biểu 1C - Đấu giá'!H488:H553)</f>
        <v>14</v>
      </c>
      <c r="N99" s="113">
        <f>SUM('Biểu 1C - Đấu giá'!H488:H553)</f>
        <v>16.46</v>
      </c>
      <c r="O99" s="113"/>
      <c r="P99" s="113"/>
      <c r="Q99" s="128">
        <f>COUNTA('Biểu 1C - Đấu giá'!H488:H508)</f>
        <v>0</v>
      </c>
      <c r="R99" s="113">
        <f>SUM('Biểu 1C - Đấu giá'!H488:H508)</f>
        <v>0</v>
      </c>
      <c r="S99" s="128">
        <f>COUNTA('Biểu 1C - Đấu giá'!H509:H546)</f>
        <v>14</v>
      </c>
      <c r="T99" s="59">
        <f>SUM('Biểu 1C - Đấu giá'!H509:H546)</f>
        <v>16.46</v>
      </c>
      <c r="U99" s="128">
        <f>COUNTA('Biểu 1C - Đấu giá'!H547:H553)</f>
        <v>0</v>
      </c>
      <c r="V99" s="151">
        <f>SUM('Biểu 1C - Đấu giá'!H547:H553)</f>
        <v>0</v>
      </c>
      <c r="X99" s="152" t="str">
        <f t="shared" si="38"/>
        <v>True</v>
      </c>
      <c r="Y99" s="152" t="str">
        <f t="shared" si="39"/>
        <v>False</v>
      </c>
      <c r="Z99" s="152" t="str">
        <f t="shared" si="40"/>
        <v>True</v>
      </c>
      <c r="AA99" s="152" t="str">
        <f t="shared" si="41"/>
        <v>True</v>
      </c>
      <c r="AC99" s="236">
        <f t="shared" si="23"/>
        <v>0</v>
      </c>
      <c r="AD99" s="235">
        <f t="shared" si="29"/>
        <v>0</v>
      </c>
    </row>
    <row r="100" spans="1:50" s="152" customFormat="1" ht="15.75">
      <c r="A100" s="59"/>
      <c r="B100" s="111">
        <v>2</v>
      </c>
      <c r="C100" s="59">
        <f>COUNTA('Biểu 2 - NNS'!G300:G311)</f>
        <v>2</v>
      </c>
      <c r="D100" s="59">
        <f>SUM('Biểu 2 - NNS'!G300:G311)</f>
        <v>43.089999999999996</v>
      </c>
      <c r="E100" s="59"/>
      <c r="F100" s="59"/>
      <c r="G100" s="59">
        <f>COUNTA('Biểu 2 - NNS'!G300:G302)</f>
        <v>1</v>
      </c>
      <c r="H100" s="59">
        <f>SUM('Biểu 2 - NNS'!G300:G302)</f>
        <v>0.28999999999999998</v>
      </c>
      <c r="I100" s="59">
        <f>COUNTA('Biểu 2 - NNS'!G303:G305)</f>
        <v>1</v>
      </c>
      <c r="J100" s="59">
        <f>SUM('Biểu 2 - NNS'!G303:G305)</f>
        <v>42.8</v>
      </c>
      <c r="K100" s="59">
        <f>COUNTA('Biểu 2 - NNS'!G306:G311)</f>
        <v>0</v>
      </c>
      <c r="L100" s="59">
        <f>SUM('Biểu 2 - NNS'!G306:G311)</f>
        <v>0</v>
      </c>
      <c r="M100" s="243">
        <f>COUNTA('Biểu 2 - NNS'!H300:H311)</f>
        <v>0</v>
      </c>
      <c r="N100" s="113">
        <f>SUM('Biểu 2 - NNS'!H300:H311)</f>
        <v>0</v>
      </c>
      <c r="O100" s="113"/>
      <c r="P100" s="113"/>
      <c r="Q100" s="128">
        <f>COUNTA('Biểu 2 - NNS'!H300:H302)</f>
        <v>0</v>
      </c>
      <c r="R100" s="113">
        <f>SUM(('Biểu 2 - NNS'!H300:H311))</f>
        <v>0</v>
      </c>
      <c r="S100" s="128">
        <f>COUNTA('Biểu 2 - NNS'!H303:H305)</f>
        <v>0</v>
      </c>
      <c r="T100" s="59">
        <f>SUM('Biểu 2 - NNS'!H303:H305)</f>
        <v>0</v>
      </c>
      <c r="U100" s="128">
        <f>COUNTA('Biểu 2 - NNS'!H306:H311)</f>
        <v>0</v>
      </c>
      <c r="V100" s="151">
        <f>SUM('Biểu 2 - NNS'!H306:H311)</f>
        <v>0</v>
      </c>
      <c r="X100" s="152" t="str">
        <f t="shared" si="38"/>
        <v>True</v>
      </c>
      <c r="Y100" s="152" t="str">
        <f t="shared" si="39"/>
        <v>True</v>
      </c>
      <c r="Z100" s="152" t="str">
        <f t="shared" si="40"/>
        <v>True</v>
      </c>
      <c r="AA100" s="152" t="str">
        <f t="shared" si="41"/>
        <v>True</v>
      </c>
      <c r="AC100" s="236">
        <f t="shared" si="23"/>
        <v>0</v>
      </c>
      <c r="AD100" s="235">
        <f t="shared" si="29"/>
        <v>0</v>
      </c>
    </row>
    <row r="101" spans="1:50" s="152" customFormat="1" ht="15.75">
      <c r="A101" s="59"/>
      <c r="B101" s="111">
        <v>3</v>
      </c>
      <c r="C101" s="59">
        <f>COUNTA('Biểu 3 - Đấu thầu'!G341:G359)</f>
        <v>0</v>
      </c>
      <c r="D101" s="59"/>
      <c r="E101" s="59"/>
      <c r="F101" s="59"/>
      <c r="G101" s="59"/>
      <c r="H101" s="59"/>
      <c r="I101" s="59"/>
      <c r="J101" s="59"/>
      <c r="K101" s="59"/>
      <c r="L101" s="59"/>
      <c r="M101" s="243"/>
      <c r="N101" s="113"/>
      <c r="O101" s="113"/>
      <c r="P101" s="113"/>
      <c r="Q101" s="128"/>
      <c r="R101" s="113"/>
      <c r="S101" s="128"/>
      <c r="T101" s="59"/>
      <c r="U101" s="128"/>
      <c r="V101" s="151"/>
      <c r="X101" s="152" t="str">
        <f t="shared" si="38"/>
        <v>True</v>
      </c>
      <c r="Y101" s="152" t="str">
        <f t="shared" si="39"/>
        <v>True</v>
      </c>
      <c r="Z101" s="152" t="str">
        <f t="shared" si="40"/>
        <v>True</v>
      </c>
      <c r="AA101" s="152" t="str">
        <f t="shared" si="41"/>
        <v>True</v>
      </c>
      <c r="AC101" s="236">
        <f t="shared" si="23"/>
        <v>0</v>
      </c>
      <c r="AD101" s="235">
        <f t="shared" si="29"/>
        <v>0</v>
      </c>
    </row>
    <row r="102" spans="1:50" s="154" customFormat="1" ht="15.75">
      <c r="A102" s="127">
        <v>20</v>
      </c>
      <c r="B102" s="36" t="s">
        <v>4231</v>
      </c>
      <c r="C102" s="127">
        <f>SUM(C103:C106)</f>
        <v>99</v>
      </c>
      <c r="D102" s="127">
        <f t="shared" ref="D102:V102" si="43">SUM(D103:D106)</f>
        <v>162.64916299999999</v>
      </c>
      <c r="E102" s="127">
        <f t="shared" si="43"/>
        <v>0</v>
      </c>
      <c r="F102" s="127">
        <f t="shared" si="43"/>
        <v>0</v>
      </c>
      <c r="G102" s="127">
        <f t="shared" si="43"/>
        <v>38</v>
      </c>
      <c r="H102" s="127">
        <f t="shared" si="43"/>
        <v>38.000700000000009</v>
      </c>
      <c r="I102" s="127">
        <f t="shared" si="43"/>
        <v>55</v>
      </c>
      <c r="J102" s="127">
        <f t="shared" si="43"/>
        <v>107.99999999999994</v>
      </c>
      <c r="K102" s="127">
        <f t="shared" si="43"/>
        <v>6</v>
      </c>
      <c r="L102" s="127">
        <f t="shared" si="43"/>
        <v>16.648463</v>
      </c>
      <c r="M102" s="76">
        <f t="shared" si="43"/>
        <v>0</v>
      </c>
      <c r="N102" s="127">
        <f t="shared" si="43"/>
        <v>0</v>
      </c>
      <c r="O102" s="127">
        <f t="shared" si="43"/>
        <v>0</v>
      </c>
      <c r="P102" s="127">
        <f t="shared" si="43"/>
        <v>0</v>
      </c>
      <c r="Q102" s="127">
        <f t="shared" si="43"/>
        <v>0</v>
      </c>
      <c r="R102" s="127">
        <f t="shared" si="43"/>
        <v>0</v>
      </c>
      <c r="S102" s="127">
        <f t="shared" si="43"/>
        <v>0</v>
      </c>
      <c r="T102" s="127">
        <f t="shared" si="43"/>
        <v>0</v>
      </c>
      <c r="U102" s="127">
        <f t="shared" si="43"/>
        <v>0</v>
      </c>
      <c r="V102" s="127">
        <f t="shared" si="43"/>
        <v>0</v>
      </c>
      <c r="W102" s="126"/>
      <c r="X102" s="152" t="str">
        <f t="shared" si="38"/>
        <v>True</v>
      </c>
      <c r="Y102" s="152" t="str">
        <f t="shared" si="39"/>
        <v>False</v>
      </c>
      <c r="Z102" s="152" t="str">
        <f t="shared" si="40"/>
        <v>True</v>
      </c>
      <c r="AA102" s="152" t="str">
        <f t="shared" si="41"/>
        <v>True</v>
      </c>
      <c r="AB102" s="126"/>
      <c r="AC102" s="236">
        <f t="shared" si="23"/>
        <v>0</v>
      </c>
      <c r="AD102" s="235">
        <f t="shared" si="29"/>
        <v>0</v>
      </c>
      <c r="AE102" s="126"/>
      <c r="AF102" s="126"/>
      <c r="AG102" s="126"/>
      <c r="AH102" s="126"/>
      <c r="AI102" s="126"/>
      <c r="AJ102" s="126"/>
      <c r="AK102" s="126"/>
      <c r="AL102" s="126"/>
      <c r="AM102" s="126"/>
      <c r="AN102" s="126"/>
      <c r="AO102" s="126"/>
      <c r="AP102" s="126"/>
      <c r="AQ102" s="126"/>
      <c r="AR102" s="126"/>
      <c r="AS102" s="126"/>
      <c r="AT102" s="4"/>
      <c r="AU102" s="4"/>
      <c r="AV102" s="4"/>
      <c r="AW102" s="4"/>
      <c r="AX102" s="126"/>
    </row>
    <row r="103" spans="1:50" s="152" customFormat="1" ht="15.75">
      <c r="A103" s="59"/>
      <c r="B103" s="111" t="s">
        <v>4220</v>
      </c>
      <c r="C103" s="59">
        <f>COUNTA('Biểu 1A - NS'!G1220:G1303)</f>
        <v>78</v>
      </c>
      <c r="D103" s="59">
        <f>SUM('Biểu 1A - NS'!G1220:G1303)</f>
        <v>109.00069999999998</v>
      </c>
      <c r="E103" s="59"/>
      <c r="F103" s="59"/>
      <c r="G103" s="59">
        <f>COUNTA('Biểu 1A - NS'!G1220:G1258)</f>
        <v>37</v>
      </c>
      <c r="H103" s="59">
        <f>SUM('Biểu 1A - NS'!G1220:G1258)</f>
        <v>36.000700000000009</v>
      </c>
      <c r="I103" s="59">
        <f>COUNTA('Biểu 1A - NS'!G1259:G1300)</f>
        <v>40</v>
      </c>
      <c r="J103" s="59">
        <f>SUM('Biểu 1A - NS'!G1259:G1300)</f>
        <v>68.999999999999943</v>
      </c>
      <c r="K103" s="59">
        <f>COUNTA('Biểu 1A - NS'!G1301:G1303)</f>
        <v>1</v>
      </c>
      <c r="L103" s="139">
        <f>SUM('Biểu 1A - NS'!G1301:G1303)</f>
        <v>4</v>
      </c>
      <c r="M103" s="243">
        <f>COUNTA('Biểu 1A - NS'!H1220:H1303)</f>
        <v>0</v>
      </c>
      <c r="N103" s="113">
        <f>SUM('Biểu 1A - NS'!H1220:H1303)</f>
        <v>0</v>
      </c>
      <c r="O103" s="113"/>
      <c r="P103" s="113"/>
      <c r="Q103" s="128">
        <f>COUNTA('Biểu 1A - NS'!H1220:H1258)</f>
        <v>0</v>
      </c>
      <c r="R103" s="113">
        <f>SUM('Biểu 1A - NS'!H1220:H1258)</f>
        <v>0</v>
      </c>
      <c r="S103" s="128">
        <f>COUNTA('Biểu 1A - NS'!H1259:H1300)</f>
        <v>0</v>
      </c>
      <c r="T103" s="59">
        <f>SUM('Biểu 1A - NS'!H1259:H1300)</f>
        <v>0</v>
      </c>
      <c r="U103" s="128">
        <f>COUNTA('Biểu 1A - NS'!H1301:H1303)</f>
        <v>0</v>
      </c>
      <c r="V103" s="156">
        <f>SUM('Biểu 1A - NS'!H1301:H1303)</f>
        <v>0</v>
      </c>
      <c r="X103" s="152" t="str">
        <f t="shared" si="38"/>
        <v>True</v>
      </c>
      <c r="Y103" s="152" t="str">
        <f t="shared" si="39"/>
        <v>False</v>
      </c>
      <c r="Z103" s="152" t="str">
        <f t="shared" si="40"/>
        <v>True</v>
      </c>
      <c r="AA103" s="152" t="str">
        <f t="shared" si="41"/>
        <v>True</v>
      </c>
      <c r="AC103" s="236">
        <f t="shared" si="23"/>
        <v>0</v>
      </c>
      <c r="AD103" s="235">
        <f t="shared" si="29"/>
        <v>0</v>
      </c>
    </row>
    <row r="104" spans="1:50" s="152" customFormat="1" ht="15.75">
      <c r="A104" s="59"/>
      <c r="B104" s="111" t="s">
        <v>4221</v>
      </c>
      <c r="C104" s="59">
        <f>COUNTA('Biểu 1C - Đấu giá'!G556:G582)</f>
        <v>21</v>
      </c>
      <c r="D104" s="59">
        <f>SUM('Biểu 1C - Đấu giá'!G556:G582)</f>
        <v>53.648463</v>
      </c>
      <c r="E104" s="59"/>
      <c r="F104" s="59"/>
      <c r="G104" s="59">
        <f>COUNTA('Biểu 1C - Đấu giá'!G556:G558)</f>
        <v>1</v>
      </c>
      <c r="H104" s="59">
        <f>SUM('Biểu 1C - Đấu giá'!G556:G558)</f>
        <v>2</v>
      </c>
      <c r="I104" s="59">
        <f>COUNTA('Biểu 1C - Đấu giá'!G559:G575)</f>
        <v>15</v>
      </c>
      <c r="J104" s="59">
        <f>SUM('Biểu 1C - Đấu giá'!G559:G575)</f>
        <v>39</v>
      </c>
      <c r="K104" s="59">
        <f>COUNTA('Biểu 1C - Đấu giá'!G576:G582)</f>
        <v>5</v>
      </c>
      <c r="L104" s="139">
        <f>SUM('Biểu 1C - Đấu giá'!G576:G582)</f>
        <v>12.648463</v>
      </c>
      <c r="M104" s="243">
        <f>COUNTA('Biểu 1C - Đấu giá'!H556:H582)</f>
        <v>0</v>
      </c>
      <c r="N104" s="113">
        <f>SUM('Biểu 1C - Đấu giá'!H556:H582)</f>
        <v>0</v>
      </c>
      <c r="O104" s="113"/>
      <c r="P104" s="113"/>
      <c r="Q104" s="128">
        <f>COUNTA('Biểu 1C - Đấu giá'!H556:H558)</f>
        <v>0</v>
      </c>
      <c r="R104" s="113">
        <f>SUM('Biểu 1C - Đấu giá'!H556:H558)</f>
        <v>0</v>
      </c>
      <c r="S104" s="128">
        <f>COUNTA('Biểu 1C - Đấu giá'!H559:H575)</f>
        <v>0</v>
      </c>
      <c r="T104" s="59">
        <f>SUM('Biểu 1C - Đấu giá'!H559:H575)</f>
        <v>0</v>
      </c>
      <c r="U104" s="128">
        <f>COUNTA('Biểu 1C - Đấu giá'!H576:H582)</f>
        <v>0</v>
      </c>
      <c r="V104" s="156">
        <f>SUM('Biểu 1C - Đấu giá'!H576:H582)</f>
        <v>0</v>
      </c>
      <c r="X104" s="152" t="str">
        <f t="shared" si="38"/>
        <v>True</v>
      </c>
      <c r="Y104" s="152" t="str">
        <f t="shared" si="39"/>
        <v>True</v>
      </c>
      <c r="Z104" s="152" t="str">
        <f t="shared" si="40"/>
        <v>True</v>
      </c>
      <c r="AA104" s="152" t="str">
        <f t="shared" si="41"/>
        <v>True</v>
      </c>
      <c r="AC104" s="236">
        <f t="shared" si="23"/>
        <v>0</v>
      </c>
      <c r="AD104" s="235">
        <f t="shared" si="29"/>
        <v>0</v>
      </c>
    </row>
    <row r="105" spans="1:50" s="152" customFormat="1" ht="15.75">
      <c r="A105" s="59"/>
      <c r="B105" s="111">
        <v>2</v>
      </c>
      <c r="C105" s="59">
        <f>COUNTA('Biểu 2 - NNS'!G314:G332)</f>
        <v>0</v>
      </c>
      <c r="D105" s="59">
        <f>SUM('Biểu 2 - NNS'!G314:G332)</f>
        <v>0</v>
      </c>
      <c r="E105" s="59"/>
      <c r="F105" s="59"/>
      <c r="G105" s="59">
        <f>COUNTA('Biểu 2 - NNS'!G314:G319)</f>
        <v>0</v>
      </c>
      <c r="H105" s="59">
        <f>SUM('Biểu 2 - NNS'!G314:G319)</f>
        <v>0</v>
      </c>
      <c r="I105" s="59">
        <f>COUNTA('Biểu 2 - NNS'!G320:G323)</f>
        <v>0</v>
      </c>
      <c r="J105" s="59">
        <f>SUM('Biểu 2 - NNS'!G320:G323)</f>
        <v>0</v>
      </c>
      <c r="K105" s="59">
        <f>COUNTA('Biểu 2 - NNS'!G324:G332)</f>
        <v>0</v>
      </c>
      <c r="L105" s="139">
        <f>SUM('Biểu 2 - NNS'!G324:G332)</f>
        <v>0</v>
      </c>
      <c r="M105" s="243">
        <f>COUNTA('Biểu 2 - NNS'!H314:H332)</f>
        <v>0</v>
      </c>
      <c r="N105" s="113">
        <f>SUM('Biểu 2 - NNS'!H314:H332)</f>
        <v>0</v>
      </c>
      <c r="O105" s="113"/>
      <c r="P105" s="113"/>
      <c r="Q105" s="128">
        <f>COUNTA('Biểu 2 - NNS'!H314:H319)</f>
        <v>0</v>
      </c>
      <c r="R105" s="113">
        <f>SUM('Biểu 2 - NNS'!H314:H319)</f>
        <v>0</v>
      </c>
      <c r="S105" s="128">
        <f>COUNTA('Biểu 2 - NNS'!H320:H323)</f>
        <v>0</v>
      </c>
      <c r="T105" s="59">
        <f>SUM('Biểu 2 - NNS'!H320:H323)</f>
        <v>0</v>
      </c>
      <c r="U105" s="128">
        <f>COUNTA('Biểu 2 - NNS'!H324:H332)</f>
        <v>0</v>
      </c>
      <c r="V105" s="156">
        <f>SUM('Biểu 2 - NNS'!H324:H332)</f>
        <v>0</v>
      </c>
      <c r="X105" s="152" t="str">
        <f t="shared" si="38"/>
        <v>True</v>
      </c>
      <c r="Y105" s="152" t="str">
        <f t="shared" si="39"/>
        <v>True</v>
      </c>
      <c r="Z105" s="152" t="str">
        <f t="shared" si="40"/>
        <v>True</v>
      </c>
      <c r="AA105" s="152" t="str">
        <f t="shared" si="41"/>
        <v>True</v>
      </c>
      <c r="AC105" s="236">
        <f t="shared" si="23"/>
        <v>0</v>
      </c>
      <c r="AD105" s="235">
        <f t="shared" si="29"/>
        <v>0</v>
      </c>
    </row>
    <row r="106" spans="1:50" s="152" customFormat="1" ht="15.75">
      <c r="A106" s="59"/>
      <c r="B106" s="111">
        <v>3</v>
      </c>
      <c r="C106" s="59">
        <f>COUNTA('Biểu 3 - Đấu thầu'!G362:G380)</f>
        <v>0</v>
      </c>
      <c r="D106" s="59">
        <f>SUM('Biểu 3 - Đấu thầu'!G362:G380)</f>
        <v>0</v>
      </c>
      <c r="E106" s="59"/>
      <c r="F106" s="59"/>
      <c r="G106" s="59">
        <f>COUNTA('Biểu 3 - Đấu thầu'!G362:G367)</f>
        <v>0</v>
      </c>
      <c r="H106" s="59">
        <f>SUM('Biểu 3 - Đấu thầu'!G362:G367)</f>
        <v>0</v>
      </c>
      <c r="I106" s="59">
        <f>COUNTA('Biểu 3 - Đấu thầu'!G368:G371)</f>
        <v>0</v>
      </c>
      <c r="J106" s="59">
        <f>SUM('Biểu 3 - Đấu thầu'!G368:G371)</f>
        <v>0</v>
      </c>
      <c r="K106" s="59">
        <f>COUNTA('Biểu 3 - Đấu thầu'!G372:G380)</f>
        <v>0</v>
      </c>
      <c r="L106" s="139">
        <f>SUM('Biểu 3 - Đấu thầu'!G372:G380)</f>
        <v>0</v>
      </c>
      <c r="M106" s="243"/>
      <c r="N106" s="113"/>
      <c r="O106" s="113"/>
      <c r="P106" s="113"/>
      <c r="Q106" s="128"/>
      <c r="R106" s="113"/>
      <c r="S106" s="128"/>
      <c r="T106" s="59"/>
      <c r="U106" s="128"/>
      <c r="V106" s="151"/>
      <c r="X106" s="152" t="str">
        <f t="shared" si="38"/>
        <v>True</v>
      </c>
      <c r="Y106" s="152" t="str">
        <f t="shared" si="39"/>
        <v>True</v>
      </c>
      <c r="Z106" s="152" t="str">
        <f t="shared" si="40"/>
        <v>True</v>
      </c>
      <c r="AA106" s="152" t="str">
        <f t="shared" si="41"/>
        <v>True</v>
      </c>
      <c r="AC106" s="236">
        <f t="shared" si="23"/>
        <v>0</v>
      </c>
      <c r="AD106" s="235">
        <f t="shared" si="29"/>
        <v>0</v>
      </c>
    </row>
    <row r="107" spans="1:50" s="154" customFormat="1" ht="15.75">
      <c r="A107" s="127">
        <v>21</v>
      </c>
      <c r="B107" s="36" t="s">
        <v>4232</v>
      </c>
      <c r="C107" s="127">
        <f>SUM(C108:C111)</f>
        <v>82</v>
      </c>
      <c r="D107" s="127">
        <f t="shared" ref="D107:V107" si="44">SUM(D108:D111)</f>
        <v>342.44900000000001</v>
      </c>
      <c r="E107" s="127">
        <f t="shared" si="44"/>
        <v>0</v>
      </c>
      <c r="F107" s="127">
        <f t="shared" si="44"/>
        <v>0</v>
      </c>
      <c r="G107" s="127">
        <f t="shared" si="44"/>
        <v>46</v>
      </c>
      <c r="H107" s="127">
        <f t="shared" si="44"/>
        <v>98.853999999999999</v>
      </c>
      <c r="I107" s="127">
        <f t="shared" si="44"/>
        <v>30</v>
      </c>
      <c r="J107" s="127">
        <f t="shared" si="44"/>
        <v>232.36500000000001</v>
      </c>
      <c r="K107" s="127">
        <f t="shared" si="44"/>
        <v>6</v>
      </c>
      <c r="L107" s="127">
        <f t="shared" si="44"/>
        <v>11.23</v>
      </c>
      <c r="M107" s="76">
        <f t="shared" si="44"/>
        <v>20</v>
      </c>
      <c r="N107" s="127">
        <f t="shared" si="44"/>
        <v>76.600000000000009</v>
      </c>
      <c r="O107" s="127">
        <f t="shared" si="44"/>
        <v>0</v>
      </c>
      <c r="P107" s="127">
        <f t="shared" si="44"/>
        <v>0</v>
      </c>
      <c r="Q107" s="127">
        <f t="shared" si="44"/>
        <v>11</v>
      </c>
      <c r="R107" s="127">
        <f t="shared" si="44"/>
        <v>17.250000000000004</v>
      </c>
      <c r="S107" s="127">
        <f t="shared" si="44"/>
        <v>9</v>
      </c>
      <c r="T107" s="127">
        <f t="shared" si="44"/>
        <v>59.349999999999994</v>
      </c>
      <c r="U107" s="127">
        <f t="shared" si="44"/>
        <v>0</v>
      </c>
      <c r="V107" s="127">
        <f t="shared" si="44"/>
        <v>0</v>
      </c>
      <c r="W107" s="126"/>
      <c r="X107" s="152" t="str">
        <f t="shared" si="38"/>
        <v>True</v>
      </c>
      <c r="Y107" s="152" t="str">
        <f t="shared" si="39"/>
        <v>True</v>
      </c>
      <c r="Z107" s="152" t="str">
        <f t="shared" si="40"/>
        <v>True</v>
      </c>
      <c r="AA107" s="152" t="str">
        <f t="shared" si="41"/>
        <v>False</v>
      </c>
      <c r="AB107" s="126"/>
      <c r="AC107" s="236">
        <f t="shared" si="23"/>
        <v>0</v>
      </c>
      <c r="AD107" s="235">
        <f t="shared" si="29"/>
        <v>0</v>
      </c>
      <c r="AE107" s="126"/>
      <c r="AF107" s="126"/>
      <c r="AG107" s="126"/>
      <c r="AH107" s="126"/>
      <c r="AI107" s="126"/>
      <c r="AJ107" s="126"/>
      <c r="AK107" s="126"/>
      <c r="AL107" s="126"/>
      <c r="AM107" s="126"/>
      <c r="AN107" s="126"/>
      <c r="AO107" s="126"/>
      <c r="AP107" s="126"/>
      <c r="AQ107" s="126"/>
      <c r="AR107" s="126"/>
      <c r="AS107" s="126"/>
      <c r="AT107" s="4"/>
      <c r="AU107" s="4"/>
      <c r="AV107" s="4"/>
      <c r="AW107" s="4"/>
      <c r="AX107" s="126"/>
    </row>
    <row r="108" spans="1:50" s="152" customFormat="1" ht="15.75">
      <c r="A108" s="59"/>
      <c r="B108" s="111" t="s">
        <v>4220</v>
      </c>
      <c r="C108" s="59">
        <f>COUNTA('Biểu 1A - NS'!G1306:G1364)</f>
        <v>50</v>
      </c>
      <c r="D108" s="59">
        <f>SUM('Biểu 1A - NS'!G1306:G1364)</f>
        <v>106.03400000000001</v>
      </c>
      <c r="E108" s="59"/>
      <c r="F108" s="59"/>
      <c r="G108" s="59">
        <f>COUNTA('Biểu 1A - NS'!G1306:G1337)</f>
        <v>30</v>
      </c>
      <c r="H108" s="59">
        <f>SUM('Biểu 1A - NS'!G1306:G1337)</f>
        <v>44.264000000000003</v>
      </c>
      <c r="I108" s="59">
        <f>COUNTA('Biểu 1A - NS'!G1338:G1359)</f>
        <v>17</v>
      </c>
      <c r="J108" s="59">
        <f>SUM('Biểu 1A - NS'!G1338:G1359)</f>
        <v>60.879999999999995</v>
      </c>
      <c r="K108" s="59">
        <f>COUNTA('Biểu 1A - NS'!G1360:G1364)</f>
        <v>3</v>
      </c>
      <c r="L108" s="59">
        <f>SUM('Biểu 1A - NS'!G1360:G1364)</f>
        <v>0.8899999999999999</v>
      </c>
      <c r="M108" s="243">
        <f>COUNTA('Biểu 1A - NS'!H1306:H1364)</f>
        <v>19</v>
      </c>
      <c r="N108" s="113">
        <f>SUM('Biểu 1A - NS'!H1306:H1364)</f>
        <v>55.190000000000005</v>
      </c>
      <c r="O108" s="113"/>
      <c r="P108" s="113"/>
      <c r="Q108" s="128">
        <f>COUNTA('Biểu 1A - NS'!H1306:H1337)</f>
        <v>11</v>
      </c>
      <c r="R108" s="113">
        <f>SUM('Biểu 1A - NS'!H1306:H1337)</f>
        <v>17.250000000000004</v>
      </c>
      <c r="S108" s="128">
        <f>COUNTA('Biểu 1A - NS'!H1338:H1359)</f>
        <v>8</v>
      </c>
      <c r="T108" s="59">
        <f>SUM('Biểu 1A - NS'!H1338:H1359)</f>
        <v>37.94</v>
      </c>
      <c r="U108" s="128">
        <f>COUNTA('Biểu 1A - NS'!H1360:H1364)</f>
        <v>0</v>
      </c>
      <c r="V108" s="151">
        <f>SUM('Biểu 1A - NS'!H1360:H1364)</f>
        <v>0</v>
      </c>
      <c r="X108" s="152" t="str">
        <f t="shared" si="38"/>
        <v>True</v>
      </c>
      <c r="Y108" s="152" t="str">
        <f t="shared" si="39"/>
        <v>True</v>
      </c>
      <c r="Z108" s="152" t="str">
        <f t="shared" si="40"/>
        <v>True</v>
      </c>
      <c r="AA108" s="152" t="str">
        <f t="shared" si="41"/>
        <v>False</v>
      </c>
      <c r="AC108" s="236">
        <f t="shared" si="23"/>
        <v>0</v>
      </c>
      <c r="AD108" s="235">
        <f t="shared" si="29"/>
        <v>0</v>
      </c>
    </row>
    <row r="109" spans="1:50" s="152" customFormat="1" ht="15.75">
      <c r="A109" s="59"/>
      <c r="B109" s="111" t="s">
        <v>4221</v>
      </c>
      <c r="C109" s="59">
        <f>COUNTA('Biểu 1C - Đấu giá'!G585:G616)</f>
        <v>26</v>
      </c>
      <c r="D109" s="59">
        <f>SUM('Biểu 1C - Đấu giá'!G585:G616)</f>
        <v>66.58</v>
      </c>
      <c r="E109" s="59"/>
      <c r="F109" s="59"/>
      <c r="G109" s="59">
        <f>COUNTA('Biểu 1C - Đấu giá'!G585:G601)</f>
        <v>15</v>
      </c>
      <c r="H109" s="59">
        <f>SUM('Biểu 1C - Đấu giá'!G585:G601)</f>
        <v>51.589999999999996</v>
      </c>
      <c r="I109" s="59">
        <f>COUNTA('Biểu 1C - Đấu giá'!G602:G611)</f>
        <v>8</v>
      </c>
      <c r="J109" s="59">
        <f>SUM('Biểu 1C - Đấu giá'!G602:G611)</f>
        <v>4.6500000000000004</v>
      </c>
      <c r="K109" s="59">
        <f>COUNTA('Biểu 1C - Đấu giá'!G612:G616)</f>
        <v>3</v>
      </c>
      <c r="L109" s="59">
        <f>SUM('Biểu 1C - Đấu giá'!G612:G616)</f>
        <v>10.34</v>
      </c>
      <c r="M109" s="243">
        <f>COUNTA('Biểu 1C - Đấu giá'!H585:H616)</f>
        <v>0</v>
      </c>
      <c r="N109" s="113">
        <f>SUM('Biểu 1C - Đấu giá'!H585:H616)</f>
        <v>0</v>
      </c>
      <c r="O109" s="113"/>
      <c r="P109" s="113"/>
      <c r="Q109" s="128">
        <f>COUNTA('Biểu 1C - Đấu giá'!H585:H601)</f>
        <v>0</v>
      </c>
      <c r="R109" s="113">
        <f>SUM('Biểu 1C - Đấu giá'!H585:H601)</f>
        <v>0</v>
      </c>
      <c r="S109" s="128">
        <f>COUNTA('Biểu 1C - Đấu giá'!H602:H611)</f>
        <v>0</v>
      </c>
      <c r="T109" s="59">
        <f>SUM('Biểu 1C - Đấu giá'!H602:H611)</f>
        <v>0</v>
      </c>
      <c r="U109" s="128">
        <f>COUNTA('Biểu 1C - Đấu giá'!H612:H616)</f>
        <v>0</v>
      </c>
      <c r="V109" s="151">
        <f>SUM('Biểu 1C - Đấu giá'!H612:H616)</f>
        <v>0</v>
      </c>
      <c r="X109" s="152" t="str">
        <f t="shared" si="38"/>
        <v>True</v>
      </c>
      <c r="Y109" s="152" t="str">
        <f t="shared" si="39"/>
        <v>True</v>
      </c>
      <c r="Z109" s="152" t="str">
        <f t="shared" si="40"/>
        <v>True</v>
      </c>
      <c r="AA109" s="152" t="str">
        <f t="shared" si="41"/>
        <v>True</v>
      </c>
      <c r="AC109" s="236">
        <f t="shared" si="23"/>
        <v>0</v>
      </c>
      <c r="AD109" s="235">
        <f t="shared" si="29"/>
        <v>0</v>
      </c>
    </row>
    <row r="110" spans="1:50" s="152" customFormat="1" ht="15.75">
      <c r="A110" s="59"/>
      <c r="B110" s="111">
        <v>2</v>
      </c>
      <c r="C110" s="59">
        <f>COUNTA('Biểu 2 - NNS'!G335:G357)</f>
        <v>6</v>
      </c>
      <c r="D110" s="59">
        <f>SUM('Biểu 2 - NNS'!G335:G357)</f>
        <v>169.83500000000001</v>
      </c>
      <c r="E110" s="59"/>
      <c r="F110" s="59"/>
      <c r="G110" s="59">
        <f>COUNTA('Biểu 2 - NNS'!G335:G337)</f>
        <v>1</v>
      </c>
      <c r="H110" s="59">
        <f>SUM('Biểu 2 - NNS'!G335:G337)</f>
        <v>3</v>
      </c>
      <c r="I110" s="59">
        <f>COUNTA('Biểu 2 - NNS'!G338:G345)</f>
        <v>5</v>
      </c>
      <c r="J110" s="59">
        <f>SUM('Biểu 2 - NNS'!G338:G345)</f>
        <v>166.83500000000001</v>
      </c>
      <c r="K110" s="59">
        <f>COUNTA('Biểu 2 - NNS'!G346:G357)</f>
        <v>0</v>
      </c>
      <c r="L110" s="59">
        <f>SUM('Biểu 2 - NNS'!G346:G357)</f>
        <v>0</v>
      </c>
      <c r="M110" s="243">
        <f>COUNTA('Biểu 2 - NNS'!H335:H357)</f>
        <v>1</v>
      </c>
      <c r="N110" s="113">
        <f>SUM('Biểu 2 - NNS'!H335:H357)</f>
        <v>21.41</v>
      </c>
      <c r="O110" s="113"/>
      <c r="P110" s="113"/>
      <c r="Q110" s="128">
        <f>COUNTA('Biểu 2 - NNS'!H335:H337)</f>
        <v>0</v>
      </c>
      <c r="R110" s="113">
        <f>SUM('Biểu 2 - NNS'!H335:H337)</f>
        <v>0</v>
      </c>
      <c r="S110" s="128">
        <f>COUNTA('Biểu 2 - NNS'!H338:H345)</f>
        <v>1</v>
      </c>
      <c r="T110" s="59">
        <f>SUM('Biểu 2 - NNS'!H338:H345)</f>
        <v>21.41</v>
      </c>
      <c r="U110" s="128">
        <f>COUNTA('Biểu 2 - NNS'!H346:H357)</f>
        <v>0</v>
      </c>
      <c r="V110" s="151">
        <f>SUM('Biểu 2 - NNS'!H346:H357)</f>
        <v>0</v>
      </c>
      <c r="X110" s="152" t="str">
        <f t="shared" si="38"/>
        <v>True</v>
      </c>
      <c r="Y110" s="152" t="str">
        <f t="shared" si="39"/>
        <v>True</v>
      </c>
      <c r="Z110" s="152" t="str">
        <f t="shared" si="40"/>
        <v>True</v>
      </c>
      <c r="AA110" s="152" t="str">
        <f t="shared" si="41"/>
        <v>True</v>
      </c>
      <c r="AC110" s="236">
        <f t="shared" si="23"/>
        <v>0</v>
      </c>
      <c r="AD110" s="235">
        <f t="shared" si="29"/>
        <v>0</v>
      </c>
    </row>
    <row r="111" spans="1:50" s="152" customFormat="1" ht="15.75">
      <c r="A111" s="59"/>
      <c r="B111" s="111">
        <v>3</v>
      </c>
      <c r="C111" s="59">
        <f>COUNTA('Biểu 3 - Đấu thầu'!G383:G404)</f>
        <v>0</v>
      </c>
      <c r="D111" s="59">
        <f>SUM('Biểu 3 - Đấu thầu'!G383:G404)</f>
        <v>0</v>
      </c>
      <c r="E111" s="59"/>
      <c r="F111" s="59"/>
      <c r="G111" s="59">
        <f>COUNTA('Biểu 3 - Đấu thầu'!G383:G388)</f>
        <v>0</v>
      </c>
      <c r="H111" s="59">
        <f>SUM('Biểu 3 - Đấu thầu'!G383:G388)</f>
        <v>0</v>
      </c>
      <c r="I111" s="59">
        <f>COUNTA('Biểu 3 - Đấu thầu'!G389:G392)</f>
        <v>0</v>
      </c>
      <c r="J111" s="59">
        <f>SUM('Biểu 3 - Đấu thầu'!G389:G392)</f>
        <v>0</v>
      </c>
      <c r="K111" s="59">
        <f>COUNTA('Biểu 3 - Đấu thầu'!G393:G404)</f>
        <v>0</v>
      </c>
      <c r="L111" s="59">
        <f>SUM('Biểu 3 - Đấu thầu'!G393:G404)</f>
        <v>0</v>
      </c>
      <c r="M111" s="243"/>
      <c r="N111" s="113"/>
      <c r="O111" s="113"/>
      <c r="P111" s="113"/>
      <c r="Q111" s="128"/>
      <c r="R111" s="113"/>
      <c r="S111" s="128"/>
      <c r="T111" s="59"/>
      <c r="U111" s="128"/>
      <c r="V111" s="151"/>
      <c r="X111" s="152" t="str">
        <f t="shared" si="38"/>
        <v>True</v>
      </c>
      <c r="Y111" s="152" t="str">
        <f t="shared" si="39"/>
        <v>True</v>
      </c>
      <c r="Z111" s="152" t="str">
        <f t="shared" si="40"/>
        <v>True</v>
      </c>
      <c r="AA111" s="152" t="str">
        <f t="shared" si="41"/>
        <v>True</v>
      </c>
      <c r="AC111" s="236">
        <f t="shared" si="23"/>
        <v>0</v>
      </c>
      <c r="AD111" s="235">
        <f t="shared" si="29"/>
        <v>0</v>
      </c>
    </row>
    <row r="112" spans="1:50" s="154" customFormat="1" ht="15.75">
      <c r="A112" s="127">
        <v>22</v>
      </c>
      <c r="B112" s="36" t="s">
        <v>4233</v>
      </c>
      <c r="C112" s="127">
        <f>SUM(C113:C116)</f>
        <v>112</v>
      </c>
      <c r="D112" s="127">
        <f t="shared" ref="D112:V112" si="45">SUM(D113:D116)</f>
        <v>447.44193000000007</v>
      </c>
      <c r="E112" s="127">
        <f t="shared" si="45"/>
        <v>0</v>
      </c>
      <c r="F112" s="127">
        <f t="shared" si="45"/>
        <v>0</v>
      </c>
      <c r="G112" s="127">
        <f t="shared" si="45"/>
        <v>39</v>
      </c>
      <c r="H112" s="127">
        <f t="shared" si="45"/>
        <v>121.14093</v>
      </c>
      <c r="I112" s="127">
        <f t="shared" si="45"/>
        <v>61</v>
      </c>
      <c r="J112" s="127">
        <f t="shared" si="45"/>
        <v>206.15800000000002</v>
      </c>
      <c r="K112" s="127">
        <f t="shared" si="45"/>
        <v>12</v>
      </c>
      <c r="L112" s="127">
        <f t="shared" si="45"/>
        <v>120.143</v>
      </c>
      <c r="M112" s="76">
        <f t="shared" si="45"/>
        <v>0</v>
      </c>
      <c r="N112" s="127">
        <f t="shared" si="45"/>
        <v>0</v>
      </c>
      <c r="O112" s="127">
        <f t="shared" si="45"/>
        <v>0</v>
      </c>
      <c r="P112" s="127">
        <f t="shared" si="45"/>
        <v>0</v>
      </c>
      <c r="Q112" s="127">
        <f t="shared" si="45"/>
        <v>0</v>
      </c>
      <c r="R112" s="127">
        <f t="shared" si="45"/>
        <v>0</v>
      </c>
      <c r="S112" s="127">
        <f t="shared" si="45"/>
        <v>0</v>
      </c>
      <c r="T112" s="127">
        <f t="shared" si="45"/>
        <v>0</v>
      </c>
      <c r="U112" s="127">
        <f t="shared" si="45"/>
        <v>0</v>
      </c>
      <c r="V112" s="127">
        <f t="shared" si="45"/>
        <v>0</v>
      </c>
      <c r="W112" s="126"/>
      <c r="X112" s="152" t="str">
        <f t="shared" si="38"/>
        <v>True</v>
      </c>
      <c r="Y112" s="152" t="str">
        <f t="shared" si="39"/>
        <v>True</v>
      </c>
      <c r="Z112" s="152" t="str">
        <f t="shared" si="40"/>
        <v>True</v>
      </c>
      <c r="AA112" s="152" t="str">
        <f t="shared" si="41"/>
        <v>True</v>
      </c>
      <c r="AB112" s="126"/>
      <c r="AC112" s="236">
        <f t="shared" si="23"/>
        <v>0</v>
      </c>
      <c r="AD112" s="235">
        <f t="shared" si="29"/>
        <v>0</v>
      </c>
      <c r="AE112" s="126"/>
      <c r="AF112" s="126"/>
      <c r="AG112" s="126"/>
      <c r="AH112" s="126"/>
      <c r="AI112" s="126"/>
      <c r="AJ112" s="126"/>
      <c r="AK112" s="126"/>
      <c r="AL112" s="126"/>
      <c r="AM112" s="126"/>
      <c r="AN112" s="126"/>
      <c r="AO112" s="126"/>
      <c r="AP112" s="126"/>
      <c r="AQ112" s="126"/>
      <c r="AR112" s="126"/>
      <c r="AS112" s="126"/>
      <c r="AT112" s="4"/>
      <c r="AU112" s="4"/>
      <c r="AV112" s="4"/>
      <c r="AW112" s="4"/>
      <c r="AX112" s="126"/>
    </row>
    <row r="113" spans="1:50" s="152" customFormat="1" ht="15.75">
      <c r="A113" s="59"/>
      <c r="B113" s="111" t="s">
        <v>4220</v>
      </c>
      <c r="C113" s="59">
        <f>COUNTA('Biểu 1A - NS'!G1367:G1451)</f>
        <v>79</v>
      </c>
      <c r="D113" s="59">
        <f>SUM('Biểu 1A - NS'!G1367:G1451)</f>
        <v>282.21493000000004</v>
      </c>
      <c r="E113" s="59"/>
      <c r="F113" s="59"/>
      <c r="G113" s="59">
        <f>COUNTA('Biểu 1A - NS'!G1367:G1392)</f>
        <v>24</v>
      </c>
      <c r="H113" s="59">
        <f>SUM('Biểu 1A - NS'!G1367:G1392)</f>
        <v>79.82893</v>
      </c>
      <c r="I113" s="59">
        <f>COUNTA('Biểu 1A - NS'!G1393:G1441)</f>
        <v>47</v>
      </c>
      <c r="J113" s="59">
        <f>SUM('Biểu 1A - NS'!G1393:G1441)</f>
        <v>158.90600000000001</v>
      </c>
      <c r="K113" s="59">
        <f>COUNTA('Biểu 1A - NS'!G1442:G1451)</f>
        <v>8</v>
      </c>
      <c r="L113" s="232">
        <f>SUM('Biểu 1A - NS'!G1442:G1451)</f>
        <v>43.480000000000004</v>
      </c>
      <c r="M113" s="243">
        <f>COUNTA('Biểu 1A - NS'!H1367:H1451)</f>
        <v>0</v>
      </c>
      <c r="N113" s="113">
        <f>SUM('Biểu 1A - NS'!H1367:H1451)</f>
        <v>0</v>
      </c>
      <c r="O113" s="113"/>
      <c r="P113" s="113"/>
      <c r="Q113" s="128">
        <f>COUNTA('Biểu 1A - NS'!H1367:H1392)</f>
        <v>0</v>
      </c>
      <c r="R113" s="113">
        <f>SUM('Biểu 1A - NS'!H1367:H1392)</f>
        <v>0</v>
      </c>
      <c r="S113" s="128">
        <f>COUNTA('Biểu 1A - NS'!H1393:H1441)</f>
        <v>0</v>
      </c>
      <c r="T113" s="59">
        <f>SUM('Biểu 1A - NS'!H1393:H1441)</f>
        <v>0</v>
      </c>
      <c r="U113" s="128">
        <f>COUNTA('Biểu 1A - NS'!H1442:H1451)</f>
        <v>0</v>
      </c>
      <c r="V113" s="233">
        <f>SUM('Biểu 1A - NS'!H1442:H1451)</f>
        <v>0</v>
      </c>
      <c r="X113" s="152" t="str">
        <f t="shared" si="38"/>
        <v>True</v>
      </c>
      <c r="Y113" s="152" t="str">
        <f t="shared" si="39"/>
        <v>True</v>
      </c>
      <c r="Z113" s="152" t="str">
        <f t="shared" si="40"/>
        <v>True</v>
      </c>
      <c r="AA113" s="152" t="str">
        <f t="shared" si="41"/>
        <v>True</v>
      </c>
      <c r="AC113" s="236">
        <f t="shared" si="23"/>
        <v>0</v>
      </c>
      <c r="AD113" s="235">
        <f t="shared" si="29"/>
        <v>0</v>
      </c>
    </row>
    <row r="114" spans="1:50" s="152" customFormat="1" ht="15.75">
      <c r="A114" s="59"/>
      <c r="B114" s="111" t="s">
        <v>4221</v>
      </c>
      <c r="C114" s="59">
        <f>COUNTA('Biểu 1C - Đấu giá'!G619:G652)</f>
        <v>28</v>
      </c>
      <c r="D114" s="59">
        <f>SUM('Biểu 1C - Đấu giá'!G619:G652)</f>
        <v>70.637</v>
      </c>
      <c r="E114" s="59"/>
      <c r="F114" s="59"/>
      <c r="G114" s="59">
        <f>COUNTA('Biểu 1C - Đấu giá'!G619:G635)</f>
        <v>15</v>
      </c>
      <c r="H114" s="59">
        <f>SUM('Biểu 1C - Đấu giá'!G619:G635)</f>
        <v>41.311999999999998</v>
      </c>
      <c r="I114" s="59">
        <f>COUNTA('Biểu 1C - Đấu giá'!G636:G647)</f>
        <v>10</v>
      </c>
      <c r="J114" s="59">
        <f>SUM('Biểu 1C - Đấu giá'!G636:G647)</f>
        <v>19.202000000000002</v>
      </c>
      <c r="K114" s="59">
        <f>COUNTA('Biểu 1C - Đấu giá'!G648:G652)</f>
        <v>3</v>
      </c>
      <c r="L114" s="232">
        <f>SUM('Biểu 1C - Đấu giá'!G648:G652)</f>
        <v>10.122999999999999</v>
      </c>
      <c r="M114" s="243">
        <f>COUNTA('Biểu 1C - Đấu giá'!H619:H652)</f>
        <v>0</v>
      </c>
      <c r="N114" s="113">
        <f>SUM('Biểu 1C - Đấu giá'!H619:H652)</f>
        <v>0</v>
      </c>
      <c r="O114" s="113"/>
      <c r="P114" s="113"/>
      <c r="Q114" s="128">
        <f>COUNTA('Biểu 1C - Đấu giá'!H619:H635)</f>
        <v>0</v>
      </c>
      <c r="R114" s="113">
        <f>SUM('Biểu 1C - Đấu giá'!H619:H635)</f>
        <v>0</v>
      </c>
      <c r="S114" s="128">
        <f>COUNTA('Biểu 1C - Đấu giá'!H636:H647)</f>
        <v>0</v>
      </c>
      <c r="T114" s="59">
        <f>SUM('Biểu 1C - Đấu giá'!H636:H647)</f>
        <v>0</v>
      </c>
      <c r="U114" s="128">
        <f>COUNTA('Biểu 1C - Đấu giá'!H648:H652)</f>
        <v>0</v>
      </c>
      <c r="V114" s="233">
        <f>SUM('Biểu 1C - Đấu giá'!H648:H652)</f>
        <v>0</v>
      </c>
      <c r="X114" s="152" t="str">
        <f t="shared" si="38"/>
        <v>True</v>
      </c>
      <c r="Y114" s="152" t="str">
        <f t="shared" si="39"/>
        <v>True</v>
      </c>
      <c r="Z114" s="152" t="str">
        <f t="shared" si="40"/>
        <v>True</v>
      </c>
      <c r="AA114" s="152" t="str">
        <f t="shared" si="41"/>
        <v>True</v>
      </c>
      <c r="AC114" s="236">
        <f t="shared" si="23"/>
        <v>0</v>
      </c>
      <c r="AD114" s="235">
        <f t="shared" si="29"/>
        <v>0</v>
      </c>
    </row>
    <row r="115" spans="1:50" s="152" customFormat="1" ht="15.75">
      <c r="A115" s="59"/>
      <c r="B115" s="111">
        <v>2</v>
      </c>
      <c r="C115" s="59">
        <f>COUNTA('Biểu 2 - NNS'!G360:G375)</f>
        <v>5</v>
      </c>
      <c r="D115" s="59">
        <f>SUM('Biểu 2 - NNS'!G360:G375)</f>
        <v>94.59</v>
      </c>
      <c r="E115" s="59"/>
      <c r="F115" s="59"/>
      <c r="G115" s="59">
        <f>COUNTA('Biểu 2 - NNS'!G360:G365)</f>
        <v>0</v>
      </c>
      <c r="H115" s="59">
        <f>SUM('Biểu 2 - NNS'!G360:G365)</f>
        <v>0</v>
      </c>
      <c r="I115" s="59">
        <f>COUNTA('Biểu 2 - NNS'!G366:G371)</f>
        <v>4</v>
      </c>
      <c r="J115" s="59">
        <f>SUM('Biểu 2 - NNS'!G366:G371)</f>
        <v>28.05</v>
      </c>
      <c r="K115" s="59">
        <f>COUNTA('Biểu 2 - NNS'!G372:G375)</f>
        <v>1</v>
      </c>
      <c r="L115" s="232">
        <f>SUM('Biểu 2 - NNS'!G372:G375)</f>
        <v>66.540000000000006</v>
      </c>
      <c r="M115" s="243">
        <f>COUNTA('Biểu 2 - NNS'!H360:H375)</f>
        <v>0</v>
      </c>
      <c r="N115" s="113">
        <f>SUM('Biểu 2 - NNS'!H360:H375)</f>
        <v>0</v>
      </c>
      <c r="O115" s="113"/>
      <c r="P115" s="113"/>
      <c r="Q115" s="128">
        <f>COUNTA('Biểu 2 - NNS'!H360:H365)</f>
        <v>0</v>
      </c>
      <c r="R115" s="113">
        <f>SUM('Biểu 2 - NNS'!H360:H365)</f>
        <v>0</v>
      </c>
      <c r="S115" s="128">
        <f>COUNTA('Biểu 2 - NNS'!H366:H371)</f>
        <v>0</v>
      </c>
      <c r="T115" s="59">
        <f>SUM('Biểu 2 - NNS'!H366:H371)</f>
        <v>0</v>
      </c>
      <c r="U115" s="128">
        <f>COUNTA('Biểu 2 - NNS'!H372:H375)</f>
        <v>0</v>
      </c>
      <c r="V115" s="233">
        <f>SUM('Biểu 2 - NNS'!H372:H375)</f>
        <v>0</v>
      </c>
      <c r="X115" s="152" t="str">
        <f t="shared" si="38"/>
        <v>True</v>
      </c>
      <c r="Y115" s="152" t="str">
        <f t="shared" si="39"/>
        <v>True</v>
      </c>
      <c r="Z115" s="152" t="str">
        <f t="shared" si="40"/>
        <v>True</v>
      </c>
      <c r="AA115" s="152" t="str">
        <f t="shared" si="41"/>
        <v>True</v>
      </c>
      <c r="AC115" s="236">
        <f t="shared" si="23"/>
        <v>0</v>
      </c>
      <c r="AD115" s="235">
        <f t="shared" si="29"/>
        <v>0</v>
      </c>
    </row>
    <row r="116" spans="1:50" s="152" customFormat="1" ht="15.75">
      <c r="A116" s="59"/>
      <c r="B116" s="111">
        <v>3</v>
      </c>
      <c r="C116" s="59">
        <f>COUNTA('Biểu 3 - Đấu thầu'!G407:G420)</f>
        <v>0</v>
      </c>
      <c r="D116" s="59">
        <f>SUM('Biểu 3 - Đấu thầu'!G407:G420)</f>
        <v>0</v>
      </c>
      <c r="E116" s="59"/>
      <c r="F116" s="59"/>
      <c r="G116" s="59">
        <f>COUNTA('Biểu 3 - Đấu thầu'!G407:G412)</f>
        <v>0</v>
      </c>
      <c r="H116" s="59">
        <f>SUM('Biểu 3 - Đấu thầu'!G407:G412)</f>
        <v>0</v>
      </c>
      <c r="I116" s="59">
        <f>COUNTA('Biểu 3 - Đấu thầu'!G413:G416)</f>
        <v>0</v>
      </c>
      <c r="J116" s="59">
        <f>SUM('Biểu 3 - Đấu thầu'!G413:G416)</f>
        <v>0</v>
      </c>
      <c r="K116" s="59">
        <f>COUNTA('Biểu 3 - Đấu thầu'!G417:G420)</f>
        <v>0</v>
      </c>
      <c r="L116" s="232">
        <f>SUM('Biểu 3 - Đấu thầu'!G417:G420)</f>
        <v>0</v>
      </c>
      <c r="M116" s="243"/>
      <c r="N116" s="113"/>
      <c r="O116" s="113"/>
      <c r="P116" s="113"/>
      <c r="Q116" s="128"/>
      <c r="R116" s="113"/>
      <c r="S116" s="128"/>
      <c r="T116" s="59"/>
      <c r="U116" s="128"/>
      <c r="V116" s="151"/>
      <c r="X116" s="152" t="str">
        <f t="shared" si="38"/>
        <v>True</v>
      </c>
      <c r="Y116" s="152" t="str">
        <f t="shared" si="39"/>
        <v>True</v>
      </c>
      <c r="Z116" s="152" t="str">
        <f t="shared" si="40"/>
        <v>True</v>
      </c>
      <c r="AA116" s="152" t="str">
        <f t="shared" si="41"/>
        <v>True</v>
      </c>
      <c r="AC116" s="236">
        <f t="shared" si="23"/>
        <v>0</v>
      </c>
      <c r="AD116" s="235">
        <f t="shared" si="29"/>
        <v>0</v>
      </c>
    </row>
    <row r="117" spans="1:50" s="154" customFormat="1" ht="15.75">
      <c r="A117" s="127">
        <v>23</v>
      </c>
      <c r="B117" s="36" t="s">
        <v>4234</v>
      </c>
      <c r="C117" s="127">
        <f>SUM(C118:C121)</f>
        <v>58</v>
      </c>
      <c r="D117" s="127">
        <f t="shared" ref="D117:V117" si="46">SUM(D118:D121)</f>
        <v>111.32424999999999</v>
      </c>
      <c r="E117" s="127">
        <f t="shared" si="46"/>
        <v>0</v>
      </c>
      <c r="F117" s="127">
        <f t="shared" si="46"/>
        <v>0</v>
      </c>
      <c r="G117" s="127">
        <f t="shared" si="46"/>
        <v>16</v>
      </c>
      <c r="H117" s="127">
        <f t="shared" si="46"/>
        <v>28.759999999999998</v>
      </c>
      <c r="I117" s="127">
        <f t="shared" si="46"/>
        <v>40</v>
      </c>
      <c r="J117" s="127">
        <f t="shared" si="46"/>
        <v>80.158799999999999</v>
      </c>
      <c r="K117" s="127">
        <f t="shared" si="46"/>
        <v>2</v>
      </c>
      <c r="L117" s="127">
        <f t="shared" si="46"/>
        <v>2.4054500000000001</v>
      </c>
      <c r="M117" s="76">
        <f t="shared" si="46"/>
        <v>0</v>
      </c>
      <c r="N117" s="127">
        <f t="shared" si="46"/>
        <v>0</v>
      </c>
      <c r="O117" s="127">
        <f t="shared" si="46"/>
        <v>0</v>
      </c>
      <c r="P117" s="127">
        <f t="shared" si="46"/>
        <v>0</v>
      </c>
      <c r="Q117" s="127">
        <f t="shared" si="46"/>
        <v>0</v>
      </c>
      <c r="R117" s="127">
        <f t="shared" si="46"/>
        <v>0</v>
      </c>
      <c r="S117" s="127">
        <f t="shared" si="46"/>
        <v>0</v>
      </c>
      <c r="T117" s="127">
        <f t="shared" si="46"/>
        <v>0</v>
      </c>
      <c r="U117" s="127">
        <f t="shared" si="46"/>
        <v>0</v>
      </c>
      <c r="V117" s="127">
        <f t="shared" si="46"/>
        <v>0</v>
      </c>
      <c r="W117" s="126"/>
      <c r="X117" s="152" t="str">
        <f t="shared" si="38"/>
        <v>True</v>
      </c>
      <c r="Y117" s="152" t="str">
        <f t="shared" si="39"/>
        <v>False</v>
      </c>
      <c r="Z117" s="152" t="str">
        <f t="shared" si="40"/>
        <v>True</v>
      </c>
      <c r="AA117" s="152" t="str">
        <f t="shared" si="41"/>
        <v>True</v>
      </c>
      <c r="AB117" s="126"/>
      <c r="AC117" s="236">
        <f t="shared" si="23"/>
        <v>0</v>
      </c>
      <c r="AD117" s="235">
        <f t="shared" si="29"/>
        <v>0</v>
      </c>
      <c r="AE117" s="126"/>
      <c r="AF117" s="126"/>
      <c r="AG117" s="126"/>
      <c r="AH117" s="126"/>
      <c r="AI117" s="126"/>
      <c r="AJ117" s="126"/>
      <c r="AK117" s="126"/>
      <c r="AL117" s="126"/>
      <c r="AM117" s="126"/>
      <c r="AN117" s="126"/>
      <c r="AO117" s="126"/>
      <c r="AP117" s="126"/>
      <c r="AQ117" s="126"/>
      <c r="AR117" s="126"/>
      <c r="AS117" s="126"/>
      <c r="AT117" s="4"/>
      <c r="AU117" s="4"/>
      <c r="AV117" s="4"/>
      <c r="AW117" s="4"/>
      <c r="AX117" s="126"/>
    </row>
    <row r="118" spans="1:50" s="152" customFormat="1" ht="15.75">
      <c r="A118" s="59"/>
      <c r="B118" s="111" t="s">
        <v>4220</v>
      </c>
      <c r="C118" s="59">
        <f>COUNTA('Biểu 1A - NS'!G1454:G1506)</f>
        <v>47</v>
      </c>
      <c r="D118" s="59">
        <f>SUM('Biểu 1A - NS'!G1454:G1506)</f>
        <v>92.369949999999989</v>
      </c>
      <c r="E118" s="59"/>
      <c r="F118" s="59"/>
      <c r="G118" s="59">
        <f>COUNTA('Biểu 1A - NS'!G1454:G1467)</f>
        <v>12</v>
      </c>
      <c r="H118" s="59">
        <f>SUM('Biểu 1A - NS'!G1454:G1467)</f>
        <v>25.479999999999997</v>
      </c>
      <c r="I118" s="59">
        <f>COUNTA('Biểu 1A - NS'!G1468:G1502)</f>
        <v>33</v>
      </c>
      <c r="J118" s="59">
        <f>SUM('Biểu 1A - NS'!G1468:G1502)</f>
        <v>64.484499999999997</v>
      </c>
      <c r="K118" s="59">
        <f>COUNTA('Biểu 1A - NS'!G1503:G1506)</f>
        <v>2</v>
      </c>
      <c r="L118" s="59">
        <f>SUM('Biểu 1A - NS'!G1503:G1506)</f>
        <v>2.4054500000000001</v>
      </c>
      <c r="M118" s="243">
        <f>COUNTA('Biểu 1A - NS'!H1454:H1506)</f>
        <v>0</v>
      </c>
      <c r="N118" s="113">
        <f>SUM('Biểu 1A - NS'!H1454:H1506)</f>
        <v>0</v>
      </c>
      <c r="O118" s="113"/>
      <c r="P118" s="113"/>
      <c r="Q118" s="128">
        <f>COUNTA('Biểu 1A - NS'!H1454:H1467)</f>
        <v>0</v>
      </c>
      <c r="R118" s="113">
        <f>SUM('Biểu 1A - NS'!H1454:H1467)</f>
        <v>0</v>
      </c>
      <c r="S118" s="128">
        <f>COUNTA('Biểu 1A - NS'!H1468:H1502)</f>
        <v>0</v>
      </c>
      <c r="T118" s="59">
        <f>SUM('Biểu 1A - NS'!H1468:H1502)</f>
        <v>0</v>
      </c>
      <c r="U118" s="128">
        <f>COUNTA('Biểu 1A - NS'!H1503:H1506)</f>
        <v>0</v>
      </c>
      <c r="V118" s="151">
        <f>SUM('Biểu 1A - NS'!H1503:H1506)</f>
        <v>0</v>
      </c>
      <c r="X118" s="152" t="str">
        <f t="shared" si="38"/>
        <v>True</v>
      </c>
      <c r="Y118" s="152" t="str">
        <f t="shared" si="39"/>
        <v>True</v>
      </c>
      <c r="Z118" s="152" t="str">
        <f t="shared" si="40"/>
        <v>True</v>
      </c>
      <c r="AA118" s="152" t="str">
        <f t="shared" si="41"/>
        <v>True</v>
      </c>
      <c r="AC118" s="236">
        <f t="shared" si="23"/>
        <v>0</v>
      </c>
      <c r="AD118" s="235">
        <f t="shared" si="29"/>
        <v>0</v>
      </c>
    </row>
    <row r="119" spans="1:50" s="152" customFormat="1" ht="15.75">
      <c r="A119" s="59"/>
      <c r="B119" s="111" t="s">
        <v>4221</v>
      </c>
      <c r="C119" s="59">
        <f>COUNTA('Biểu 1C - Đấu giá'!G655:G669)</f>
        <v>8</v>
      </c>
      <c r="D119" s="59">
        <f>SUM('Biểu 1C - Đấu giá'!G655:G669)</f>
        <v>8.6143000000000001</v>
      </c>
      <c r="E119" s="59"/>
      <c r="F119" s="59"/>
      <c r="G119" s="59">
        <f>COUNTA('Biểu 1C - Đấu giá'!G655:G658)</f>
        <v>2</v>
      </c>
      <c r="H119" s="59">
        <f>SUM('Biểu 1C - Đấu giá'!G655:G658)</f>
        <v>1.69</v>
      </c>
      <c r="I119" s="59">
        <f>COUNTA('Biểu 1C - Đấu giá'!G659:G666)</f>
        <v>6</v>
      </c>
      <c r="J119" s="59">
        <f>SUM('Biểu 1C - Đấu giá'!G659:G666)</f>
        <v>6.9243000000000006</v>
      </c>
      <c r="K119" s="59">
        <f>COUNTA('Biểu 1C - Đấu giá'!G667:G669)</f>
        <v>0</v>
      </c>
      <c r="L119" s="59">
        <f>SUM('Biểu 1C - Đấu giá'!G667:G669)</f>
        <v>0</v>
      </c>
      <c r="M119" s="243">
        <f>COUNTA('Biểu 1C - Đấu giá'!H655:H669)</f>
        <v>0</v>
      </c>
      <c r="N119" s="113">
        <f>SUM('Biểu 1C - Đấu giá'!H655:H669)</f>
        <v>0</v>
      </c>
      <c r="O119" s="113"/>
      <c r="P119" s="113"/>
      <c r="Q119" s="128">
        <f>COUNTA('Biểu 1C - Đấu giá'!H655:H658)</f>
        <v>0</v>
      </c>
      <c r="R119" s="113">
        <f>SUM('Biểu 1C - Đấu giá'!H655:H658)</f>
        <v>0</v>
      </c>
      <c r="S119" s="128">
        <f>COUNTA('Biểu 1C - Đấu giá'!H659:H666)</f>
        <v>0</v>
      </c>
      <c r="T119" s="59">
        <f>SUM('Biểu 1C - Đấu giá'!H659:H666)</f>
        <v>0</v>
      </c>
      <c r="U119" s="128">
        <f>COUNTA('Biểu 1C - Đấu giá'!H667:H669)</f>
        <v>0</v>
      </c>
      <c r="V119" s="151">
        <f>SUM('Biểu 1C - Đấu giá'!H667:H669)</f>
        <v>0</v>
      </c>
      <c r="X119" s="152" t="str">
        <f t="shared" si="38"/>
        <v>True</v>
      </c>
      <c r="Y119" s="152" t="str">
        <f t="shared" si="39"/>
        <v>True</v>
      </c>
      <c r="Z119" s="152" t="str">
        <f t="shared" si="40"/>
        <v>True</v>
      </c>
      <c r="AA119" s="152" t="str">
        <f t="shared" si="41"/>
        <v>True</v>
      </c>
      <c r="AC119" s="236">
        <f t="shared" si="23"/>
        <v>0</v>
      </c>
      <c r="AD119" s="235">
        <f t="shared" si="29"/>
        <v>0</v>
      </c>
    </row>
    <row r="120" spans="1:50" s="152" customFormat="1" ht="15.75">
      <c r="A120" s="59"/>
      <c r="B120" s="111">
        <v>2</v>
      </c>
      <c r="C120" s="59">
        <f>COUNTA('Biểu 2 - NNS'!G378:G386)</f>
        <v>2</v>
      </c>
      <c r="D120" s="59">
        <f>SUM('Biểu 2 - NNS'!G378:G386)</f>
        <v>8.81</v>
      </c>
      <c r="E120" s="59"/>
      <c r="F120" s="59"/>
      <c r="G120" s="59">
        <f>COUNTA('Biểu 2 - NNS'!G378:G380)</f>
        <v>1</v>
      </c>
      <c r="H120" s="59">
        <f>SUM('Biểu 2 - NNS'!G378:G380)</f>
        <v>0.06</v>
      </c>
      <c r="I120" s="59">
        <f>COUNTA('Biểu 2 - NNS'!G381:G383)</f>
        <v>1</v>
      </c>
      <c r="J120" s="59">
        <f>SUM('Biểu 2 - NNS'!G381:G383)</f>
        <v>8.75</v>
      </c>
      <c r="K120" s="59">
        <f>COUNTA('Biểu 2 - NNS'!G384:G386)</f>
        <v>0</v>
      </c>
      <c r="L120" s="59">
        <f>SUM('Biểu 2 - NNS'!G384:G386)</f>
        <v>0</v>
      </c>
      <c r="M120" s="243">
        <f>COUNTA('Biểu 2 - NNS'!H378:H386)</f>
        <v>0</v>
      </c>
      <c r="N120" s="113">
        <f>SUM('Biểu 2 - NNS'!H378:H386)</f>
        <v>0</v>
      </c>
      <c r="O120" s="113"/>
      <c r="P120" s="113"/>
      <c r="Q120" s="128">
        <f>COUNTA('Biểu 2 - NNS'!H378:H380)</f>
        <v>0</v>
      </c>
      <c r="R120" s="113">
        <f>SUM('Biểu 2 - NNS'!H378:H380)</f>
        <v>0</v>
      </c>
      <c r="S120" s="128">
        <f>COUNTA('Biểu 2 - NNS'!H381:H383)</f>
        <v>0</v>
      </c>
      <c r="T120" s="59">
        <f>SUM('Biểu 2 - NNS'!H381:H383)</f>
        <v>0</v>
      </c>
      <c r="U120" s="128">
        <f>COUNTA('Biểu 2 - NNS'!H384:H386)</f>
        <v>0</v>
      </c>
      <c r="V120" s="151">
        <f>SUM('Biểu 2 - NNS'!H384:H386)</f>
        <v>0</v>
      </c>
      <c r="X120" s="152" t="str">
        <f t="shared" si="38"/>
        <v>True</v>
      </c>
      <c r="Y120" s="152" t="str">
        <f t="shared" si="39"/>
        <v>True</v>
      </c>
      <c r="Z120" s="152" t="str">
        <f t="shared" si="40"/>
        <v>True</v>
      </c>
      <c r="AA120" s="152" t="str">
        <f t="shared" si="41"/>
        <v>True</v>
      </c>
      <c r="AC120" s="236">
        <f t="shared" si="23"/>
        <v>0</v>
      </c>
      <c r="AD120" s="235">
        <f t="shared" si="29"/>
        <v>0</v>
      </c>
    </row>
    <row r="121" spans="1:50" s="152" customFormat="1" ht="15.75">
      <c r="A121" s="59"/>
      <c r="B121" s="111">
        <v>3</v>
      </c>
      <c r="C121" s="59">
        <f>COUNTA('Biểu 3 - Đấu thầu'!G423:G432)</f>
        <v>1</v>
      </c>
      <c r="D121" s="59">
        <f>SUM('Biểu 3 - Đấu thầu'!G423:G432)</f>
        <v>1.53</v>
      </c>
      <c r="E121" s="59"/>
      <c r="F121" s="59"/>
      <c r="G121" s="59">
        <f>COUNTA('Biểu 3 - Đấu thầu'!G423:G425)</f>
        <v>1</v>
      </c>
      <c r="H121" s="59">
        <f>SUM('Biểu 3 - Đấu thầu'!G423:G425)</f>
        <v>1.53</v>
      </c>
      <c r="I121" s="59">
        <f>COUNTA('Biểu 3 - Đấu thầu'!G426:G429)</f>
        <v>0</v>
      </c>
      <c r="J121" s="59">
        <f>SUM('Biểu 3 - Đấu thầu'!G426:G429)</f>
        <v>0</v>
      </c>
      <c r="K121" s="59">
        <f>COUNTA('Biểu 3 - Đấu thầu'!G430:G432)</f>
        <v>0</v>
      </c>
      <c r="L121" s="59">
        <f>SUM('Biểu 3 - Đấu thầu'!G430:G432)</f>
        <v>0</v>
      </c>
      <c r="M121" s="243"/>
      <c r="N121" s="113"/>
      <c r="O121" s="113"/>
      <c r="P121" s="113"/>
      <c r="Q121" s="128"/>
      <c r="R121" s="113"/>
      <c r="S121" s="128"/>
      <c r="T121" s="59"/>
      <c r="U121" s="128"/>
      <c r="V121" s="151"/>
      <c r="X121" s="152" t="str">
        <f t="shared" si="38"/>
        <v>True</v>
      </c>
      <c r="Y121" s="152" t="str">
        <f t="shared" si="39"/>
        <v>True</v>
      </c>
      <c r="Z121" s="152" t="str">
        <f t="shared" si="40"/>
        <v>True</v>
      </c>
      <c r="AA121" s="152" t="str">
        <f t="shared" si="41"/>
        <v>True</v>
      </c>
      <c r="AC121" s="236">
        <f t="shared" si="23"/>
        <v>0</v>
      </c>
      <c r="AD121" s="235">
        <f t="shared" si="29"/>
        <v>0</v>
      </c>
    </row>
    <row r="122" spans="1:50" s="154" customFormat="1" ht="15.75">
      <c r="A122" s="127">
        <v>24</v>
      </c>
      <c r="B122" s="36" t="s">
        <v>2268</v>
      </c>
      <c r="C122" s="127">
        <f>SUM(C123:C126)</f>
        <v>62</v>
      </c>
      <c r="D122" s="127">
        <f t="shared" ref="D122:V122" si="47">SUM(D123:D126)</f>
        <v>79.507100000000008</v>
      </c>
      <c r="E122" s="127">
        <f t="shared" si="47"/>
        <v>0</v>
      </c>
      <c r="F122" s="127">
        <f t="shared" si="47"/>
        <v>0</v>
      </c>
      <c r="G122" s="127">
        <f t="shared" si="47"/>
        <v>23</v>
      </c>
      <c r="H122" s="127">
        <f t="shared" si="47"/>
        <v>12.999999999999998</v>
      </c>
      <c r="I122" s="127">
        <f t="shared" si="47"/>
        <v>32</v>
      </c>
      <c r="J122" s="127">
        <f t="shared" si="47"/>
        <v>32.86</v>
      </c>
      <c r="K122" s="127">
        <f t="shared" si="47"/>
        <v>7</v>
      </c>
      <c r="L122" s="127">
        <f t="shared" si="47"/>
        <v>33.647100000000002</v>
      </c>
      <c r="M122" s="76">
        <f t="shared" si="47"/>
        <v>0</v>
      </c>
      <c r="N122" s="127">
        <f t="shared" si="47"/>
        <v>0</v>
      </c>
      <c r="O122" s="127">
        <f t="shared" si="47"/>
        <v>0</v>
      </c>
      <c r="P122" s="127">
        <f t="shared" si="47"/>
        <v>0</v>
      </c>
      <c r="Q122" s="127">
        <f t="shared" si="47"/>
        <v>0</v>
      </c>
      <c r="R122" s="127">
        <f t="shared" si="47"/>
        <v>0</v>
      </c>
      <c r="S122" s="127">
        <f t="shared" si="47"/>
        <v>0</v>
      </c>
      <c r="T122" s="127">
        <f t="shared" si="47"/>
        <v>0</v>
      </c>
      <c r="U122" s="127">
        <f t="shared" si="47"/>
        <v>0</v>
      </c>
      <c r="V122" s="127">
        <f t="shared" si="47"/>
        <v>0</v>
      </c>
      <c r="W122" s="126"/>
      <c r="X122" s="152" t="str">
        <f t="shared" si="38"/>
        <v>True</v>
      </c>
      <c r="Y122" s="152" t="str">
        <f t="shared" si="39"/>
        <v>True</v>
      </c>
      <c r="Z122" s="152" t="str">
        <f t="shared" si="40"/>
        <v>True</v>
      </c>
      <c r="AA122" s="152" t="str">
        <f t="shared" si="41"/>
        <v>True</v>
      </c>
      <c r="AB122" s="126"/>
      <c r="AC122" s="236">
        <f t="shared" si="23"/>
        <v>0</v>
      </c>
      <c r="AD122" s="235">
        <f t="shared" si="29"/>
        <v>0</v>
      </c>
      <c r="AE122" s="126"/>
      <c r="AF122" s="126"/>
      <c r="AG122" s="126"/>
      <c r="AH122" s="126"/>
      <c r="AI122" s="126"/>
      <c r="AJ122" s="126"/>
      <c r="AK122" s="126"/>
      <c r="AL122" s="126"/>
      <c r="AM122" s="126"/>
      <c r="AN122" s="126"/>
      <c r="AO122" s="126"/>
      <c r="AP122" s="126"/>
      <c r="AQ122" s="126"/>
      <c r="AR122" s="126"/>
      <c r="AS122" s="126"/>
      <c r="AT122" s="4"/>
      <c r="AU122" s="4"/>
      <c r="AV122" s="4"/>
      <c r="AW122" s="4"/>
      <c r="AX122" s="126"/>
    </row>
    <row r="123" spans="1:50" s="152" customFormat="1" ht="15.75">
      <c r="A123" s="59"/>
      <c r="B123" s="111" t="s">
        <v>4220</v>
      </c>
      <c r="C123" s="59">
        <f>COUNTA('Biểu 1A - NS'!G1509:G1565)</f>
        <v>51</v>
      </c>
      <c r="D123" s="59">
        <f>SUM('Biểu 1A - NS'!G1509:G1565)</f>
        <v>34.753099999999996</v>
      </c>
      <c r="E123" s="59"/>
      <c r="F123" s="59"/>
      <c r="G123" s="59">
        <f>COUNTA('Biểu 1A - NS'!G1509:G1531)</f>
        <v>21</v>
      </c>
      <c r="H123" s="59">
        <f>SUM('Biểu 1A - NS'!G1509:G1531)</f>
        <v>12.679999999999998</v>
      </c>
      <c r="I123" s="59">
        <f>COUNTA('Biểu 1A - NS'!G1532:G1559)</f>
        <v>26</v>
      </c>
      <c r="J123" s="59">
        <f>SUM('Biểu 1A - NS'!G1532:G1559)</f>
        <v>19.05</v>
      </c>
      <c r="K123" s="59">
        <f>COUNTA('Biểu 1A - NS'!G1560:G1565)</f>
        <v>4</v>
      </c>
      <c r="L123" s="59">
        <f>SUM('Biểu 1A - NS'!G1560:G1565)</f>
        <v>3.0230999999999999</v>
      </c>
      <c r="M123" s="243">
        <f>COUNTA('Biểu 1A - NS'!H1509:H1565)</f>
        <v>0</v>
      </c>
      <c r="N123" s="113"/>
      <c r="O123" s="113"/>
      <c r="P123" s="113"/>
      <c r="Q123" s="128"/>
      <c r="R123" s="113"/>
      <c r="S123" s="128"/>
      <c r="T123" s="59"/>
      <c r="U123" s="128"/>
      <c r="V123" s="151"/>
      <c r="X123" s="152" t="str">
        <f t="shared" si="38"/>
        <v>True</v>
      </c>
      <c r="Y123" s="152" t="str">
        <f t="shared" si="39"/>
        <v>True</v>
      </c>
      <c r="Z123" s="152" t="str">
        <f t="shared" si="40"/>
        <v>True</v>
      </c>
      <c r="AA123" s="152" t="str">
        <f t="shared" si="41"/>
        <v>True</v>
      </c>
      <c r="AC123" s="236">
        <f t="shared" si="23"/>
        <v>0</v>
      </c>
      <c r="AD123" s="235">
        <f t="shared" si="29"/>
        <v>0</v>
      </c>
    </row>
    <row r="124" spans="1:50" s="152" customFormat="1" ht="15.75">
      <c r="A124" s="59"/>
      <c r="B124" s="111" t="s">
        <v>4221</v>
      </c>
      <c r="C124" s="59">
        <f>COUNTA('Biểu 1C - Đấu giá'!G672:G681)</f>
        <v>4</v>
      </c>
      <c r="D124" s="59">
        <f>SUM('Biểu 1C - Đấu giá'!G672:G681)</f>
        <v>5.0200000000000005</v>
      </c>
      <c r="E124" s="59"/>
      <c r="F124" s="59"/>
      <c r="G124" s="59">
        <f>COUNTA('Biểu 1C - Đấu giá'!G672:G675)</f>
        <v>2</v>
      </c>
      <c r="H124" s="59">
        <f>SUM('Biểu 1C - Đấu giá'!G672:G675)</f>
        <v>0.32</v>
      </c>
      <c r="I124" s="59">
        <f>COUNTA('Biểu 1C - Đấu giá'!G676:G678)</f>
        <v>1</v>
      </c>
      <c r="J124" s="59">
        <f>SUM('Biểu 1C - Đấu giá'!G676:G678)</f>
        <v>0.5</v>
      </c>
      <c r="K124" s="59">
        <f>COUNTA('Biểu 1C - Đấu giá'!G679:G681)</f>
        <v>1</v>
      </c>
      <c r="L124" s="59">
        <f>SUM('Biểu 1C - Đấu giá'!G679:G681)</f>
        <v>4.2</v>
      </c>
      <c r="M124" s="243">
        <f>COUNTA('Biểu 1C - Đấu giá'!H672:H681)</f>
        <v>0</v>
      </c>
      <c r="N124" s="113"/>
      <c r="O124" s="113"/>
      <c r="P124" s="113"/>
      <c r="Q124" s="128"/>
      <c r="R124" s="113"/>
      <c r="S124" s="128"/>
      <c r="T124" s="59"/>
      <c r="U124" s="128"/>
      <c r="V124" s="151"/>
      <c r="X124" s="152" t="str">
        <f t="shared" si="38"/>
        <v>True</v>
      </c>
      <c r="Y124" s="152" t="str">
        <f t="shared" si="39"/>
        <v>True</v>
      </c>
      <c r="Z124" s="152" t="str">
        <f t="shared" si="40"/>
        <v>True</v>
      </c>
      <c r="AA124" s="152" t="str">
        <f t="shared" si="41"/>
        <v>True</v>
      </c>
      <c r="AC124" s="236">
        <f t="shared" si="23"/>
        <v>0</v>
      </c>
      <c r="AD124" s="235">
        <f t="shared" si="29"/>
        <v>0</v>
      </c>
    </row>
    <row r="125" spans="1:50" s="152" customFormat="1" ht="15.75">
      <c r="A125" s="59"/>
      <c r="B125" s="111">
        <v>2</v>
      </c>
      <c r="C125" s="59">
        <f>COUNTA('Biểu 2 - NNS'!G389:G412)</f>
        <v>5</v>
      </c>
      <c r="D125" s="59">
        <f>SUM('Biểu 2 - NNS'!G389:G412)</f>
        <v>13.31</v>
      </c>
      <c r="E125" s="59"/>
      <c r="F125" s="59"/>
      <c r="G125" s="59">
        <f>COUNTA('Biểu 2 - NNS'!G389:G394)</f>
        <v>0</v>
      </c>
      <c r="H125" s="59">
        <f>SUM('Biểu 2 - NNS'!G389:G394)</f>
        <v>0</v>
      </c>
      <c r="I125" s="59">
        <f>COUNTA('Biểu 2 - NNS'!G395:G401)</f>
        <v>5</v>
      </c>
      <c r="J125" s="59">
        <f>SUM('Biểu 2 - NNS'!G395:G401)</f>
        <v>13.31</v>
      </c>
      <c r="K125" s="59">
        <f>COUNTA('Biểu 2 - NNS'!G402:G412)</f>
        <v>0</v>
      </c>
      <c r="L125" s="59">
        <f>SUM('Biểu 2 - NNS'!G402:G412)</f>
        <v>0</v>
      </c>
      <c r="M125" s="243">
        <f>COUNTA('Biểu 2 - NNS'!H389:H412)</f>
        <v>0</v>
      </c>
      <c r="N125" s="113"/>
      <c r="O125" s="113"/>
      <c r="P125" s="113"/>
      <c r="Q125" s="128"/>
      <c r="R125" s="113"/>
      <c r="S125" s="128"/>
      <c r="T125" s="59"/>
      <c r="U125" s="128"/>
      <c r="V125" s="151"/>
      <c r="X125" s="152" t="str">
        <f t="shared" si="38"/>
        <v>True</v>
      </c>
      <c r="Y125" s="152" t="str">
        <f t="shared" si="39"/>
        <v>True</v>
      </c>
      <c r="Z125" s="152" t="str">
        <f t="shared" si="40"/>
        <v>True</v>
      </c>
      <c r="AA125" s="152" t="str">
        <f t="shared" si="41"/>
        <v>True</v>
      </c>
      <c r="AC125" s="236">
        <f t="shared" si="23"/>
        <v>0</v>
      </c>
      <c r="AD125" s="235">
        <f t="shared" si="29"/>
        <v>0</v>
      </c>
    </row>
    <row r="126" spans="1:50" s="152" customFormat="1" ht="15.75">
      <c r="A126" s="59"/>
      <c r="B126" s="111">
        <v>3</v>
      </c>
      <c r="C126" s="59">
        <f>COUNTA('Biểu 3 - Đấu thầu'!G435:G454)</f>
        <v>2</v>
      </c>
      <c r="D126" s="59">
        <f>SUM('Biểu 3 - Đấu thầu'!G435:G454)</f>
        <v>26.423999999999999</v>
      </c>
      <c r="E126" s="59"/>
      <c r="F126" s="59"/>
      <c r="G126" s="59">
        <f>COUNTA('Biểu 3 - Đấu thầu'!G435:G440)</f>
        <v>0</v>
      </c>
      <c r="H126" s="59">
        <f>SUM('Biểu 3 - Đấu thầu'!G435:G440)</f>
        <v>0</v>
      </c>
      <c r="I126" s="59">
        <f>COUNTA('Biểu 3 - Đấu thầu'!G441:G443)</f>
        <v>0</v>
      </c>
      <c r="J126" s="59">
        <f>SUM('Biểu 3 - Đấu thầu'!G441:G443)</f>
        <v>0</v>
      </c>
      <c r="K126" s="59">
        <f>COUNTA('Biểu 3 - Đấu thầu'!G444:G454)</f>
        <v>2</v>
      </c>
      <c r="L126" s="59">
        <f>SUM('Biểu 3 - Đấu thầu'!G444:G454)</f>
        <v>26.423999999999999</v>
      </c>
      <c r="M126" s="243"/>
      <c r="N126" s="113"/>
      <c r="O126" s="113"/>
      <c r="P126" s="113"/>
      <c r="Q126" s="128"/>
      <c r="R126" s="113"/>
      <c r="S126" s="128"/>
      <c r="T126" s="59"/>
      <c r="U126" s="128"/>
      <c r="V126" s="151"/>
      <c r="X126" s="152" t="str">
        <f t="shared" si="38"/>
        <v>True</v>
      </c>
      <c r="Y126" s="152" t="str">
        <f t="shared" si="39"/>
        <v>True</v>
      </c>
      <c r="Z126" s="152" t="str">
        <f t="shared" si="40"/>
        <v>True</v>
      </c>
      <c r="AA126" s="152" t="str">
        <f t="shared" si="41"/>
        <v>True</v>
      </c>
      <c r="AC126" s="236">
        <f t="shared" si="23"/>
        <v>0</v>
      </c>
      <c r="AD126" s="235">
        <f t="shared" si="29"/>
        <v>0</v>
      </c>
    </row>
    <row r="127" spans="1:50" s="154" customFormat="1" ht="15.75">
      <c r="A127" s="127">
        <v>25</v>
      </c>
      <c r="B127" s="36" t="s">
        <v>4235</v>
      </c>
      <c r="C127" s="127">
        <f>SUM(C128:C131)</f>
        <v>131</v>
      </c>
      <c r="D127" s="127">
        <f t="shared" ref="D127:V127" si="48">SUM(D128:D131)</f>
        <v>265.69989999999996</v>
      </c>
      <c r="E127" s="127">
        <f t="shared" si="48"/>
        <v>0</v>
      </c>
      <c r="F127" s="127">
        <f t="shared" si="48"/>
        <v>0</v>
      </c>
      <c r="G127" s="127">
        <f t="shared" si="48"/>
        <v>31</v>
      </c>
      <c r="H127" s="127">
        <f t="shared" si="48"/>
        <v>80.154600000000002</v>
      </c>
      <c r="I127" s="127">
        <f t="shared" si="48"/>
        <v>92</v>
      </c>
      <c r="J127" s="127">
        <f t="shared" si="48"/>
        <v>161.69530000000003</v>
      </c>
      <c r="K127" s="127">
        <f t="shared" si="48"/>
        <v>8</v>
      </c>
      <c r="L127" s="127">
        <f t="shared" si="48"/>
        <v>23.85</v>
      </c>
      <c r="M127" s="76">
        <f t="shared" si="48"/>
        <v>2</v>
      </c>
      <c r="N127" s="127">
        <f t="shared" si="48"/>
        <v>24.69</v>
      </c>
      <c r="O127" s="127">
        <f t="shared" si="48"/>
        <v>0</v>
      </c>
      <c r="P127" s="127">
        <f t="shared" si="48"/>
        <v>0</v>
      </c>
      <c r="Q127" s="127">
        <f t="shared" si="48"/>
        <v>1</v>
      </c>
      <c r="R127" s="127">
        <f t="shared" si="48"/>
        <v>21</v>
      </c>
      <c r="S127" s="127">
        <f t="shared" si="48"/>
        <v>1</v>
      </c>
      <c r="T127" s="127">
        <f t="shared" si="48"/>
        <v>3.69</v>
      </c>
      <c r="U127" s="127">
        <f t="shared" si="48"/>
        <v>0</v>
      </c>
      <c r="V127" s="127">
        <f t="shared" si="48"/>
        <v>0</v>
      </c>
      <c r="W127" s="126"/>
      <c r="X127" s="152" t="str">
        <f t="shared" si="38"/>
        <v>True</v>
      </c>
      <c r="Y127" s="152" t="str">
        <f t="shared" si="39"/>
        <v>False</v>
      </c>
      <c r="Z127" s="152" t="str">
        <f t="shared" si="40"/>
        <v>True</v>
      </c>
      <c r="AA127" s="152" t="str">
        <f t="shared" si="41"/>
        <v>True</v>
      </c>
      <c r="AB127" s="126"/>
      <c r="AC127" s="236">
        <f t="shared" si="23"/>
        <v>0</v>
      </c>
      <c r="AD127" s="235">
        <f t="shared" si="29"/>
        <v>0</v>
      </c>
      <c r="AE127" s="126"/>
      <c r="AF127" s="126"/>
      <c r="AG127" s="126"/>
      <c r="AH127" s="126"/>
      <c r="AI127" s="126"/>
      <c r="AJ127" s="126"/>
      <c r="AK127" s="126"/>
      <c r="AL127" s="126"/>
      <c r="AM127" s="126"/>
      <c r="AN127" s="126"/>
      <c r="AO127" s="126"/>
      <c r="AP127" s="126"/>
      <c r="AQ127" s="126"/>
      <c r="AR127" s="126"/>
      <c r="AS127" s="126"/>
      <c r="AT127" s="4"/>
      <c r="AU127" s="4"/>
      <c r="AV127" s="4"/>
      <c r="AW127" s="4"/>
      <c r="AX127" s="126"/>
    </row>
    <row r="128" spans="1:50" s="152" customFormat="1" ht="15.75">
      <c r="A128" s="59"/>
      <c r="B128" s="111" t="s">
        <v>4220</v>
      </c>
      <c r="C128" s="59">
        <f>COUNTA('Biểu 1A - NS'!G1568:G1676)</f>
        <v>103</v>
      </c>
      <c r="D128" s="59">
        <f>SUM('Biểu 1A - NS'!G1568:G1676)</f>
        <v>180.25289999999998</v>
      </c>
      <c r="E128" s="59"/>
      <c r="F128" s="59"/>
      <c r="G128" s="59">
        <f>COUNTA('Biểu 1A - NS'!G1568:G1599)</f>
        <v>30</v>
      </c>
      <c r="H128" s="59">
        <f>SUM('Biểu 1A - NS'!G1568:G1599)</f>
        <v>79.254599999999996</v>
      </c>
      <c r="I128" s="59">
        <f>COUNTA('Biểu 1A - NS'!G1600:G1673)</f>
        <v>72</v>
      </c>
      <c r="J128" s="59">
        <f>SUM('Biểu 1A - NS'!G1600:G1673)</f>
        <v>100.92830000000002</v>
      </c>
      <c r="K128" s="59">
        <f>COUNTA('Biểu 1A - NS'!G1674:G1676)</f>
        <v>1</v>
      </c>
      <c r="L128" s="59">
        <f>SUM('Biểu 1A - NS'!G1674:G1676)</f>
        <v>7.0000000000000007E-2</v>
      </c>
      <c r="M128" s="243">
        <f>COUNTA('Biểu 1A - NS'!H1568:H1676)</f>
        <v>2</v>
      </c>
      <c r="N128" s="113">
        <f>SUM('Biểu 1A - NS'!H1568:H1676)</f>
        <v>24.69</v>
      </c>
      <c r="O128" s="113"/>
      <c r="P128" s="113"/>
      <c r="Q128" s="128">
        <f>COUNTA('Biểu 1A - NS'!H1568:H1599)</f>
        <v>1</v>
      </c>
      <c r="R128" s="113">
        <f>SUM('Biểu 1A - NS'!H1568:H1599)</f>
        <v>21</v>
      </c>
      <c r="S128" s="128">
        <f>COUNTA('Biểu 1A - NS'!H1600:H1673)</f>
        <v>1</v>
      </c>
      <c r="T128" s="59">
        <f>SUM('Biểu 1A - NS'!H1600:H1673)</f>
        <v>3.69</v>
      </c>
      <c r="U128" s="128">
        <f>COUNTA('Biểu 1A - NS'!H1674:H1676)</f>
        <v>0</v>
      </c>
      <c r="V128" s="151">
        <f>SUM('Biểu 1A - NS'!H1674:H1676)</f>
        <v>0</v>
      </c>
      <c r="X128" s="152" t="str">
        <f t="shared" si="38"/>
        <v>True</v>
      </c>
      <c r="Y128" s="152" t="str">
        <f t="shared" si="39"/>
        <v>False</v>
      </c>
      <c r="Z128" s="152" t="str">
        <f t="shared" si="40"/>
        <v>True</v>
      </c>
      <c r="AA128" s="152" t="str">
        <f t="shared" si="41"/>
        <v>True</v>
      </c>
      <c r="AC128" s="236">
        <f t="shared" si="23"/>
        <v>0</v>
      </c>
      <c r="AD128" s="235">
        <f t="shared" si="29"/>
        <v>0</v>
      </c>
    </row>
    <row r="129" spans="1:50" s="152" customFormat="1" ht="15.75">
      <c r="A129" s="59"/>
      <c r="B129" s="111" t="s">
        <v>4221</v>
      </c>
      <c r="C129" s="59">
        <f>COUNTA('Biểu 1C - Đấu giá'!G684:G708)</f>
        <v>19</v>
      </c>
      <c r="D129" s="59">
        <f>SUM('Biểu 1C - Đấu giá'!G684:G708)</f>
        <v>41.038999999999994</v>
      </c>
      <c r="E129" s="59"/>
      <c r="F129" s="59"/>
      <c r="G129" s="59">
        <f>COUNTA('Biểu 1C - Đấu giá'!G684:G686)</f>
        <v>1</v>
      </c>
      <c r="H129" s="59">
        <f>SUM('Biểu 1C - Đấu giá'!G684:G686)</f>
        <v>0.9</v>
      </c>
      <c r="I129" s="59">
        <f>COUNTA('Biểu 1C - Đấu giá'!G687:G701)</f>
        <v>13</v>
      </c>
      <c r="J129" s="59">
        <f>SUM('Biểu 1C - Đấu giá'!G687:G701)</f>
        <v>19.938999999999997</v>
      </c>
      <c r="K129" s="59">
        <f>COUNTA('Biểu 1C - Đấu giá'!G702:G708)</f>
        <v>5</v>
      </c>
      <c r="L129" s="59">
        <f>SUM('Biểu 1C - Đấu giá'!G702:G708)</f>
        <v>20.2</v>
      </c>
      <c r="M129" s="243">
        <f>COUNTA('Biểu 1C - Đấu giá'!H684:H708)</f>
        <v>0</v>
      </c>
      <c r="N129" s="113">
        <f>SUM('Biểu 1C - Đấu giá'!H684:H708)</f>
        <v>0</v>
      </c>
      <c r="O129" s="113"/>
      <c r="P129" s="113"/>
      <c r="Q129" s="128">
        <f>COUNTA('Biểu 1C - Đấu giá'!H684:H686)</f>
        <v>0</v>
      </c>
      <c r="R129" s="113">
        <f>SUM('Biểu 1C - Đấu giá'!H684:H686)</f>
        <v>0</v>
      </c>
      <c r="S129" s="128">
        <f>COUNTA('Biểu 1C - Đấu giá'!H687:H701)</f>
        <v>0</v>
      </c>
      <c r="T129" s="59">
        <f>SUM('Biểu 1C - Đấu giá'!H687:H701)</f>
        <v>0</v>
      </c>
      <c r="U129" s="128">
        <f>COUNTA('Biểu 1C - Đấu giá'!H702:H708)</f>
        <v>0</v>
      </c>
      <c r="V129" s="151">
        <f>SUM('Biểu 1C - Đấu giá'!H702:H708)</f>
        <v>0</v>
      </c>
      <c r="X129" s="152" t="str">
        <f t="shared" si="38"/>
        <v>True</v>
      </c>
      <c r="Y129" s="152" t="str">
        <f t="shared" si="39"/>
        <v>True</v>
      </c>
      <c r="Z129" s="152" t="str">
        <f t="shared" si="40"/>
        <v>True</v>
      </c>
      <c r="AA129" s="152" t="str">
        <f t="shared" si="41"/>
        <v>True</v>
      </c>
      <c r="AC129" s="236">
        <f t="shared" si="23"/>
        <v>0</v>
      </c>
      <c r="AD129" s="235">
        <f t="shared" si="29"/>
        <v>0</v>
      </c>
    </row>
    <row r="130" spans="1:50" s="152" customFormat="1" ht="15.75">
      <c r="A130" s="59"/>
      <c r="B130" s="111">
        <v>2</v>
      </c>
      <c r="C130" s="59">
        <f>COUNTA('Biểu 2 - NNS'!G415:G432)</f>
        <v>8</v>
      </c>
      <c r="D130" s="59">
        <f>SUM('Biểu 2 - NNS'!G415:G432)</f>
        <v>33.447999999999993</v>
      </c>
      <c r="E130" s="59"/>
      <c r="F130" s="59"/>
      <c r="G130" s="59">
        <f>COUNTA('Biểu 2 - NNS'!G415:G420)</f>
        <v>0</v>
      </c>
      <c r="H130" s="59">
        <f>SUM('Biểu 2 - NNS'!G415:G420)</f>
        <v>0</v>
      </c>
      <c r="I130" s="59">
        <f>COUNTA('Biểu 2 - NNS'!G421:G428)</f>
        <v>6</v>
      </c>
      <c r="J130" s="59">
        <f>SUM('Biểu 2 - NNS'!G421:G428)</f>
        <v>29.867999999999999</v>
      </c>
      <c r="K130" s="59">
        <f>COUNTA('Biểu 2 - NNS'!G429:G432)</f>
        <v>2</v>
      </c>
      <c r="L130" s="59">
        <f>SUM('Biểu 2 - NNS'!G429:G432)</f>
        <v>3.58</v>
      </c>
      <c r="M130" s="243">
        <f>COUNTA('Biểu 2 - NNS'!H415:H432)</f>
        <v>0</v>
      </c>
      <c r="N130" s="113">
        <f>SUM('Biểu 2 - NNS'!H415:H432)</f>
        <v>0</v>
      </c>
      <c r="O130" s="113"/>
      <c r="P130" s="113"/>
      <c r="Q130" s="128">
        <f>COUNTA('Biểu 2 - NNS'!H415:H420)</f>
        <v>0</v>
      </c>
      <c r="R130" s="113">
        <f>SUM('Biểu 2 - NNS'!H415:H420)</f>
        <v>0</v>
      </c>
      <c r="S130" s="128">
        <f>COUNTA('Biểu 2 - NNS'!H421:H428)</f>
        <v>0</v>
      </c>
      <c r="T130" s="59">
        <f>SUM('Biểu 2 - NNS'!H421:H428)</f>
        <v>0</v>
      </c>
      <c r="U130" s="128">
        <f>COUNTA('Biểu 2 - NNS'!H429:H432)</f>
        <v>0</v>
      </c>
      <c r="V130" s="151">
        <f>SUM('Biểu 2 - NNS'!H429:H432)</f>
        <v>0</v>
      </c>
      <c r="X130" s="152" t="str">
        <f t="shared" si="38"/>
        <v>True</v>
      </c>
      <c r="Y130" s="152" t="str">
        <f t="shared" si="39"/>
        <v>False</v>
      </c>
      <c r="Z130" s="152" t="str">
        <f t="shared" si="40"/>
        <v>True</v>
      </c>
      <c r="AA130" s="152" t="str">
        <f t="shared" si="41"/>
        <v>True</v>
      </c>
      <c r="AC130" s="236">
        <f t="shared" si="23"/>
        <v>0</v>
      </c>
      <c r="AD130" s="235">
        <f t="shared" si="29"/>
        <v>0</v>
      </c>
    </row>
    <row r="131" spans="1:50" s="152" customFormat="1" ht="15.75">
      <c r="A131" s="59"/>
      <c r="B131" s="111">
        <v>3</v>
      </c>
      <c r="C131" s="59">
        <f>COUNTA('Biểu 3 - Đấu thầu'!G457:G468)</f>
        <v>1</v>
      </c>
      <c r="D131" s="59">
        <f>SUM('Biểu 3 - Đấu thầu'!G457:G468)</f>
        <v>10.96</v>
      </c>
      <c r="E131" s="59"/>
      <c r="F131" s="59"/>
      <c r="G131" s="59">
        <f>COUNTA('Biểu 3 - Đấu thầu'!G457:G461)</f>
        <v>0</v>
      </c>
      <c r="H131" s="59">
        <f>SUM('Biểu 3 - Đấu thầu'!G457:G461)</f>
        <v>0</v>
      </c>
      <c r="I131" s="59">
        <f>COUNTA('Biểu 3 - Đấu thầu'!G462:G464)</f>
        <v>1</v>
      </c>
      <c r="J131" s="59">
        <f>SUM('Biểu 3 - Đấu thầu'!G462:G464)</f>
        <v>10.96</v>
      </c>
      <c r="K131" s="59">
        <f>COUNTA('Biểu 3 - Đấu thầu'!G465:G468)</f>
        <v>0</v>
      </c>
      <c r="L131" s="59">
        <f>SUM('Biểu 3 - Đấu thầu'!G465:G468)</f>
        <v>0</v>
      </c>
      <c r="M131" s="243"/>
      <c r="N131" s="113"/>
      <c r="O131" s="113"/>
      <c r="P131" s="113"/>
      <c r="Q131" s="128"/>
      <c r="R131" s="113"/>
      <c r="S131" s="128"/>
      <c r="T131" s="59"/>
      <c r="U131" s="128"/>
      <c r="V131" s="151"/>
      <c r="X131" s="152" t="str">
        <f t="shared" si="38"/>
        <v>True</v>
      </c>
      <c r="Y131" s="152" t="str">
        <f t="shared" si="39"/>
        <v>True</v>
      </c>
      <c r="Z131" s="152" t="str">
        <f t="shared" si="40"/>
        <v>True</v>
      </c>
      <c r="AA131" s="152" t="str">
        <f t="shared" si="41"/>
        <v>True</v>
      </c>
      <c r="AC131" s="236">
        <f t="shared" si="23"/>
        <v>0</v>
      </c>
      <c r="AD131" s="235">
        <f t="shared" si="29"/>
        <v>0</v>
      </c>
    </row>
    <row r="132" spans="1:50" s="154" customFormat="1" ht="15.75">
      <c r="A132" s="127">
        <v>26</v>
      </c>
      <c r="B132" s="261" t="s">
        <v>2392</v>
      </c>
      <c r="C132" s="127">
        <f>SUM(C133:C136)</f>
        <v>51</v>
      </c>
      <c r="D132" s="127">
        <f t="shared" ref="D132:V132" si="49">SUM(D133:D136)</f>
        <v>100.8</v>
      </c>
      <c r="E132" s="127">
        <f t="shared" si="49"/>
        <v>0</v>
      </c>
      <c r="F132" s="127">
        <f t="shared" si="49"/>
        <v>0</v>
      </c>
      <c r="G132" s="127">
        <f t="shared" si="49"/>
        <v>18</v>
      </c>
      <c r="H132" s="127">
        <f t="shared" si="49"/>
        <v>34.32</v>
      </c>
      <c r="I132" s="127">
        <f t="shared" si="49"/>
        <v>31</v>
      </c>
      <c r="J132" s="127">
        <f t="shared" si="49"/>
        <v>65.73</v>
      </c>
      <c r="K132" s="127">
        <f t="shared" si="49"/>
        <v>2</v>
      </c>
      <c r="L132" s="127">
        <f t="shared" si="49"/>
        <v>0.75</v>
      </c>
      <c r="M132" s="76">
        <f t="shared" si="49"/>
        <v>0</v>
      </c>
      <c r="N132" s="127">
        <f t="shared" si="49"/>
        <v>0</v>
      </c>
      <c r="O132" s="127">
        <f t="shared" si="49"/>
        <v>0</v>
      </c>
      <c r="P132" s="127">
        <f t="shared" si="49"/>
        <v>0</v>
      </c>
      <c r="Q132" s="127">
        <f t="shared" si="49"/>
        <v>0</v>
      </c>
      <c r="R132" s="127">
        <f t="shared" si="49"/>
        <v>0</v>
      </c>
      <c r="S132" s="127">
        <f t="shared" si="49"/>
        <v>0</v>
      </c>
      <c r="T132" s="127">
        <f t="shared" si="49"/>
        <v>0</v>
      </c>
      <c r="U132" s="127">
        <f t="shared" si="49"/>
        <v>0</v>
      </c>
      <c r="V132" s="127">
        <f t="shared" si="49"/>
        <v>0</v>
      </c>
      <c r="W132" s="126"/>
      <c r="X132" s="152" t="str">
        <f t="shared" si="38"/>
        <v>True</v>
      </c>
      <c r="Y132" s="152" t="str">
        <f t="shared" si="39"/>
        <v>False</v>
      </c>
      <c r="Z132" s="152" t="str">
        <f t="shared" si="40"/>
        <v>True</v>
      </c>
      <c r="AA132" s="152" t="str">
        <f t="shared" si="41"/>
        <v>True</v>
      </c>
      <c r="AB132" s="126"/>
      <c r="AC132" s="236">
        <f t="shared" si="23"/>
        <v>0</v>
      </c>
      <c r="AD132" s="235">
        <f t="shared" si="29"/>
        <v>0</v>
      </c>
      <c r="AE132" s="126"/>
      <c r="AF132" s="126"/>
      <c r="AG132" s="126"/>
      <c r="AH132" s="126"/>
      <c r="AI132" s="126"/>
      <c r="AJ132" s="126"/>
      <c r="AK132" s="126"/>
      <c r="AL132" s="126"/>
      <c r="AM132" s="126"/>
      <c r="AN132" s="126"/>
      <c r="AO132" s="126"/>
      <c r="AP132" s="126"/>
      <c r="AQ132" s="126"/>
      <c r="AR132" s="126"/>
      <c r="AS132" s="126"/>
      <c r="AT132" s="4"/>
      <c r="AU132" s="4"/>
      <c r="AV132" s="4"/>
      <c r="AW132" s="4"/>
      <c r="AX132" s="126"/>
    </row>
    <row r="133" spans="1:50" s="152" customFormat="1" ht="15.75">
      <c r="A133" s="59"/>
      <c r="B133" s="111" t="s">
        <v>4220</v>
      </c>
      <c r="C133" s="59">
        <f>COUNTA('Biểu 1A - NS'!G1679:G1710)</f>
        <v>26</v>
      </c>
      <c r="D133" s="59">
        <f>SUM('Biểu 1A - NS'!G1679:G1710)</f>
        <v>36.26</v>
      </c>
      <c r="E133" s="59"/>
      <c r="F133" s="59"/>
      <c r="G133" s="59">
        <f>COUNTA('Biểu 1A - NS'!G1679:G1693)</f>
        <v>13</v>
      </c>
      <c r="H133" s="59">
        <f>SUM('Biểu 1A - NS'!G1679:G1693)</f>
        <v>21.38</v>
      </c>
      <c r="I133" s="59">
        <f>COUNTA('Biểu 1A - NS'!G1694:G1707)</f>
        <v>12</v>
      </c>
      <c r="J133" s="59">
        <f>SUM('Biểu 1A - NS'!G1694:G1707)</f>
        <v>14.580000000000002</v>
      </c>
      <c r="K133" s="59">
        <f>COUNTA('Biểu 1A - NS'!G1708:G1710)</f>
        <v>1</v>
      </c>
      <c r="L133" s="59">
        <f>SUM('Biểu 1A - NS'!G1708:G1710)</f>
        <v>0.3</v>
      </c>
      <c r="M133" s="243">
        <f>COUNTA('Biểu 1A - NS'!H1679:H1710)</f>
        <v>0</v>
      </c>
      <c r="N133" s="113">
        <f>SUM('Biểu 1A - NS'!H1679:H1710)</f>
        <v>0</v>
      </c>
      <c r="O133" s="113"/>
      <c r="P133" s="113"/>
      <c r="Q133" s="128">
        <f>COUNTA('Biểu 1A - NS'!H1679:H1693)</f>
        <v>0</v>
      </c>
      <c r="R133" s="113">
        <f>SUM('Biểu 1A - NS'!H1679:H1693)</f>
        <v>0</v>
      </c>
      <c r="S133" s="128">
        <f>COUNTA('Biểu 1A - NS'!H1694:H1707)</f>
        <v>0</v>
      </c>
      <c r="T133" s="59">
        <f>SUM('Biểu 1A - NS'!H1694:H1707)</f>
        <v>0</v>
      </c>
      <c r="U133" s="128">
        <f>COUNTA('Biểu 1A - NS'!H1708:H1710)</f>
        <v>0</v>
      </c>
      <c r="V133" s="151">
        <f>SUM('Biểu 1A - NS'!H1708:H1710)</f>
        <v>0</v>
      </c>
      <c r="X133" s="152" t="str">
        <f t="shared" si="38"/>
        <v>True</v>
      </c>
      <c r="Y133" s="152" t="str">
        <f t="shared" si="39"/>
        <v>True</v>
      </c>
      <c r="Z133" s="152" t="str">
        <f t="shared" si="40"/>
        <v>True</v>
      </c>
      <c r="AA133" s="152" t="str">
        <f t="shared" si="41"/>
        <v>True</v>
      </c>
      <c r="AC133" s="236">
        <f t="shared" si="23"/>
        <v>0</v>
      </c>
      <c r="AD133" s="235">
        <f t="shared" si="29"/>
        <v>0</v>
      </c>
    </row>
    <row r="134" spans="1:50" s="152" customFormat="1" ht="15.75">
      <c r="A134" s="59"/>
      <c r="B134" s="111" t="s">
        <v>4221</v>
      </c>
      <c r="C134" s="59">
        <f>COUNTA('Biểu 1C - Đấu giá'!G711:G743)</f>
        <v>24</v>
      </c>
      <c r="D134" s="59">
        <f>SUM('Biểu 1C - Đấu giá'!G711:G743)</f>
        <v>64.09</v>
      </c>
      <c r="E134" s="59"/>
      <c r="F134" s="59"/>
      <c r="G134" s="59">
        <f>COUNTA('Biểu 1C - Đấu giá'!G711:G717)</f>
        <v>5</v>
      </c>
      <c r="H134" s="59">
        <f>SUM('Biểu 1C - Đấu giá'!G711:G717)</f>
        <v>12.940000000000001</v>
      </c>
      <c r="I134" s="59">
        <f>COUNTA('Biểu 1C - Đấu giá'!G718:G738)</f>
        <v>19</v>
      </c>
      <c r="J134" s="59">
        <f>SUM('Biểu 1C - Đấu giá'!G718:G738)</f>
        <v>51.150000000000006</v>
      </c>
      <c r="K134" s="59">
        <f>COUNTA('Biểu 1C - Đấu giá'!G739:G743)</f>
        <v>0</v>
      </c>
      <c r="L134" s="59">
        <f>SUM('Biểu 1C - Đấu giá'!G739:G743)</f>
        <v>0</v>
      </c>
      <c r="M134" s="243">
        <f>COUNTA('Biểu 1C - Đấu giá'!H711:H743)</f>
        <v>0</v>
      </c>
      <c r="N134" s="113">
        <f>SUM('Biểu 1C - Đấu giá'!H711:H743)</f>
        <v>0</v>
      </c>
      <c r="O134" s="113"/>
      <c r="P134" s="113"/>
      <c r="Q134" s="128">
        <f>COUNTA('Biểu 1C - Đấu giá'!H711:H717)</f>
        <v>0</v>
      </c>
      <c r="R134" s="113">
        <f>SUM('Biểu 1C - Đấu giá'!H711:H717)</f>
        <v>0</v>
      </c>
      <c r="S134" s="128">
        <f>COUNTA('Biểu 1C - Đấu giá'!H718:H738)</f>
        <v>0</v>
      </c>
      <c r="T134" s="59">
        <f>SUM('Biểu 1C - Đấu giá'!H718:H738)</f>
        <v>0</v>
      </c>
      <c r="U134" s="128">
        <f>COUNTA('Biểu 1C - Đấu giá'!H739:H743)</f>
        <v>0</v>
      </c>
      <c r="V134" s="151">
        <f>SUM('Biểu 1C - Đấu giá'!H739:H743)</f>
        <v>0</v>
      </c>
      <c r="X134" s="152" t="str">
        <f t="shared" si="38"/>
        <v>True</v>
      </c>
      <c r="Y134" s="152" t="str">
        <f t="shared" si="39"/>
        <v>True</v>
      </c>
      <c r="Z134" s="152" t="str">
        <f t="shared" si="40"/>
        <v>True</v>
      </c>
      <c r="AA134" s="152" t="str">
        <f t="shared" si="41"/>
        <v>True</v>
      </c>
      <c r="AC134" s="236">
        <f t="shared" si="23"/>
        <v>0</v>
      </c>
      <c r="AD134" s="235">
        <f t="shared" si="29"/>
        <v>0</v>
      </c>
    </row>
    <row r="135" spans="1:50" s="152" customFormat="1" ht="15.75">
      <c r="A135" s="59"/>
      <c r="B135" s="111">
        <v>2</v>
      </c>
      <c r="C135" s="59">
        <f>COUNTA('Biểu 2 - NNS'!G435:G447)</f>
        <v>1</v>
      </c>
      <c r="D135" s="59">
        <f>SUM('Biểu 2 - NNS'!G435:G447)</f>
        <v>0.45</v>
      </c>
      <c r="E135" s="59"/>
      <c r="F135" s="59"/>
      <c r="G135" s="59">
        <f>COUNTA('Biểu 2 - NNS'!G435:G440)</f>
        <v>0</v>
      </c>
      <c r="H135" s="59">
        <f>SUM('Biểu 2 - NNS'!G435:G440)</f>
        <v>0</v>
      </c>
      <c r="I135" s="59">
        <f>COUNTA('Biểu 2 - NNS'!G441:G444)</f>
        <v>0</v>
      </c>
      <c r="J135" s="59">
        <f>SUM('Biểu 2 - NNS'!G441:G444)</f>
        <v>0</v>
      </c>
      <c r="K135" s="59">
        <f>COUNTA('Biểu 2 - NNS'!G445:G447)</f>
        <v>1</v>
      </c>
      <c r="L135" s="59">
        <f>SUM('Biểu 2 - NNS'!G445:G447)</f>
        <v>0.45</v>
      </c>
      <c r="M135" s="243">
        <f>COUNTA('Biểu 2 - NNS'!H435:H447)</f>
        <v>0</v>
      </c>
      <c r="N135" s="113">
        <f>SUM('Biểu 2 - NNS'!H435:H447)</f>
        <v>0</v>
      </c>
      <c r="O135" s="113"/>
      <c r="P135" s="113"/>
      <c r="Q135" s="128">
        <f>COUNTA('Biểu 2 - NNS'!H435:H440)</f>
        <v>0</v>
      </c>
      <c r="R135" s="113">
        <f>SUM('Biểu 2 - NNS'!H435:H440)</f>
        <v>0</v>
      </c>
      <c r="S135" s="128">
        <f>COUNTA('Biểu 2 - NNS'!H441:H444)</f>
        <v>0</v>
      </c>
      <c r="T135" s="59">
        <f>SUM('Biểu 2 - NNS'!H441:H444)</f>
        <v>0</v>
      </c>
      <c r="U135" s="128">
        <f>COUNTA('Biểu 2 - NNS'!H445:H447)</f>
        <v>0</v>
      </c>
      <c r="V135" s="151">
        <f>SUM('Biểu 2 - NNS'!H445:H447)</f>
        <v>0</v>
      </c>
      <c r="X135" s="152" t="str">
        <f t="shared" si="38"/>
        <v>True</v>
      </c>
      <c r="Y135" s="152" t="str">
        <f t="shared" si="39"/>
        <v>True</v>
      </c>
      <c r="Z135" s="152" t="str">
        <f t="shared" si="40"/>
        <v>True</v>
      </c>
      <c r="AA135" s="152" t="str">
        <f t="shared" si="41"/>
        <v>True</v>
      </c>
      <c r="AC135" s="236">
        <f t="shared" ref="AC135:AC154" si="50">D135-(H135+J135+L135)</f>
        <v>0</v>
      </c>
      <c r="AD135" s="235">
        <f t="shared" si="29"/>
        <v>0</v>
      </c>
    </row>
    <row r="136" spans="1:50" s="152" customFormat="1" ht="15.75">
      <c r="A136" s="59"/>
      <c r="B136" s="111">
        <v>3</v>
      </c>
      <c r="C136" s="59">
        <f>COUNTA('Biểu 3 - Đấu thầu'!G471:G485)</f>
        <v>0</v>
      </c>
      <c r="D136" s="59">
        <f>SUM('Biểu 3 - Đấu thầu'!G471:G485)</f>
        <v>0</v>
      </c>
      <c r="E136" s="59"/>
      <c r="F136" s="59"/>
      <c r="G136" s="59">
        <f>COUNTA('Biểu 3 - Đấu thầu'!G471:G476)</f>
        <v>0</v>
      </c>
      <c r="H136" s="59">
        <f>SUM('Biểu 3 - Đấu thầu'!G471:G476)</f>
        <v>0</v>
      </c>
      <c r="I136" s="59">
        <f>COUNTA('Biểu 3 - Đấu thầu'!G477:G480)</f>
        <v>0</v>
      </c>
      <c r="J136" s="59">
        <f>SUM('Biểu 3 - Đấu thầu'!G477:G480)</f>
        <v>0</v>
      </c>
      <c r="K136" s="59">
        <f>COUNTA('Biểu 3 - Đấu thầu'!G481:G485)</f>
        <v>0</v>
      </c>
      <c r="L136" s="59">
        <f>SUM('Biểu 3 - Đấu thầu'!G481:G485)</f>
        <v>0</v>
      </c>
      <c r="M136" s="243"/>
      <c r="N136" s="113"/>
      <c r="O136" s="113"/>
      <c r="P136" s="113"/>
      <c r="Q136" s="128"/>
      <c r="R136" s="113"/>
      <c r="S136" s="128"/>
      <c r="T136" s="59"/>
      <c r="U136" s="128"/>
      <c r="V136" s="151"/>
      <c r="X136" s="152" t="str">
        <f t="shared" si="38"/>
        <v>True</v>
      </c>
      <c r="Y136" s="152" t="str">
        <f t="shared" si="39"/>
        <v>True</v>
      </c>
      <c r="Z136" s="152" t="str">
        <f t="shared" si="40"/>
        <v>True</v>
      </c>
      <c r="AA136" s="152" t="str">
        <f t="shared" si="41"/>
        <v>True</v>
      </c>
      <c r="AC136" s="236">
        <f t="shared" si="50"/>
        <v>0</v>
      </c>
      <c r="AD136" s="235">
        <f t="shared" ref="AD136:AD157" si="51">N136-(R136+T136+V136)</f>
        <v>0</v>
      </c>
    </row>
    <row r="137" spans="1:50" s="154" customFormat="1" ht="15.75">
      <c r="A137" s="127">
        <v>27</v>
      </c>
      <c r="B137" s="36" t="s">
        <v>1170</v>
      </c>
      <c r="C137" s="127">
        <f>SUM(C138:C141)</f>
        <v>84</v>
      </c>
      <c r="D137" s="127">
        <f t="shared" ref="D137:V137" si="52">SUM(D138:D141)</f>
        <v>269.9742</v>
      </c>
      <c r="E137" s="127">
        <f t="shared" si="52"/>
        <v>0</v>
      </c>
      <c r="F137" s="127">
        <f t="shared" si="52"/>
        <v>0</v>
      </c>
      <c r="G137" s="127">
        <f t="shared" si="52"/>
        <v>15</v>
      </c>
      <c r="H137" s="127">
        <f t="shared" si="52"/>
        <v>23.561000000000003</v>
      </c>
      <c r="I137" s="127">
        <f t="shared" si="52"/>
        <v>61</v>
      </c>
      <c r="J137" s="127">
        <f t="shared" si="52"/>
        <v>142.99839999999998</v>
      </c>
      <c r="K137" s="127">
        <f t="shared" si="52"/>
        <v>8</v>
      </c>
      <c r="L137" s="127">
        <f t="shared" si="52"/>
        <v>103.4148</v>
      </c>
      <c r="M137" s="76">
        <f t="shared" si="52"/>
        <v>1</v>
      </c>
      <c r="N137" s="127">
        <f t="shared" si="52"/>
        <v>2.79</v>
      </c>
      <c r="O137" s="127">
        <f t="shared" si="52"/>
        <v>0</v>
      </c>
      <c r="P137" s="127">
        <f t="shared" si="52"/>
        <v>0</v>
      </c>
      <c r="Q137" s="127">
        <f t="shared" si="52"/>
        <v>0</v>
      </c>
      <c r="R137" s="127">
        <f t="shared" si="52"/>
        <v>0</v>
      </c>
      <c r="S137" s="127">
        <f t="shared" si="52"/>
        <v>0</v>
      </c>
      <c r="T137" s="127">
        <f t="shared" si="52"/>
        <v>0</v>
      </c>
      <c r="U137" s="127">
        <f t="shared" si="52"/>
        <v>1</v>
      </c>
      <c r="V137" s="127">
        <f t="shared" si="52"/>
        <v>2.79</v>
      </c>
      <c r="W137" s="126"/>
      <c r="X137" s="152" t="str">
        <f t="shared" si="38"/>
        <v>True</v>
      </c>
      <c r="Y137" s="152" t="str">
        <f t="shared" si="39"/>
        <v>True</v>
      </c>
      <c r="Z137" s="152" t="str">
        <f t="shared" si="40"/>
        <v>True</v>
      </c>
      <c r="AA137" s="152" t="str">
        <f t="shared" si="41"/>
        <v>True</v>
      </c>
      <c r="AB137" s="126"/>
      <c r="AC137" s="236">
        <f t="shared" si="50"/>
        <v>0</v>
      </c>
      <c r="AD137" s="235">
        <f t="shared" si="51"/>
        <v>0</v>
      </c>
      <c r="AE137" s="126"/>
      <c r="AF137" s="126"/>
      <c r="AG137" s="126"/>
      <c r="AH137" s="126"/>
      <c r="AI137" s="126"/>
      <c r="AJ137" s="126"/>
      <c r="AK137" s="126"/>
      <c r="AL137" s="126"/>
      <c r="AM137" s="126"/>
      <c r="AN137" s="126"/>
      <c r="AO137" s="126"/>
      <c r="AP137" s="126"/>
      <c r="AQ137" s="126"/>
      <c r="AR137" s="126"/>
      <c r="AS137" s="126"/>
      <c r="AT137" s="4"/>
      <c r="AU137" s="4"/>
      <c r="AV137" s="4"/>
      <c r="AW137" s="4"/>
      <c r="AX137" s="126"/>
    </row>
    <row r="138" spans="1:50" s="152" customFormat="1" ht="15.75">
      <c r="A138" s="59"/>
      <c r="B138" s="111" t="s">
        <v>4220</v>
      </c>
      <c r="C138" s="59">
        <f>COUNTA('Biểu 1A - NS'!G1713:G1779)</f>
        <v>61</v>
      </c>
      <c r="D138" s="234">
        <f>SUM('Biểu 1A - NS'!G1713:G1779)</f>
        <v>234.0196</v>
      </c>
      <c r="E138" s="59"/>
      <c r="F138" s="59"/>
      <c r="G138" s="59">
        <f>COUNTA('Biểu 1A - NS'!G1713:G1726)</f>
        <v>12</v>
      </c>
      <c r="H138" s="234">
        <f>SUM('Biểu 1A - NS'!G1713:G1726)</f>
        <v>12.071000000000002</v>
      </c>
      <c r="I138" s="59">
        <f>COUNTA('Biểu 1A - NS'!G1727:G1774)</f>
        <v>46</v>
      </c>
      <c r="J138" s="59">
        <f>SUM('Biểu 1A - NS'!G1727:G1774)</f>
        <v>121.58839999999999</v>
      </c>
      <c r="K138" s="59">
        <f>COUNTA('Biểu 1A - NS'!G1775:G1779)</f>
        <v>3</v>
      </c>
      <c r="L138" s="59">
        <f>SUM('Biểu 1A - NS'!G1775:G1779)</f>
        <v>100.36020000000001</v>
      </c>
      <c r="M138" s="243">
        <f>COUNTA('Biểu 1A - NS'!H1713:H1779)</f>
        <v>0</v>
      </c>
      <c r="N138" s="113">
        <f>SUM('Biểu 1A - NS'!H1713:H1779)</f>
        <v>0</v>
      </c>
      <c r="O138" s="113"/>
      <c r="P138" s="113"/>
      <c r="Q138" s="128">
        <f>COUNTA('Biểu 1A - NS'!H1713:H1726)</f>
        <v>0</v>
      </c>
      <c r="R138" s="113">
        <f>SUM('Biểu 1A - NS'!H1713:H1726)</f>
        <v>0</v>
      </c>
      <c r="S138" s="128">
        <f>COUNTA('Biểu 1A - NS'!H1727:H1774)</f>
        <v>0</v>
      </c>
      <c r="T138" s="59">
        <f>SUM('Biểu 1A - NS'!H1727:H1774)</f>
        <v>0</v>
      </c>
      <c r="U138" s="128">
        <f>COUNTA('Biểu 1A - NS'!H1775:H1779)</f>
        <v>0</v>
      </c>
      <c r="V138" s="151">
        <f>SUM('Biểu 1A - NS'!H1775:H1779)</f>
        <v>0</v>
      </c>
      <c r="X138" s="152" t="str">
        <f t="shared" si="38"/>
        <v>True</v>
      </c>
      <c r="Y138" s="152" t="str">
        <f t="shared" si="39"/>
        <v>False</v>
      </c>
      <c r="Z138" s="152" t="str">
        <f t="shared" si="40"/>
        <v>True</v>
      </c>
      <c r="AA138" s="152" t="str">
        <f t="shared" si="41"/>
        <v>True</v>
      </c>
      <c r="AC138" s="236">
        <f t="shared" si="50"/>
        <v>0</v>
      </c>
      <c r="AD138" s="235">
        <f t="shared" si="51"/>
        <v>0</v>
      </c>
    </row>
    <row r="139" spans="1:50" s="152" customFormat="1" ht="15.75">
      <c r="A139" s="59"/>
      <c r="B139" s="111" t="s">
        <v>4221</v>
      </c>
      <c r="C139" s="59">
        <f>COUNTA('Biểu 1C - Đấu giá'!G746:G770)</f>
        <v>14</v>
      </c>
      <c r="D139" s="234">
        <f>SUM('Biểu 1C - Đấu giá'!G746:G770)</f>
        <v>16.46</v>
      </c>
      <c r="E139" s="59"/>
      <c r="F139" s="59"/>
      <c r="G139" s="59">
        <f>COUNTA('Biểu 1C - Đấu giá'!G746:G751)</f>
        <v>0</v>
      </c>
      <c r="H139" s="234">
        <f>SUM('Biểu 1C - Đấu giá'!G746:G751)</f>
        <v>0</v>
      </c>
      <c r="I139" s="59">
        <f>COUNTA('Biểu 1C - Đấu giá'!G752:G764)</f>
        <v>11</v>
      </c>
      <c r="J139" s="59">
        <f>SUM('Biểu 1C - Đấu giá'!G752:G764)</f>
        <v>14.96</v>
      </c>
      <c r="K139" s="59">
        <f>COUNTA('Biểu 1C - Đấu giá'!G765:G770)</f>
        <v>3</v>
      </c>
      <c r="L139" s="59">
        <f>SUM('Biểu 1C - Đấu giá'!G765:G770)</f>
        <v>1.5</v>
      </c>
      <c r="M139" s="243">
        <f>COUNTA('Biểu 1C - Đấu giá'!H746:H770)</f>
        <v>1</v>
      </c>
      <c r="N139" s="113">
        <f>SUM('Biểu 1C - Đấu giá'!H746:H770)</f>
        <v>2.79</v>
      </c>
      <c r="O139" s="113"/>
      <c r="P139" s="113"/>
      <c r="Q139" s="128">
        <f>COUNTA('Biểu 1C - Đấu giá'!H746:H751)</f>
        <v>0</v>
      </c>
      <c r="R139" s="113">
        <f>SUM('Biểu 1C - Đấu giá'!H746:H751)</f>
        <v>0</v>
      </c>
      <c r="S139" s="128">
        <f>COUNTA('Biểu 1C - Đấu giá'!H752:H764)</f>
        <v>0</v>
      </c>
      <c r="T139" s="59">
        <f>SUM('Biểu 1C - Đấu giá'!H752:H764)</f>
        <v>0</v>
      </c>
      <c r="U139" s="128">
        <f>COUNTA('Biểu 1C - Đấu giá'!H765:H770)</f>
        <v>1</v>
      </c>
      <c r="V139" s="151">
        <f>SUM('Biểu 1C - Đấu giá'!H765:H770)</f>
        <v>2.79</v>
      </c>
      <c r="X139" s="152" t="str">
        <f t="shared" si="38"/>
        <v>True</v>
      </c>
      <c r="Y139" s="152" t="str">
        <f t="shared" si="39"/>
        <v>True</v>
      </c>
      <c r="Z139" s="152" t="str">
        <f t="shared" si="40"/>
        <v>True</v>
      </c>
      <c r="AA139" s="152" t="str">
        <f t="shared" si="41"/>
        <v>True</v>
      </c>
      <c r="AC139" s="236">
        <f t="shared" si="50"/>
        <v>0</v>
      </c>
      <c r="AD139" s="235">
        <f t="shared" si="51"/>
        <v>0</v>
      </c>
    </row>
    <row r="140" spans="1:50" s="152" customFormat="1" ht="15.75">
      <c r="A140" s="59"/>
      <c r="B140" s="111">
        <v>2</v>
      </c>
      <c r="C140" s="59">
        <f>COUNTA('Biểu 2 - NNS'!G450:G464)</f>
        <v>6</v>
      </c>
      <c r="D140" s="234">
        <f>SUM('Biểu 2 - NNS'!G450:G464)</f>
        <v>16.810000000000002</v>
      </c>
      <c r="E140" s="59"/>
      <c r="F140" s="59"/>
      <c r="G140" s="59">
        <f>COUNTA('Biểu 2 - NNS'!G450:G453)</f>
        <v>2</v>
      </c>
      <c r="H140" s="234">
        <f>SUM('Biểu 2 - NNS'!G450:G453)</f>
        <v>10.360000000000001</v>
      </c>
      <c r="I140" s="59">
        <f>COUNTA('Biểu 2 - NNS'!G454:G459)</f>
        <v>4</v>
      </c>
      <c r="J140" s="59">
        <f>SUM('Biểu 2 - NNS'!G454:G459)</f>
        <v>6.45</v>
      </c>
      <c r="K140" s="59">
        <f>COUNTA('Biểu 2 - NNS'!G460:G464)</f>
        <v>0</v>
      </c>
      <c r="L140" s="59">
        <f>SUM('Biểu 2 - NNS'!G460:G464)</f>
        <v>0</v>
      </c>
      <c r="M140" s="243">
        <f>COUNTA('Biểu 2 - NNS'!H450:H464)</f>
        <v>0</v>
      </c>
      <c r="N140" s="113">
        <f>SUM('Biểu 2 - NNS'!H450:H464)</f>
        <v>0</v>
      </c>
      <c r="O140" s="113"/>
      <c r="P140" s="113"/>
      <c r="Q140" s="128">
        <f>COUNTA('Biểu 2 - NNS'!H450:H453)</f>
        <v>0</v>
      </c>
      <c r="R140" s="113">
        <f>SUM('Biểu 2 - NNS'!H450:H453)</f>
        <v>0</v>
      </c>
      <c r="S140" s="128">
        <f>COUNTA('Biểu 2 - NNS'!H454:H459)</f>
        <v>0</v>
      </c>
      <c r="T140" s="59">
        <f>SUM('Biểu 2 - NNS'!H454:H459)</f>
        <v>0</v>
      </c>
      <c r="U140" s="128">
        <f>COUNTA('Biểu 2 - NNS'!H460:H464)</f>
        <v>0</v>
      </c>
      <c r="V140" s="151">
        <f>SUM('Biểu 2 - NNS'!H460:H464)</f>
        <v>0</v>
      </c>
      <c r="X140" s="152" t="str">
        <f t="shared" si="38"/>
        <v>True</v>
      </c>
      <c r="Y140" s="152" t="str">
        <f t="shared" si="39"/>
        <v>True</v>
      </c>
      <c r="Z140" s="152" t="str">
        <f t="shared" si="40"/>
        <v>True</v>
      </c>
      <c r="AA140" s="152" t="str">
        <f t="shared" si="41"/>
        <v>True</v>
      </c>
      <c r="AC140" s="236">
        <f t="shared" si="50"/>
        <v>0</v>
      </c>
      <c r="AD140" s="235">
        <f t="shared" si="51"/>
        <v>0</v>
      </c>
    </row>
    <row r="141" spans="1:50" s="152" customFormat="1" ht="15.75">
      <c r="A141" s="59"/>
      <c r="B141" s="111">
        <v>3</v>
      </c>
      <c r="C141" s="59">
        <f>COUNTA('Biểu 3 - Đấu thầu'!G488:G499)</f>
        <v>3</v>
      </c>
      <c r="D141" s="234">
        <f>SUM('Biểu 3 - Đấu thầu'!G488:G499)</f>
        <v>2.6846000000000001</v>
      </c>
      <c r="E141" s="59"/>
      <c r="F141" s="59"/>
      <c r="G141" s="59">
        <f>COUNTA('Biểu 3 - Đấu thầu'!G488:G490)</f>
        <v>1</v>
      </c>
      <c r="H141" s="234">
        <f>SUM('Biểu 3 - Đấu thầu'!G488:G490)</f>
        <v>1.1299999999999999</v>
      </c>
      <c r="I141" s="59">
        <f>COUNTA('Biểu 3 - Đấu thầu'!G491:G494)</f>
        <v>0</v>
      </c>
      <c r="J141" s="59">
        <f>SUM('Biểu 3 - Đấu thầu'!G491:G494)</f>
        <v>0</v>
      </c>
      <c r="K141" s="59">
        <f>COUNTA('Biểu 3 - Đấu thầu'!G495:G499)</f>
        <v>2</v>
      </c>
      <c r="L141" s="59">
        <f>SUM('Biểu 3 - Đấu thầu'!G495:G499)</f>
        <v>1.5546</v>
      </c>
      <c r="M141" s="243"/>
      <c r="N141" s="113"/>
      <c r="O141" s="113"/>
      <c r="P141" s="113"/>
      <c r="Q141" s="128"/>
      <c r="R141" s="113"/>
      <c r="S141" s="128"/>
      <c r="T141" s="59"/>
      <c r="U141" s="128"/>
      <c r="V141" s="151"/>
      <c r="X141" s="152" t="str">
        <f t="shared" si="38"/>
        <v>True</v>
      </c>
      <c r="Y141" s="152" t="str">
        <f t="shared" si="39"/>
        <v>False</v>
      </c>
      <c r="Z141" s="152" t="str">
        <f t="shared" si="40"/>
        <v>True</v>
      </c>
      <c r="AA141" s="152" t="str">
        <f t="shared" si="41"/>
        <v>True</v>
      </c>
      <c r="AC141" s="236">
        <f t="shared" si="50"/>
        <v>0</v>
      </c>
      <c r="AD141" s="235">
        <f t="shared" si="51"/>
        <v>0</v>
      </c>
    </row>
    <row r="142" spans="1:50" s="154" customFormat="1" ht="15.75">
      <c r="A142" s="127">
        <v>28</v>
      </c>
      <c r="B142" s="36" t="s">
        <v>4236</v>
      </c>
      <c r="C142" s="127">
        <f>SUM(C143:C146)</f>
        <v>9</v>
      </c>
      <c r="D142" s="127">
        <f t="shared" ref="D142:V142" si="53">SUM(D143:D146)</f>
        <v>10.75</v>
      </c>
      <c r="E142" s="127">
        <f t="shared" si="53"/>
        <v>0</v>
      </c>
      <c r="F142" s="127">
        <f t="shared" si="53"/>
        <v>0</v>
      </c>
      <c r="G142" s="127">
        <f t="shared" si="53"/>
        <v>1</v>
      </c>
      <c r="H142" s="127">
        <f t="shared" si="53"/>
        <v>6.56</v>
      </c>
      <c r="I142" s="127">
        <f t="shared" si="53"/>
        <v>8</v>
      </c>
      <c r="J142" s="127">
        <f t="shared" si="53"/>
        <v>4.1900000000000004</v>
      </c>
      <c r="K142" s="127">
        <f t="shared" si="53"/>
        <v>0</v>
      </c>
      <c r="L142" s="127">
        <f t="shared" si="53"/>
        <v>0</v>
      </c>
      <c r="M142" s="76">
        <f t="shared" si="53"/>
        <v>0</v>
      </c>
      <c r="N142" s="127">
        <f t="shared" si="53"/>
        <v>0</v>
      </c>
      <c r="O142" s="127">
        <f t="shared" si="53"/>
        <v>0</v>
      </c>
      <c r="P142" s="127">
        <f t="shared" si="53"/>
        <v>0</v>
      </c>
      <c r="Q142" s="127">
        <f t="shared" si="53"/>
        <v>0</v>
      </c>
      <c r="R142" s="127">
        <f t="shared" si="53"/>
        <v>0</v>
      </c>
      <c r="S142" s="127">
        <f t="shared" si="53"/>
        <v>0</v>
      </c>
      <c r="T142" s="127">
        <f t="shared" si="53"/>
        <v>0</v>
      </c>
      <c r="U142" s="127">
        <f t="shared" si="53"/>
        <v>0</v>
      </c>
      <c r="V142" s="127">
        <f t="shared" si="53"/>
        <v>0</v>
      </c>
      <c r="W142" s="126"/>
      <c r="X142" s="152" t="str">
        <f t="shared" si="38"/>
        <v>True</v>
      </c>
      <c r="Y142" s="152" t="str">
        <f t="shared" si="39"/>
        <v>True</v>
      </c>
      <c r="Z142" s="152" t="str">
        <f t="shared" si="40"/>
        <v>True</v>
      </c>
      <c r="AA142" s="152" t="str">
        <f t="shared" si="41"/>
        <v>True</v>
      </c>
      <c r="AB142" s="126"/>
      <c r="AC142" s="236">
        <f t="shared" si="50"/>
        <v>0</v>
      </c>
      <c r="AD142" s="235">
        <f t="shared" si="51"/>
        <v>0</v>
      </c>
      <c r="AE142" s="126"/>
      <c r="AF142" s="126"/>
      <c r="AG142" s="126"/>
      <c r="AH142" s="126"/>
      <c r="AI142" s="126"/>
      <c r="AJ142" s="126"/>
      <c r="AK142" s="126"/>
      <c r="AL142" s="126"/>
      <c r="AM142" s="126"/>
      <c r="AN142" s="126"/>
      <c r="AO142" s="126"/>
      <c r="AP142" s="126"/>
      <c r="AQ142" s="126"/>
      <c r="AR142" s="126"/>
      <c r="AS142" s="126"/>
      <c r="AT142" s="4"/>
      <c r="AU142" s="4"/>
      <c r="AV142" s="4"/>
      <c r="AW142" s="4"/>
      <c r="AX142" s="126"/>
    </row>
    <row r="143" spans="1:50" s="152" customFormat="1" ht="15.75">
      <c r="A143" s="59"/>
      <c r="B143" s="111" t="s">
        <v>4220</v>
      </c>
      <c r="C143" s="59">
        <f>COUNTA('Biểu 1A - NS'!G1782:G1795)</f>
        <v>6</v>
      </c>
      <c r="D143" s="59">
        <f>SUM('Biểu 1A - NS'!G1782:G1795)</f>
        <v>7.6399999999999988</v>
      </c>
      <c r="E143" s="59"/>
      <c r="F143" s="59"/>
      <c r="G143" s="59">
        <f>COUNTA('Biểu 1A - NS'!G1782:G1784)</f>
        <v>1</v>
      </c>
      <c r="H143" s="59">
        <f>SUM('Biểu 1A - NS'!G1782:G1784)</f>
        <v>6.56</v>
      </c>
      <c r="I143" s="59">
        <f>COUNTA('Biểu 1A - NS'!G1785:G1791)</f>
        <v>5</v>
      </c>
      <c r="J143" s="59">
        <f>SUM('Biểu 1A - NS'!G1785:G1791)</f>
        <v>1.08</v>
      </c>
      <c r="K143" s="59">
        <f>COUNTA('Biểu 1A - NS'!G1792:G1795)</f>
        <v>0</v>
      </c>
      <c r="L143" s="59">
        <f>SUM('Biểu 1A - NS'!G1792:G1795)</f>
        <v>0</v>
      </c>
      <c r="M143" s="243">
        <f>COUNTA('Biểu 1A - NS'!H1782:H1795)</f>
        <v>0</v>
      </c>
      <c r="N143" s="113"/>
      <c r="O143" s="113"/>
      <c r="P143" s="113"/>
      <c r="Q143" s="128"/>
      <c r="R143" s="113"/>
      <c r="S143" s="128"/>
      <c r="T143" s="59"/>
      <c r="U143" s="128"/>
      <c r="V143" s="151"/>
      <c r="X143" s="152" t="str">
        <f t="shared" si="38"/>
        <v>True</v>
      </c>
      <c r="Y143" s="152" t="str">
        <f t="shared" si="39"/>
        <v>False</v>
      </c>
      <c r="Z143" s="152" t="str">
        <f t="shared" si="40"/>
        <v>True</v>
      </c>
      <c r="AA143" s="152" t="str">
        <f t="shared" si="41"/>
        <v>True</v>
      </c>
      <c r="AC143" s="236">
        <f t="shared" si="50"/>
        <v>0</v>
      </c>
      <c r="AD143" s="235">
        <f t="shared" si="51"/>
        <v>0</v>
      </c>
    </row>
    <row r="144" spans="1:50" s="152" customFormat="1" ht="15.75">
      <c r="A144" s="59"/>
      <c r="B144" s="111" t="s">
        <v>4221</v>
      </c>
      <c r="C144" s="59">
        <f>COUNTA('Biểu 1C - Đấu giá'!G773:G786)</f>
        <v>0</v>
      </c>
      <c r="D144" s="59">
        <f>SUM('Biểu 1C - Đấu giá'!G773:G786)</f>
        <v>0</v>
      </c>
      <c r="E144" s="59"/>
      <c r="F144" s="59"/>
      <c r="G144" s="59">
        <f>COUNTA('Biểu 1C - Đấu giá'!G773:G778)</f>
        <v>0</v>
      </c>
      <c r="H144" s="59">
        <f>SUM('Biểu 1C - Đấu giá'!G773:G778)</f>
        <v>0</v>
      </c>
      <c r="I144" s="59">
        <f>COUNTA('Biểu 1C - Đấu giá'!G779:G782)</f>
        <v>0</v>
      </c>
      <c r="J144" s="59">
        <f>SUM('Biểu 1C - Đấu giá'!G779:G782)</f>
        <v>0</v>
      </c>
      <c r="K144" s="59">
        <f>COUNTA('Biểu 1C - Đấu giá'!G783:G786)</f>
        <v>0</v>
      </c>
      <c r="L144" s="59">
        <f>SUM('Biểu 1C - Đấu giá'!G783:G786)</f>
        <v>0</v>
      </c>
      <c r="M144" s="243">
        <f>COUNTA('Biểu 1C - Đấu giá'!H773:H786)</f>
        <v>0</v>
      </c>
      <c r="N144" s="113"/>
      <c r="O144" s="113"/>
      <c r="P144" s="113"/>
      <c r="Q144" s="128"/>
      <c r="R144" s="113"/>
      <c r="S144" s="128"/>
      <c r="T144" s="59"/>
      <c r="U144" s="128"/>
      <c r="V144" s="151"/>
      <c r="X144" s="152" t="str">
        <f t="shared" si="38"/>
        <v>True</v>
      </c>
      <c r="Y144" s="152" t="str">
        <f t="shared" si="39"/>
        <v>True</v>
      </c>
      <c r="Z144" s="152" t="str">
        <f t="shared" si="40"/>
        <v>True</v>
      </c>
      <c r="AA144" s="152" t="str">
        <f t="shared" si="41"/>
        <v>True</v>
      </c>
      <c r="AC144" s="236">
        <f t="shared" si="50"/>
        <v>0</v>
      </c>
      <c r="AD144" s="235">
        <f t="shared" si="51"/>
        <v>0</v>
      </c>
    </row>
    <row r="145" spans="1:50" s="152" customFormat="1" ht="15.75">
      <c r="A145" s="59"/>
      <c r="B145" s="111">
        <v>2</v>
      </c>
      <c r="C145" s="59">
        <f>COUNTA('Biểu 2 - NNS'!G467:G481)</f>
        <v>3</v>
      </c>
      <c r="D145" s="59">
        <f>SUM('Biểu 2 - NNS'!G467:G481)</f>
        <v>3.1100000000000003</v>
      </c>
      <c r="E145" s="59"/>
      <c r="F145" s="59"/>
      <c r="G145" s="59">
        <f>COUNTA('Biểu 2 - NNS'!G467:G472)</f>
        <v>0</v>
      </c>
      <c r="H145" s="59">
        <f>SUM('Biểu 2 - NNS'!G467:G472)</f>
        <v>0</v>
      </c>
      <c r="I145" s="59">
        <f>COUNTA('Biểu 2 - NNS'!G473:G477)</f>
        <v>3</v>
      </c>
      <c r="J145" s="59">
        <f>SUM('Biểu 2 - NNS'!G473:G477)</f>
        <v>3.1100000000000003</v>
      </c>
      <c r="K145" s="59">
        <f>COUNTA('Biểu 2 - NNS'!G478:G481)</f>
        <v>0</v>
      </c>
      <c r="L145" s="59">
        <f>SUM('Biểu 2 - NNS'!G478:G481)</f>
        <v>0</v>
      </c>
      <c r="M145" s="243">
        <f>COUNTA('Biểu 2 - NNS'!H467:H481)</f>
        <v>0</v>
      </c>
      <c r="N145" s="113"/>
      <c r="O145" s="113"/>
      <c r="P145" s="113"/>
      <c r="Q145" s="128"/>
      <c r="R145" s="113"/>
      <c r="S145" s="128"/>
      <c r="T145" s="59"/>
      <c r="U145" s="128"/>
      <c r="V145" s="151"/>
      <c r="X145" s="152" t="str">
        <f t="shared" si="38"/>
        <v>True</v>
      </c>
      <c r="Y145" s="152" t="str">
        <f t="shared" si="39"/>
        <v>True</v>
      </c>
      <c r="Z145" s="152" t="str">
        <f t="shared" si="40"/>
        <v>True</v>
      </c>
      <c r="AA145" s="152" t="str">
        <f t="shared" si="41"/>
        <v>True</v>
      </c>
      <c r="AC145" s="236">
        <f t="shared" si="50"/>
        <v>0</v>
      </c>
      <c r="AD145" s="235">
        <f t="shared" si="51"/>
        <v>0</v>
      </c>
    </row>
    <row r="146" spans="1:50" s="152" customFormat="1" ht="15.75">
      <c r="A146" s="59"/>
      <c r="B146" s="111">
        <v>3</v>
      </c>
      <c r="C146" s="59">
        <f>COUNTA('Biểu 3 - Đấu thầu'!G502:G515)</f>
        <v>0</v>
      </c>
      <c r="D146" s="59">
        <f>SUM('Biểu 3 - Đấu thầu'!G502:G515)</f>
        <v>0</v>
      </c>
      <c r="E146" s="59"/>
      <c r="F146" s="59"/>
      <c r="G146" s="59">
        <f>COUNTA('Biểu 3 - Đấu thầu'!G502:G507)</f>
        <v>0</v>
      </c>
      <c r="H146" s="59">
        <f>SUM('Biểu 3 - Đấu thầu'!G502:G507)</f>
        <v>0</v>
      </c>
      <c r="I146" s="59">
        <f>COUNTA('Biểu 3 - Đấu thầu'!G508:G511)</f>
        <v>0</v>
      </c>
      <c r="J146" s="59">
        <f>SUM('Biểu 3 - Đấu thầu'!G508:G511)</f>
        <v>0</v>
      </c>
      <c r="K146" s="59">
        <f>COUNTA('Biểu 3 - Đấu thầu'!G512:G515)</f>
        <v>0</v>
      </c>
      <c r="L146" s="59">
        <f>SUM('Biểu 3 - Đấu thầu'!G512:G515)</f>
        <v>0</v>
      </c>
      <c r="M146" s="243"/>
      <c r="N146" s="113"/>
      <c r="O146" s="113"/>
      <c r="P146" s="113"/>
      <c r="Q146" s="128"/>
      <c r="R146" s="113"/>
      <c r="S146" s="128"/>
      <c r="T146" s="59"/>
      <c r="U146" s="128"/>
      <c r="V146" s="151"/>
      <c r="X146" s="152" t="str">
        <f t="shared" si="38"/>
        <v>True</v>
      </c>
      <c r="Y146" s="152" t="str">
        <f t="shared" si="39"/>
        <v>True</v>
      </c>
      <c r="Z146" s="152" t="str">
        <f t="shared" si="40"/>
        <v>True</v>
      </c>
      <c r="AA146" s="152" t="str">
        <f t="shared" si="41"/>
        <v>True</v>
      </c>
      <c r="AC146" s="236">
        <f t="shared" si="50"/>
        <v>0</v>
      </c>
      <c r="AD146" s="235">
        <f t="shared" si="51"/>
        <v>0</v>
      </c>
    </row>
    <row r="147" spans="1:50" s="154" customFormat="1" ht="15.75">
      <c r="A147" s="127">
        <v>29</v>
      </c>
      <c r="B147" s="36" t="s">
        <v>4237</v>
      </c>
      <c r="C147" s="127">
        <f>SUM(C148:C151)</f>
        <v>154</v>
      </c>
      <c r="D147" s="127">
        <f t="shared" ref="D147:V147" si="54">SUM(D148:D151)</f>
        <v>314.85699999999986</v>
      </c>
      <c r="E147" s="127">
        <f t="shared" si="54"/>
        <v>0</v>
      </c>
      <c r="F147" s="127">
        <f t="shared" si="54"/>
        <v>0</v>
      </c>
      <c r="G147" s="127">
        <f t="shared" si="54"/>
        <v>76</v>
      </c>
      <c r="H147" s="127">
        <f t="shared" si="54"/>
        <v>178.59700000000001</v>
      </c>
      <c r="I147" s="127">
        <f t="shared" si="54"/>
        <v>70</v>
      </c>
      <c r="J147" s="127">
        <f t="shared" si="54"/>
        <v>132.43999999999997</v>
      </c>
      <c r="K147" s="127">
        <f t="shared" si="54"/>
        <v>8</v>
      </c>
      <c r="L147" s="127">
        <f t="shared" si="54"/>
        <v>3.82</v>
      </c>
      <c r="M147" s="76">
        <f t="shared" si="54"/>
        <v>104</v>
      </c>
      <c r="N147" s="127">
        <f t="shared" si="54"/>
        <v>89.831000000000017</v>
      </c>
      <c r="O147" s="127">
        <f t="shared" si="54"/>
        <v>0</v>
      </c>
      <c r="P147" s="127">
        <f t="shared" si="54"/>
        <v>0</v>
      </c>
      <c r="Q147" s="127">
        <f t="shared" si="54"/>
        <v>46</v>
      </c>
      <c r="R147" s="127">
        <f t="shared" si="54"/>
        <v>44.960999999999999</v>
      </c>
      <c r="S147" s="127">
        <f t="shared" si="54"/>
        <v>51</v>
      </c>
      <c r="T147" s="127">
        <f t="shared" si="54"/>
        <v>41.89</v>
      </c>
      <c r="U147" s="127">
        <f t="shared" si="54"/>
        <v>7</v>
      </c>
      <c r="V147" s="127">
        <f t="shared" si="54"/>
        <v>2.98</v>
      </c>
      <c r="W147" s="126"/>
      <c r="X147" s="152" t="str">
        <f t="shared" si="38"/>
        <v>True</v>
      </c>
      <c r="Y147" s="152" t="str">
        <f t="shared" si="39"/>
        <v>False</v>
      </c>
      <c r="Z147" s="152" t="str">
        <f t="shared" si="40"/>
        <v>True</v>
      </c>
      <c r="AA147" s="152" t="str">
        <f t="shared" si="41"/>
        <v>False</v>
      </c>
      <c r="AB147" s="126"/>
      <c r="AC147" s="236">
        <f t="shared" si="50"/>
        <v>0</v>
      </c>
      <c r="AD147" s="235">
        <f t="shared" si="51"/>
        <v>0</v>
      </c>
      <c r="AE147" s="126"/>
      <c r="AF147" s="126"/>
      <c r="AG147" s="126"/>
      <c r="AH147" s="126"/>
      <c r="AI147" s="126"/>
      <c r="AJ147" s="126"/>
      <c r="AK147" s="126"/>
      <c r="AL147" s="126"/>
      <c r="AM147" s="126"/>
      <c r="AN147" s="126"/>
      <c r="AO147" s="126"/>
      <c r="AP147" s="126"/>
      <c r="AQ147" s="126"/>
      <c r="AR147" s="126"/>
      <c r="AS147" s="126"/>
      <c r="AT147" s="4"/>
      <c r="AU147" s="4"/>
      <c r="AV147" s="4"/>
      <c r="AW147" s="4"/>
      <c r="AX147" s="126"/>
    </row>
    <row r="148" spans="1:50" s="152" customFormat="1" ht="15.75">
      <c r="A148" s="59"/>
      <c r="B148" s="111" t="s">
        <v>4220</v>
      </c>
      <c r="C148" s="59">
        <f>COUNTA('Biểu 1A - NS'!G1798:G1906)</f>
        <v>103</v>
      </c>
      <c r="D148" s="59">
        <f>SUM('Biểu 1A - NS'!G1798:G1906)</f>
        <v>186.95699999999991</v>
      </c>
      <c r="E148" s="59"/>
      <c r="F148" s="59"/>
      <c r="G148" s="59">
        <f>COUNTA('Biểu 1A - NS'!G1798:G1844)</f>
        <v>45</v>
      </c>
      <c r="H148" s="59">
        <f>SUM('Biểu 1A - NS'!G1798:G1844)</f>
        <v>86.627000000000024</v>
      </c>
      <c r="I148" s="59">
        <f>COUNTA('Biểu 1A - NS'!G1845:G1899)</f>
        <v>53</v>
      </c>
      <c r="J148" s="59">
        <f>SUM('Biểu 1A - NS'!G1845:G1899)</f>
        <v>99.34999999999998</v>
      </c>
      <c r="K148" s="59">
        <f>COUNTA('Biểu 1A - NS'!G1900:G1906)</f>
        <v>5</v>
      </c>
      <c r="L148" s="59">
        <f>SUM('Biểu 1A - NS'!G1900:G1906)</f>
        <v>0.98</v>
      </c>
      <c r="M148" s="243">
        <f>COUNTA('Biểu 1A - NS'!H1798:H1906)</f>
        <v>66</v>
      </c>
      <c r="N148" s="113">
        <f>SUM('Biểu 1A - NS'!H1798:H1906)</f>
        <v>45.931000000000019</v>
      </c>
      <c r="O148" s="113"/>
      <c r="P148" s="113"/>
      <c r="Q148" s="128">
        <f>COUNTA('Biểu 1A - NS'!H1798:H1844)</f>
        <v>25</v>
      </c>
      <c r="R148" s="113">
        <f>SUM('Biểu 1A - NS'!H1798:H1844)</f>
        <v>21.430999999999997</v>
      </c>
      <c r="S148" s="128">
        <f>COUNTA('Biểu 1A - NS'!H1845:H1899)</f>
        <v>36</v>
      </c>
      <c r="T148" s="59">
        <f>SUM('Biểu 1A - NS'!H1845:H1899)</f>
        <v>23.520000000000003</v>
      </c>
      <c r="U148" s="128">
        <f>COUNTA('Biểu 1A - NS'!H1900:H1906)</f>
        <v>5</v>
      </c>
      <c r="V148" s="151">
        <f>SUM('Biểu 1A - NS'!H1900:H1906)</f>
        <v>0.98</v>
      </c>
      <c r="X148" s="152" t="str">
        <f t="shared" si="38"/>
        <v>True</v>
      </c>
      <c r="Y148" s="152" t="str">
        <f t="shared" si="39"/>
        <v>False</v>
      </c>
      <c r="Z148" s="152" t="str">
        <f t="shared" si="40"/>
        <v>True</v>
      </c>
      <c r="AA148" s="152" t="str">
        <f t="shared" si="41"/>
        <v>False</v>
      </c>
      <c r="AC148" s="236">
        <f t="shared" si="50"/>
        <v>0</v>
      </c>
      <c r="AD148" s="235">
        <f t="shared" si="51"/>
        <v>0</v>
      </c>
    </row>
    <row r="149" spans="1:50" s="152" customFormat="1" ht="15.75">
      <c r="A149" s="59"/>
      <c r="B149" s="111" t="s">
        <v>4221</v>
      </c>
      <c r="C149" s="59">
        <f>COUNTA('Biểu 1C - Đấu giá'!G789:G844)</f>
        <v>50</v>
      </c>
      <c r="D149" s="59">
        <f>SUM('Biểu 1C - Đấu giá'!G789:G844)</f>
        <v>127.80999999999999</v>
      </c>
      <c r="E149" s="59"/>
      <c r="F149" s="59"/>
      <c r="G149" s="59">
        <f>COUNTA('Biểu 1C - Đấu giá'!G789:G821)</f>
        <v>31</v>
      </c>
      <c r="H149" s="59">
        <f>SUM('Biểu 1C - Đấu giá'!G789:G821)</f>
        <v>91.969999999999985</v>
      </c>
      <c r="I149" s="59">
        <f>COUNTA('Biểu 1C - Đấu giá'!G822:G840)</f>
        <v>17</v>
      </c>
      <c r="J149" s="59">
        <f>SUM('Biểu 1C - Đấu giá'!G822:G840)</f>
        <v>33.089999999999996</v>
      </c>
      <c r="K149" s="59">
        <f>COUNTA('Biểu 1C - Đấu giá'!G841:G844)</f>
        <v>2</v>
      </c>
      <c r="L149" s="59">
        <f>SUM('Biểu 1C - Đấu giá'!G841:G844)</f>
        <v>2.75</v>
      </c>
      <c r="M149" s="243">
        <f>COUNTA('Biểu 1C - Đấu giá'!H789:H844)</f>
        <v>38</v>
      </c>
      <c r="N149" s="113">
        <f>SUM('Biểu 1C - Đấu giá'!H789:H844)</f>
        <v>43.899999999999991</v>
      </c>
      <c r="O149" s="113"/>
      <c r="P149" s="113"/>
      <c r="Q149" s="128">
        <f>COUNTA('Biểu 1C - Đấu giá'!H789:H821)</f>
        <v>21</v>
      </c>
      <c r="R149" s="113">
        <f>SUM('Biểu 1C - Đấu giá'!H789:H821)</f>
        <v>23.529999999999998</v>
      </c>
      <c r="S149" s="128">
        <f>COUNTA('Biểu 1C - Đấu giá'!H822:H840)</f>
        <v>15</v>
      </c>
      <c r="T149" s="59">
        <f>SUM('Biểu 1C - Đấu giá'!H822:H840)</f>
        <v>18.369999999999997</v>
      </c>
      <c r="U149" s="128">
        <f>COUNTA('Biểu 1C - Đấu giá'!H841:H844)</f>
        <v>2</v>
      </c>
      <c r="V149" s="151">
        <f>SUM('Biểu 1C - Đấu giá'!H841:H844)</f>
        <v>2</v>
      </c>
      <c r="X149" s="152" t="str">
        <f t="shared" si="38"/>
        <v>True</v>
      </c>
      <c r="Y149" s="152" t="str">
        <f t="shared" si="39"/>
        <v>False</v>
      </c>
      <c r="Z149" s="152" t="str">
        <f t="shared" si="40"/>
        <v>True</v>
      </c>
      <c r="AA149" s="152" t="str">
        <f t="shared" si="41"/>
        <v>True</v>
      </c>
      <c r="AC149" s="236">
        <f t="shared" si="50"/>
        <v>0</v>
      </c>
      <c r="AD149" s="235">
        <f t="shared" si="51"/>
        <v>0</v>
      </c>
    </row>
    <row r="150" spans="1:50" s="152" customFormat="1" ht="15.75">
      <c r="A150" s="59"/>
      <c r="B150" s="111">
        <v>2</v>
      </c>
      <c r="C150" s="59">
        <f>COUNTA('Biểu 2 - NNS'!G484:G496)</f>
        <v>1</v>
      </c>
      <c r="D150" s="59">
        <f>SUM('Biểu 2 - NNS'!G484:G496)</f>
        <v>0.09</v>
      </c>
      <c r="E150" s="59"/>
      <c r="F150" s="59"/>
      <c r="G150" s="59">
        <f>COUNTA('Biểu 2 - NNS'!G484:G489)</f>
        <v>0</v>
      </c>
      <c r="H150" s="59">
        <f>SUM('Biểu 2 - NNS'!G484:G489)</f>
        <v>0</v>
      </c>
      <c r="I150" s="59">
        <f>COUNTA('Biểu 2 - NNS'!G490:G493)</f>
        <v>0</v>
      </c>
      <c r="J150" s="59">
        <f>SUM('Biểu 2 - NNS'!G490:G493)</f>
        <v>0</v>
      </c>
      <c r="K150" s="59">
        <f>COUNTA('Biểu 2 - NNS'!G494:G496)</f>
        <v>1</v>
      </c>
      <c r="L150" s="59">
        <f>SUM('Biểu 2 - NNS'!G494:G496)</f>
        <v>0.09</v>
      </c>
      <c r="M150" s="243">
        <f>COUNTA('Biểu 2 - NNS'!H484:H496)</f>
        <v>0</v>
      </c>
      <c r="N150" s="113">
        <f>SUM('Biểu 2 - NNS'!H484:H496)</f>
        <v>0</v>
      </c>
      <c r="O150" s="113"/>
      <c r="P150" s="113"/>
      <c r="Q150" s="128">
        <f>COUNTA('Biểu 2 - NNS'!H484:H489)</f>
        <v>0</v>
      </c>
      <c r="R150" s="113">
        <f>SUM('Biểu 2 - NNS'!H484:H489)</f>
        <v>0</v>
      </c>
      <c r="S150" s="128">
        <f>COUNTA('Biểu 2 - NNS'!H490:H493)</f>
        <v>0</v>
      </c>
      <c r="T150" s="59">
        <f>SUM('Biểu 2 - NNS'!H490:H493)</f>
        <v>0</v>
      </c>
      <c r="U150" s="128">
        <f>COUNTA('Biểu 2 - NNS'!H494:H496)</f>
        <v>0</v>
      </c>
      <c r="V150" s="151">
        <f>SUM('Biểu 2 - NNS'!H494:H496)</f>
        <v>0</v>
      </c>
      <c r="X150" s="152" t="str">
        <f t="shared" si="38"/>
        <v>True</v>
      </c>
      <c r="Y150" s="152" t="str">
        <f t="shared" si="39"/>
        <v>True</v>
      </c>
      <c r="Z150" s="152" t="str">
        <f t="shared" si="40"/>
        <v>True</v>
      </c>
      <c r="AA150" s="152" t="str">
        <f t="shared" si="41"/>
        <v>True</v>
      </c>
      <c r="AC150" s="236">
        <f t="shared" si="50"/>
        <v>0</v>
      </c>
      <c r="AD150" s="235">
        <f t="shared" si="51"/>
        <v>0</v>
      </c>
    </row>
    <row r="151" spans="1:50" s="152" customFormat="1" ht="15.75">
      <c r="A151" s="59"/>
      <c r="B151" s="111">
        <v>3</v>
      </c>
      <c r="C151" s="59">
        <f>COUNTA('Biểu 3 - Đấu thầu'!G518:G532)</f>
        <v>0</v>
      </c>
      <c r="D151" s="59">
        <f>SUM('Biểu 3 - Đấu thầu'!G518:G532)</f>
        <v>0</v>
      </c>
      <c r="E151" s="59"/>
      <c r="F151" s="59"/>
      <c r="G151" s="59">
        <f>COUNTA('Biểu 3 - Đấu thầu'!G518:G523)</f>
        <v>0</v>
      </c>
      <c r="H151" s="59">
        <f>SUM('Biểu 3 - Đấu thầu'!G518:G523)</f>
        <v>0</v>
      </c>
      <c r="I151" s="59">
        <f>COUNTA('Biểu 3 - Đấu thầu'!G524:G527)</f>
        <v>0</v>
      </c>
      <c r="J151" s="59">
        <f>SUM('Biểu 3 - Đấu thầu'!G524:G527)</f>
        <v>0</v>
      </c>
      <c r="K151" s="59">
        <f>COUNTA('Biểu 3 - Đấu thầu'!G528:G532)</f>
        <v>0</v>
      </c>
      <c r="L151" s="59">
        <f>SUM('Biểu 3 - Đấu thầu'!G528:G532)</f>
        <v>0</v>
      </c>
      <c r="M151" s="243"/>
      <c r="N151" s="113"/>
      <c r="O151" s="113"/>
      <c r="P151" s="113"/>
      <c r="Q151" s="128"/>
      <c r="R151" s="113"/>
      <c r="S151" s="128"/>
      <c r="T151" s="59"/>
      <c r="U151" s="128"/>
      <c r="V151" s="151"/>
      <c r="X151" s="152" t="str">
        <f t="shared" si="38"/>
        <v>True</v>
      </c>
      <c r="Y151" s="152" t="str">
        <f t="shared" si="39"/>
        <v>True</v>
      </c>
      <c r="Z151" s="152" t="str">
        <f t="shared" si="40"/>
        <v>True</v>
      </c>
      <c r="AA151" s="152" t="str">
        <f t="shared" si="41"/>
        <v>True</v>
      </c>
      <c r="AC151" s="236">
        <f t="shared" si="50"/>
        <v>0</v>
      </c>
      <c r="AD151" s="235">
        <f t="shared" si="51"/>
        <v>0</v>
      </c>
    </row>
    <row r="152" spans="1:50" s="154" customFormat="1" ht="15.75">
      <c r="A152" s="127">
        <v>30</v>
      </c>
      <c r="B152" s="36" t="s">
        <v>4238</v>
      </c>
      <c r="C152" s="127">
        <f>SUM(C153:C156)</f>
        <v>91</v>
      </c>
      <c r="D152" s="127">
        <f t="shared" ref="D152:V152" si="55">SUM(D153:D156)</f>
        <v>274.13681000000003</v>
      </c>
      <c r="E152" s="127">
        <f t="shared" si="55"/>
        <v>0</v>
      </c>
      <c r="F152" s="127">
        <f t="shared" si="55"/>
        <v>0</v>
      </c>
      <c r="G152" s="127">
        <f t="shared" si="55"/>
        <v>37</v>
      </c>
      <c r="H152" s="127">
        <f t="shared" si="55"/>
        <v>82.82</v>
      </c>
      <c r="I152" s="127">
        <f t="shared" si="55"/>
        <v>46</v>
      </c>
      <c r="J152" s="127">
        <f t="shared" si="55"/>
        <v>176.41681000000003</v>
      </c>
      <c r="K152" s="127">
        <f t="shared" si="55"/>
        <v>8</v>
      </c>
      <c r="L152" s="127">
        <f t="shared" si="55"/>
        <v>14.9</v>
      </c>
      <c r="M152" s="76">
        <f t="shared" si="55"/>
        <v>0</v>
      </c>
      <c r="N152" s="127">
        <f t="shared" si="55"/>
        <v>0</v>
      </c>
      <c r="O152" s="127">
        <f t="shared" si="55"/>
        <v>0</v>
      </c>
      <c r="P152" s="127">
        <f t="shared" si="55"/>
        <v>0</v>
      </c>
      <c r="Q152" s="127">
        <f t="shared" si="55"/>
        <v>0</v>
      </c>
      <c r="R152" s="127">
        <f t="shared" si="55"/>
        <v>0</v>
      </c>
      <c r="S152" s="127">
        <f t="shared" si="55"/>
        <v>0</v>
      </c>
      <c r="T152" s="127">
        <f t="shared" si="55"/>
        <v>0</v>
      </c>
      <c r="U152" s="127">
        <f t="shared" si="55"/>
        <v>0</v>
      </c>
      <c r="V152" s="127">
        <f t="shared" si="55"/>
        <v>0</v>
      </c>
      <c r="W152" s="126"/>
      <c r="X152" s="152" t="str">
        <f t="shared" si="38"/>
        <v>True</v>
      </c>
      <c r="Y152" s="152" t="str">
        <f t="shared" si="39"/>
        <v>False</v>
      </c>
      <c r="Z152" s="152" t="str">
        <f t="shared" si="40"/>
        <v>True</v>
      </c>
      <c r="AA152" s="152" t="str">
        <f t="shared" si="41"/>
        <v>True</v>
      </c>
      <c r="AB152" s="126"/>
      <c r="AC152" s="236">
        <f t="shared" si="50"/>
        <v>0</v>
      </c>
      <c r="AD152" s="235">
        <f t="shared" si="51"/>
        <v>0</v>
      </c>
      <c r="AE152" s="126"/>
      <c r="AF152" s="126"/>
      <c r="AG152" s="126"/>
      <c r="AH152" s="126"/>
      <c r="AI152" s="126"/>
      <c r="AJ152" s="126"/>
      <c r="AK152" s="126"/>
      <c r="AL152" s="126"/>
      <c r="AM152" s="126"/>
      <c r="AN152" s="126"/>
      <c r="AO152" s="126"/>
      <c r="AP152" s="126"/>
      <c r="AQ152" s="126"/>
      <c r="AR152" s="126"/>
      <c r="AS152" s="126"/>
      <c r="AT152" s="4"/>
      <c r="AU152" s="4"/>
      <c r="AV152" s="4"/>
      <c r="AW152" s="4"/>
      <c r="AX152" s="126"/>
    </row>
    <row r="153" spans="1:50" s="152" customFormat="1" ht="15.75">
      <c r="A153" s="157"/>
      <c r="B153" s="111" t="s">
        <v>4220</v>
      </c>
      <c r="C153" s="59">
        <f>COUNTA('Biểu 1A - NS'!G1909:G1980)</f>
        <v>66</v>
      </c>
      <c r="D153" s="59">
        <f>SUM('Biểu 1A - NS'!G1909:G1980)</f>
        <v>196.92281</v>
      </c>
      <c r="E153" s="59"/>
      <c r="F153" s="59"/>
      <c r="G153" s="59">
        <f>COUNTA('Biểu 1A - NS'!G1909:G1940)</f>
        <v>30</v>
      </c>
      <c r="H153" s="59">
        <f>SUM('Biểu 1A - NS'!G1909:G1940)</f>
        <v>56.359999999999992</v>
      </c>
      <c r="I153" s="59">
        <f>COUNTA('Biểu 1A - NS'!G1941:G1974)</f>
        <v>32</v>
      </c>
      <c r="J153" s="59">
        <f>SUM('Biểu 1A - NS'!G1941:G1974)</f>
        <v>134.66281000000001</v>
      </c>
      <c r="K153" s="59">
        <f>COUNTA('Biểu 1A - NS'!G1975:G1980)</f>
        <v>4</v>
      </c>
      <c r="L153" s="59">
        <f>SUM('Biểu 1A - NS'!G1975:G1980)</f>
        <v>5.9</v>
      </c>
      <c r="M153" s="243">
        <f>COUNTA('Biểu 1A - NS'!H1909:H1980)</f>
        <v>0</v>
      </c>
      <c r="N153" s="113">
        <f>SUM('Biểu 1A - NS'!H1909:H1980)</f>
        <v>0</v>
      </c>
      <c r="O153" s="113"/>
      <c r="P153" s="113"/>
      <c r="Q153" s="128">
        <f>COUNTA('Biểu 1A - NS'!H1909:H1940)</f>
        <v>0</v>
      </c>
      <c r="R153" s="113">
        <f>SUM('Biểu 1A - NS'!H1909:H1940)</f>
        <v>0</v>
      </c>
      <c r="S153" s="128">
        <f>COUNTA('Biểu 1A - NS'!H1941:H1974)</f>
        <v>0</v>
      </c>
      <c r="T153" s="59">
        <f>SUM('Biểu 1A - NS'!H1941:H1974)</f>
        <v>0</v>
      </c>
      <c r="U153" s="128">
        <f>COUNTA('Biểu 1A - NS'!H1975:H1980)</f>
        <v>0</v>
      </c>
      <c r="V153" s="151">
        <f>SUM('Biểu 1A - NS'!H1975:H1980)</f>
        <v>0</v>
      </c>
      <c r="X153" s="152" t="str">
        <f t="shared" si="38"/>
        <v>True</v>
      </c>
      <c r="Y153" s="152" t="str">
        <f t="shared" si="39"/>
        <v>True</v>
      </c>
      <c r="Z153" s="152" t="str">
        <f t="shared" si="40"/>
        <v>True</v>
      </c>
      <c r="AA153" s="152" t="str">
        <f t="shared" si="41"/>
        <v>True</v>
      </c>
      <c r="AC153" s="236">
        <f t="shared" si="50"/>
        <v>0</v>
      </c>
      <c r="AD153" s="235">
        <f t="shared" si="51"/>
        <v>0</v>
      </c>
    </row>
    <row r="154" spans="1:50" s="152" customFormat="1" ht="15.75">
      <c r="A154" s="157"/>
      <c r="B154" s="111" t="s">
        <v>4221</v>
      </c>
      <c r="C154" s="59">
        <f>COUNTA('Biểu 1C - Đấu giá'!G847:G871)</f>
        <v>19</v>
      </c>
      <c r="D154" s="59">
        <f>SUM('Biểu 1C - Đấu giá'!G847:G871)</f>
        <v>48.210000000000008</v>
      </c>
      <c r="E154" s="59"/>
      <c r="F154" s="59"/>
      <c r="G154" s="59">
        <f>COUNTA('Biểu 1C - Đấu giá'!G847:G855)</f>
        <v>7</v>
      </c>
      <c r="H154" s="59">
        <f>SUM('Biểu 1C - Đấu giá'!G847:G855)</f>
        <v>26.46</v>
      </c>
      <c r="I154" s="59">
        <f>COUNTA('Biểu 1C - Đấu giá'!G856:G868)</f>
        <v>11</v>
      </c>
      <c r="J154" s="59">
        <f>SUM('Biểu 1C - Đấu giá'!G856:G868)</f>
        <v>18.649999999999999</v>
      </c>
      <c r="K154" s="59">
        <f>COUNTA('Biểu 1C - Đấu giá'!G869:G871)</f>
        <v>1</v>
      </c>
      <c r="L154" s="59">
        <f>SUM('Biểu 1C - Đấu giá'!G869:G871)</f>
        <v>3.1</v>
      </c>
      <c r="M154" s="243">
        <f>COUNTA('Biểu 1C - Đấu giá'!H847:H871)</f>
        <v>0</v>
      </c>
      <c r="N154" s="113">
        <f>SUM('Biểu 1C - Đấu giá'!H847:H871)</f>
        <v>0</v>
      </c>
      <c r="O154" s="113"/>
      <c r="P154" s="113"/>
      <c r="Q154" s="128">
        <f>COUNTA('Biểu 1C - Đấu giá'!H847:H855)</f>
        <v>0</v>
      </c>
      <c r="R154" s="113">
        <f>SUM('Biểu 1C - Đấu giá'!H847:H855)</f>
        <v>0</v>
      </c>
      <c r="S154" s="128">
        <f>COUNTA('Biểu 1C - Đấu giá'!H856:H868)</f>
        <v>0</v>
      </c>
      <c r="T154" s="59">
        <f>SUM('Biểu 1C - Đấu giá'!H856:H868)</f>
        <v>0</v>
      </c>
      <c r="U154" s="128">
        <f>COUNTA('Biểu 1C - Đấu giá'!H869:H871)</f>
        <v>0</v>
      </c>
      <c r="V154" s="151">
        <f>SUM('Biểu 1C - Đấu giá'!H869:H871)</f>
        <v>0</v>
      </c>
      <c r="X154" s="152" t="str">
        <f t="shared" si="38"/>
        <v>True</v>
      </c>
      <c r="Y154" s="152" t="str">
        <f t="shared" si="39"/>
        <v>False</v>
      </c>
      <c r="Z154" s="152" t="str">
        <f t="shared" si="40"/>
        <v>True</v>
      </c>
      <c r="AA154" s="152" t="str">
        <f t="shared" si="41"/>
        <v>True</v>
      </c>
      <c r="AC154" s="236">
        <f t="shared" si="50"/>
        <v>0</v>
      </c>
      <c r="AD154" s="235">
        <f t="shared" si="51"/>
        <v>0</v>
      </c>
    </row>
    <row r="155" spans="1:50" s="152" customFormat="1" ht="15.75">
      <c r="A155" s="157"/>
      <c r="B155" s="111">
        <v>2</v>
      </c>
      <c r="C155" s="59">
        <f>COUNTA('Biểu 2 - NNS'!G499:G514)</f>
        <v>6</v>
      </c>
      <c r="D155" s="59">
        <f>SUM('Biểu 2 - NNS'!G499:G514)</f>
        <v>29.004000000000001</v>
      </c>
      <c r="E155" s="59"/>
      <c r="F155" s="59"/>
      <c r="G155" s="59">
        <f>COUNTA('Biểu 2 - NNS'!G499:G504)</f>
        <v>0</v>
      </c>
      <c r="H155" s="59">
        <f>SUM('Biểu 2 - NNS'!G499:G504)</f>
        <v>0</v>
      </c>
      <c r="I155" s="59">
        <f>COUNTA('Biểu 2 - NNS'!G505:G509)</f>
        <v>3</v>
      </c>
      <c r="J155" s="59">
        <f>SUM('Biểu 2 - NNS'!G505:G509)</f>
        <v>23.104000000000003</v>
      </c>
      <c r="K155" s="59">
        <f>COUNTA('Biểu 2 - NNS'!G510:G514)</f>
        <v>3</v>
      </c>
      <c r="L155" s="59">
        <f>SUM('Biểu 2 - NNS'!G510:G514)</f>
        <v>5.9</v>
      </c>
      <c r="M155" s="243">
        <f>COUNTA('Biểu 2 - NNS'!H499:H514)</f>
        <v>0</v>
      </c>
      <c r="N155" s="113">
        <f>SUM('Biểu 2 - NNS'!H499:H514)</f>
        <v>0</v>
      </c>
      <c r="O155" s="113"/>
      <c r="P155" s="113"/>
      <c r="Q155" s="128">
        <f>COUNTA('Biểu 2 - NNS'!H499:H504)</f>
        <v>0</v>
      </c>
      <c r="R155" s="113">
        <f>SUM('Biểu 2 - NNS'!H499:H504)</f>
        <v>0</v>
      </c>
      <c r="S155" s="128">
        <f>COUNTA('Biểu 2 - NNS'!H505:H509)</f>
        <v>0</v>
      </c>
      <c r="T155" s="59">
        <f>SUM('Biểu 2 - NNS'!H505:H509)</f>
        <v>0</v>
      </c>
      <c r="U155" s="128">
        <f>COUNTA('Biểu 2 - NNS'!H510:H514)</f>
        <v>0</v>
      </c>
      <c r="V155" s="151">
        <f>SUM('Biểu 2 - NNS'!H510:H514)</f>
        <v>0</v>
      </c>
      <c r="X155" s="152" t="str">
        <f t="shared" si="38"/>
        <v>True</v>
      </c>
      <c r="Y155" s="152" t="str">
        <f t="shared" si="39"/>
        <v>False</v>
      </c>
      <c r="Z155" s="152" t="str">
        <f t="shared" si="40"/>
        <v>True</v>
      </c>
      <c r="AA155" s="152" t="str">
        <f t="shared" si="41"/>
        <v>True</v>
      </c>
      <c r="AC155" s="236">
        <f t="shared" ref="AC155:AC157" si="56">D155-(H155+J155+L155)</f>
        <v>0</v>
      </c>
      <c r="AD155" s="235">
        <f t="shared" si="51"/>
        <v>0</v>
      </c>
    </row>
    <row r="156" spans="1:50" s="152" customFormat="1" ht="15.75">
      <c r="A156" s="157"/>
      <c r="B156" s="111">
        <v>3</v>
      </c>
      <c r="C156" s="59">
        <f>COUNTA('Biểu 3 - Đấu thầu'!G535:G550)</f>
        <v>0</v>
      </c>
      <c r="D156" s="59">
        <f>SUM('Biểu 3 - Đấu thầu'!G535:G550)</f>
        <v>0</v>
      </c>
      <c r="E156" s="59"/>
      <c r="F156" s="59"/>
      <c r="G156" s="59">
        <f>COUNTA('Biểu 3 - Đấu thầu'!G535:G540)</f>
        <v>0</v>
      </c>
      <c r="H156" s="59">
        <f>SUM('Biểu 3 - Đấu thầu'!G535:G540)</f>
        <v>0</v>
      </c>
      <c r="I156" s="59">
        <f>COUNTA('Biểu 3 - Đấu thầu'!G541:G544)</f>
        <v>0</v>
      </c>
      <c r="J156" s="59">
        <f>SUM('Biểu 3 - Đấu thầu'!G541:G544)</f>
        <v>0</v>
      </c>
      <c r="K156" s="59">
        <f>COUNTA('Biểu 3 - Đấu thầu'!G545:G550)</f>
        <v>0</v>
      </c>
      <c r="L156" s="59">
        <f>SUM('Biểu 3 - Đấu thầu'!G545:G550)</f>
        <v>0</v>
      </c>
      <c r="M156" s="243"/>
      <c r="N156" s="113"/>
      <c r="O156" s="113"/>
      <c r="P156" s="113"/>
      <c r="Q156" s="128"/>
      <c r="R156" s="113"/>
      <c r="S156" s="128"/>
      <c r="T156" s="59"/>
      <c r="U156" s="128"/>
      <c r="V156" s="151"/>
      <c r="X156" s="152" t="str">
        <f t="shared" ref="X156" si="57">IF((C156-(G156+I156+K156))=0,"True","False")</f>
        <v>True</v>
      </c>
      <c r="Y156" s="152" t="str">
        <f t="shared" ref="Y156" si="58">IF((D156-(H156+J156+L156))=0,"True","False")</f>
        <v>True</v>
      </c>
      <c r="Z156" s="152" t="str">
        <f t="shared" ref="Z156" si="59">IF((M156-(Q156+S156+U156))=0,"True","False")</f>
        <v>True</v>
      </c>
      <c r="AA156" s="152" t="str">
        <f t="shared" ref="AA156" si="60">IF((N156-(R156+T156+V156))=0,"True","False")</f>
        <v>True</v>
      </c>
      <c r="AC156" s="236">
        <f t="shared" si="56"/>
        <v>0</v>
      </c>
      <c r="AD156" s="235">
        <f t="shared" si="51"/>
        <v>0</v>
      </c>
    </row>
    <row r="157" spans="1:50" s="147" customFormat="1" ht="33" customHeight="1">
      <c r="A157" s="497" t="s">
        <v>3013</v>
      </c>
      <c r="B157" s="497"/>
      <c r="C157" s="114">
        <f>C7+C12+C17+C22+C27+C32+C37+C42+C47+C52+C57+C62+C67+C72+C77+C82+C87+C92+C97+C102+C107+C112+C117+C122+C127+C132+C137+C142+C147+C152</f>
        <v>2348</v>
      </c>
      <c r="D157" s="179">
        <f t="shared" ref="D157:V157" si="61">D7+D12+D17+D22+D27+D32+D37+D42+D47+D52+D57+D62+D67+D72+D77+D82+D87+D92+D97+D102+D107+D112+D117+D122+D127+D132+D137+D142+D147+D152</f>
        <v>6179.4717734999986</v>
      </c>
      <c r="E157" s="114">
        <f>G157+I157</f>
        <v>2156</v>
      </c>
      <c r="F157" s="179">
        <f>H157+J157</f>
        <v>5522.3285805000014</v>
      </c>
      <c r="G157" s="114">
        <f t="shared" si="61"/>
        <v>846</v>
      </c>
      <c r="H157" s="179">
        <f t="shared" si="61"/>
        <v>2153.3347290000006</v>
      </c>
      <c r="I157" s="114">
        <f t="shared" si="61"/>
        <v>1310</v>
      </c>
      <c r="J157" s="179">
        <f t="shared" si="61"/>
        <v>3368.9938515000003</v>
      </c>
      <c r="K157" s="114">
        <f t="shared" si="61"/>
        <v>192</v>
      </c>
      <c r="L157" s="179">
        <f t="shared" si="61"/>
        <v>657.14319300000011</v>
      </c>
      <c r="M157" s="246">
        <f t="shared" si="61"/>
        <v>186</v>
      </c>
      <c r="N157" s="179">
        <f t="shared" si="61"/>
        <v>447.99237700000009</v>
      </c>
      <c r="O157" s="179">
        <f>Q157+S157</f>
        <v>172</v>
      </c>
      <c r="P157" s="179">
        <f>R157+T157</f>
        <v>384.70237700000007</v>
      </c>
      <c r="Q157" s="114">
        <f t="shared" si="61"/>
        <v>75</v>
      </c>
      <c r="R157" s="179">
        <f t="shared" si="61"/>
        <v>101.955477</v>
      </c>
      <c r="S157" s="114">
        <f t="shared" si="61"/>
        <v>97</v>
      </c>
      <c r="T157" s="179">
        <f t="shared" si="61"/>
        <v>282.74690000000004</v>
      </c>
      <c r="U157" s="114">
        <f t="shared" si="61"/>
        <v>14</v>
      </c>
      <c r="V157" s="179">
        <f t="shared" si="61"/>
        <v>63.289999999999992</v>
      </c>
      <c r="W157" s="4"/>
      <c r="X157" s="4"/>
      <c r="Y157" s="4"/>
      <c r="Z157" s="4"/>
      <c r="AA157" s="4"/>
      <c r="AB157" s="4"/>
      <c r="AC157" s="236">
        <f t="shared" si="56"/>
        <v>0</v>
      </c>
      <c r="AD157" s="235">
        <f t="shared" si="51"/>
        <v>0</v>
      </c>
      <c r="AE157" s="4"/>
      <c r="AF157" s="4"/>
      <c r="AG157" s="4"/>
      <c r="AH157" s="4"/>
      <c r="AI157" s="4"/>
      <c r="AJ157" s="4"/>
      <c r="AK157" s="4"/>
      <c r="AL157" s="4"/>
      <c r="AM157" s="4"/>
      <c r="AN157" s="4"/>
      <c r="AO157" s="4"/>
      <c r="AP157" s="4"/>
      <c r="AQ157" s="4"/>
      <c r="AR157" s="4"/>
      <c r="AS157" s="4"/>
      <c r="AT157" s="4"/>
      <c r="AU157" s="4"/>
      <c r="AV157" s="4"/>
      <c r="AW157" s="4"/>
      <c r="AX157" s="4"/>
    </row>
    <row r="158" spans="1:50" s="153" customFormat="1" ht="15.75">
      <c r="A158" s="115"/>
      <c r="B158" s="259" t="s">
        <v>4208</v>
      </c>
      <c r="C158" s="260">
        <f>'Biểu 1A - NS'!G1984+'Biểu 1C - Đấu giá'!G874+'Biểu 2 - NNS'!G517+'Biểu 3 - Đấu thầu'!G553</f>
        <v>2348</v>
      </c>
      <c r="D158" s="383">
        <f>'Biểu 1A - NS'!G1985+'Biểu 1C - Đấu giá'!G875+'Biểu 2 - NNS'!G518+'Biểu 3 - Đấu thầu'!G554</f>
        <v>6179.4717735000022</v>
      </c>
      <c r="E158" s="177"/>
      <c r="F158" s="177"/>
      <c r="G158" s="116"/>
      <c r="H158" s="116"/>
      <c r="I158" s="116"/>
      <c r="J158" s="116"/>
      <c r="K158" s="116"/>
      <c r="L158" s="116"/>
      <c r="M158" s="247">
        <f>'Biểu 1A - NS'!H1984+'Biểu 1C - Đấu giá'!H874+'Biểu 2 - NNS'!H517</f>
        <v>186</v>
      </c>
      <c r="N158" s="382">
        <f>'Biểu 1A - NS'!H1985+'Biểu 1C - Đấu giá'!H875+'Biểu 2 - NNS'!H518</f>
        <v>447.99237700000003</v>
      </c>
      <c r="O158" s="117"/>
      <c r="P158" s="117"/>
      <c r="Q158" s="117"/>
      <c r="R158" s="117"/>
      <c r="S158" s="117"/>
      <c r="T158" s="116"/>
      <c r="U158" s="118"/>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row>
    <row r="159" spans="1:50" s="153" customFormat="1" ht="15.75">
      <c r="A159" s="115"/>
      <c r="B159" s="115"/>
      <c r="C159" s="117"/>
      <c r="D159" s="117"/>
      <c r="E159" s="117"/>
      <c r="F159" s="117"/>
      <c r="G159" s="117"/>
      <c r="H159" s="117"/>
      <c r="I159" s="117"/>
      <c r="J159" s="117"/>
      <c r="K159" s="117"/>
      <c r="L159" s="117"/>
      <c r="M159" s="248"/>
      <c r="N159" s="117"/>
      <c r="O159" s="117"/>
      <c r="P159" s="117"/>
      <c r="Q159" s="117"/>
      <c r="R159" s="117"/>
      <c r="S159" s="117"/>
      <c r="T159" s="117"/>
      <c r="U159" s="117"/>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row>
    <row r="160" spans="1:50" ht="15.75">
      <c r="A160" s="119">
        <v>1</v>
      </c>
      <c r="B160" s="119" t="s">
        <v>4220</v>
      </c>
      <c r="C160" s="121">
        <f t="shared" ref="C160:V160" si="62">C8+C13+C18+C23+C28+C33+C38+C43+C48+C53+C58+C63+C68+C73+C78+C83+C88+C93+C98+C103+C108+C113+C118+C123+C128+C133+C138+C143+C148+C153</f>
        <v>1714</v>
      </c>
      <c r="D160" s="120">
        <f t="shared" si="62"/>
        <v>3790.9463304999995</v>
      </c>
      <c r="E160" s="121">
        <f t="shared" si="62"/>
        <v>0</v>
      </c>
      <c r="F160" s="121">
        <f t="shared" si="62"/>
        <v>0</v>
      </c>
      <c r="G160" s="121">
        <f t="shared" si="62"/>
        <v>616</v>
      </c>
      <c r="H160" s="121">
        <f t="shared" si="62"/>
        <v>1367.5750689999998</v>
      </c>
      <c r="I160" s="121">
        <f t="shared" si="62"/>
        <v>985</v>
      </c>
      <c r="J160" s="121">
        <f t="shared" si="62"/>
        <v>2071.8821314999996</v>
      </c>
      <c r="K160" s="121">
        <f t="shared" si="62"/>
        <v>113</v>
      </c>
      <c r="L160" s="121">
        <f t="shared" si="62"/>
        <v>351.48912999999999</v>
      </c>
      <c r="M160" s="121">
        <f t="shared" si="62"/>
        <v>116</v>
      </c>
      <c r="N160" s="121">
        <f t="shared" si="62"/>
        <v>184.70237700000001</v>
      </c>
      <c r="O160" s="121">
        <f t="shared" si="62"/>
        <v>0</v>
      </c>
      <c r="P160" s="121">
        <f t="shared" si="62"/>
        <v>0</v>
      </c>
      <c r="Q160" s="121">
        <f t="shared" si="62"/>
        <v>50</v>
      </c>
      <c r="R160" s="121">
        <f t="shared" si="62"/>
        <v>77.155477000000005</v>
      </c>
      <c r="S160" s="121">
        <f t="shared" si="62"/>
        <v>57</v>
      </c>
      <c r="T160" s="121">
        <f t="shared" si="62"/>
        <v>76.856899999999996</v>
      </c>
      <c r="U160" s="121">
        <f t="shared" si="62"/>
        <v>9</v>
      </c>
      <c r="V160" s="121">
        <f t="shared" si="62"/>
        <v>30.69</v>
      </c>
    </row>
    <row r="161" spans="1:22" ht="15.75">
      <c r="A161" s="119"/>
      <c r="B161" s="119"/>
      <c r="C161" s="119">
        <f>'Biểu 1A - NS'!G1984</f>
        <v>1714</v>
      </c>
      <c r="D161" s="120">
        <f>'Biểu 1A - NS'!G1985</f>
        <v>3790.9463305000008</v>
      </c>
      <c r="E161" s="119"/>
      <c r="F161" s="119"/>
      <c r="G161" s="119"/>
      <c r="H161" s="119"/>
      <c r="I161" s="119"/>
      <c r="J161" s="119"/>
      <c r="K161" s="119"/>
      <c r="L161" s="119"/>
      <c r="M161" s="172"/>
      <c r="N161" s="120"/>
      <c r="O161" s="120"/>
      <c r="P161" s="120"/>
      <c r="Q161" s="119"/>
      <c r="R161" s="119"/>
      <c r="S161" s="119"/>
      <c r="T161" s="119"/>
      <c r="U161" s="119"/>
    </row>
    <row r="162" spans="1:22" ht="15.75">
      <c r="A162" s="119">
        <v>2</v>
      </c>
      <c r="B162" s="119" t="s">
        <v>4221</v>
      </c>
      <c r="C162" s="121">
        <f t="shared" ref="C162:V162" si="63">C9+C14+C19+C24+C29+C34+C39+C44+C49+C54+C59+C64+C69+C74+C79+C84+C89+C94+C99+C104+C109+C114+C119+C124+C129+C134+C139+C144+C149+C154</f>
        <v>514</v>
      </c>
      <c r="D162" s="120">
        <f t="shared" si="63"/>
        <v>1388.5550929999999</v>
      </c>
      <c r="E162" s="121">
        <f t="shared" si="63"/>
        <v>0</v>
      </c>
      <c r="F162" s="121">
        <f t="shared" si="63"/>
        <v>0</v>
      </c>
      <c r="G162" s="121">
        <f t="shared" si="63"/>
        <v>203</v>
      </c>
      <c r="H162" s="121">
        <f t="shared" si="63"/>
        <v>657.84456000000023</v>
      </c>
      <c r="I162" s="121">
        <f t="shared" si="63"/>
        <v>252</v>
      </c>
      <c r="J162" s="121">
        <f t="shared" si="63"/>
        <v>558.25287000000003</v>
      </c>
      <c r="K162" s="121">
        <f t="shared" si="63"/>
        <v>59</v>
      </c>
      <c r="L162" s="121">
        <f t="shared" si="63"/>
        <v>172.45766299999997</v>
      </c>
      <c r="M162" s="121">
        <f t="shared" si="63"/>
        <v>66</v>
      </c>
      <c r="N162" s="121">
        <f t="shared" si="63"/>
        <v>91.09</v>
      </c>
      <c r="O162" s="121">
        <f t="shared" si="63"/>
        <v>0</v>
      </c>
      <c r="P162" s="121">
        <f t="shared" si="63"/>
        <v>0</v>
      </c>
      <c r="Q162" s="121">
        <f t="shared" si="63"/>
        <v>25</v>
      </c>
      <c r="R162" s="121">
        <f t="shared" si="63"/>
        <v>24.799999999999997</v>
      </c>
      <c r="S162" s="121">
        <f t="shared" si="63"/>
        <v>38</v>
      </c>
      <c r="T162" s="121">
        <f t="shared" si="63"/>
        <v>61.5</v>
      </c>
      <c r="U162" s="121">
        <f t="shared" si="63"/>
        <v>3</v>
      </c>
      <c r="V162" s="121">
        <f t="shared" si="63"/>
        <v>4.79</v>
      </c>
    </row>
    <row r="163" spans="1:22" ht="15.75">
      <c r="A163" s="119"/>
      <c r="B163" s="119"/>
      <c r="C163" s="119">
        <f>'Biểu 1C - Đấu giá'!G874</f>
        <v>514</v>
      </c>
      <c r="D163" s="120">
        <f>'Biểu 1C - Đấu giá'!G875</f>
        <v>1388.5550930000006</v>
      </c>
      <c r="E163" s="119"/>
      <c r="F163" s="119"/>
      <c r="G163" s="119"/>
      <c r="H163" s="119"/>
      <c r="I163" s="119"/>
      <c r="J163" s="119"/>
      <c r="K163" s="119"/>
      <c r="L163" s="119"/>
      <c r="M163" s="172"/>
      <c r="N163" s="120"/>
      <c r="O163" s="120"/>
      <c r="P163" s="120"/>
      <c r="Q163" s="119"/>
      <c r="R163" s="119"/>
      <c r="S163" s="119"/>
      <c r="T163" s="119"/>
      <c r="U163" s="120"/>
    </row>
    <row r="164" spans="1:22" ht="15.75">
      <c r="A164" s="119">
        <v>3</v>
      </c>
      <c r="B164" s="119">
        <v>2</v>
      </c>
      <c r="C164" s="121">
        <f t="shared" ref="C164:V164" si="64">C10+C15+C20+C25+C30+C35+C40+C45+C50+C55+C60+C65+C70+C75+C80+C85+C90+C95+C100+C105+C110+C115+C120+C125+C130+C135+C140+C145+C150+C155</f>
        <v>107</v>
      </c>
      <c r="D164" s="120">
        <f t="shared" si="64"/>
        <v>707.32135000000005</v>
      </c>
      <c r="E164" s="121">
        <f t="shared" si="64"/>
        <v>0</v>
      </c>
      <c r="F164" s="121">
        <f t="shared" si="64"/>
        <v>0</v>
      </c>
      <c r="G164" s="121">
        <f t="shared" si="64"/>
        <v>23</v>
      </c>
      <c r="H164" s="121">
        <f t="shared" si="64"/>
        <v>79.345100000000002</v>
      </c>
      <c r="I164" s="121">
        <f t="shared" si="64"/>
        <v>68</v>
      </c>
      <c r="J164" s="121">
        <f t="shared" si="64"/>
        <v>522.75845000000004</v>
      </c>
      <c r="K164" s="121">
        <f t="shared" si="64"/>
        <v>16</v>
      </c>
      <c r="L164" s="121">
        <f t="shared" si="64"/>
        <v>105.21780000000001</v>
      </c>
      <c r="M164" s="121">
        <f t="shared" si="64"/>
        <v>4</v>
      </c>
      <c r="N164" s="121">
        <f t="shared" si="64"/>
        <v>172.2</v>
      </c>
      <c r="O164" s="121">
        <f t="shared" si="64"/>
        <v>0</v>
      </c>
      <c r="P164" s="121">
        <f t="shared" si="64"/>
        <v>0</v>
      </c>
      <c r="Q164" s="121">
        <f t="shared" si="64"/>
        <v>0</v>
      </c>
      <c r="R164" s="121">
        <f t="shared" si="64"/>
        <v>0</v>
      </c>
      <c r="S164" s="121">
        <f t="shared" si="64"/>
        <v>2</v>
      </c>
      <c r="T164" s="121">
        <f t="shared" si="64"/>
        <v>144.39000000000001</v>
      </c>
      <c r="U164" s="121">
        <f t="shared" si="64"/>
        <v>2</v>
      </c>
      <c r="V164" s="121">
        <f t="shared" si="64"/>
        <v>27.81</v>
      </c>
    </row>
    <row r="165" spans="1:22" ht="15.75">
      <c r="A165" s="119"/>
      <c r="B165" s="119"/>
      <c r="C165" s="60">
        <f>'Biểu 2 - NNS'!G517</f>
        <v>107</v>
      </c>
      <c r="D165" s="122">
        <f>'Biểu 2 - NNS'!G518</f>
        <v>707.32135000000017</v>
      </c>
      <c r="E165" s="60"/>
      <c r="F165" s="60"/>
      <c r="G165" s="60"/>
      <c r="H165" s="60"/>
      <c r="I165" s="60"/>
      <c r="J165" s="60"/>
      <c r="K165" s="60"/>
      <c r="L165" s="60"/>
      <c r="M165" s="172"/>
      <c r="N165" s="122"/>
      <c r="O165" s="122"/>
      <c r="P165" s="122"/>
      <c r="Q165" s="60"/>
      <c r="R165" s="60"/>
      <c r="S165" s="60"/>
      <c r="T165" s="60"/>
      <c r="U165" s="122"/>
    </row>
    <row r="166" spans="1:22" ht="15.75">
      <c r="A166" s="119">
        <v>4</v>
      </c>
      <c r="B166" s="119">
        <v>3</v>
      </c>
      <c r="C166" s="121">
        <f t="shared" ref="C166:L166" si="65">C11+C16+C21+C26+C31+C36+C41+C46+C51+C56+C61+C66+C71+C76+C81+C86+C91+C96+C101+C106+C111+C116+C121+C126+C131+C136+C141+C146+C151+C156</f>
        <v>13</v>
      </c>
      <c r="D166" s="120">
        <f t="shared" si="65"/>
        <v>292.64899999999994</v>
      </c>
      <c r="E166" s="121">
        <f t="shared" si="65"/>
        <v>0</v>
      </c>
      <c r="F166" s="121">
        <f t="shared" si="65"/>
        <v>0</v>
      </c>
      <c r="G166" s="121">
        <f t="shared" si="65"/>
        <v>4</v>
      </c>
      <c r="H166" s="121">
        <f t="shared" si="65"/>
        <v>48.570000000000007</v>
      </c>
      <c r="I166" s="121">
        <f t="shared" si="65"/>
        <v>5</v>
      </c>
      <c r="J166" s="121">
        <f t="shared" si="65"/>
        <v>216.10039999999998</v>
      </c>
      <c r="K166" s="121">
        <f t="shared" si="65"/>
        <v>4</v>
      </c>
      <c r="L166" s="121">
        <f t="shared" si="65"/>
        <v>27.9786</v>
      </c>
      <c r="M166" s="172"/>
      <c r="N166" s="120"/>
      <c r="O166" s="120"/>
      <c r="P166" s="120"/>
      <c r="Q166" s="119"/>
      <c r="R166" s="119"/>
      <c r="S166" s="119"/>
      <c r="T166" s="121"/>
      <c r="U166" s="120"/>
    </row>
    <row r="167" spans="1:22" ht="15.75">
      <c r="A167" s="119"/>
      <c r="B167" s="119"/>
      <c r="C167" s="119">
        <f>'Biểu 3 - Đấu thầu'!G553</f>
        <v>13</v>
      </c>
      <c r="D167" s="120">
        <f>'Biểu 3 - Đấu thầu'!G554</f>
        <v>292.64899999999994</v>
      </c>
      <c r="E167" s="119"/>
      <c r="F167" s="119"/>
      <c r="G167" s="119"/>
      <c r="H167" s="119"/>
      <c r="I167" s="119"/>
      <c r="J167" s="119"/>
      <c r="K167" s="119"/>
      <c r="L167" s="119"/>
      <c r="M167" s="172"/>
      <c r="N167" s="120"/>
      <c r="O167" s="120"/>
      <c r="P167" s="120"/>
      <c r="Q167" s="119"/>
      <c r="R167" s="119"/>
      <c r="S167" s="119"/>
      <c r="T167" s="119"/>
      <c r="U167" s="120"/>
    </row>
    <row r="168" spans="1:22" ht="18.75" customHeight="1">
      <c r="A168" s="123"/>
      <c r="B168" s="123"/>
      <c r="C168" s="123"/>
      <c r="D168" s="123"/>
      <c r="E168" s="123"/>
      <c r="F168" s="123"/>
      <c r="G168" s="123"/>
      <c r="H168" s="123"/>
      <c r="I168" s="123"/>
      <c r="J168" s="123"/>
      <c r="K168" s="123"/>
      <c r="L168" s="123"/>
      <c r="M168" s="16"/>
      <c r="N168" s="123"/>
      <c r="O168" s="123"/>
      <c r="P168" s="123"/>
      <c r="Q168" s="123"/>
      <c r="R168" s="123"/>
      <c r="S168" s="123"/>
      <c r="T168" s="123"/>
      <c r="U168" s="123"/>
    </row>
    <row r="169" spans="1:22" customFormat="1"/>
    <row r="170" spans="1:22" customFormat="1"/>
    <row r="171" spans="1:22" customFormat="1"/>
    <row r="172" spans="1:22" customFormat="1">
      <c r="B172" t="s">
        <v>7053</v>
      </c>
      <c r="F172" t="s">
        <v>7055</v>
      </c>
    </row>
    <row r="173" spans="1:22" customFormat="1">
      <c r="B173" t="s">
        <v>4239</v>
      </c>
      <c r="C173">
        <v>2527</v>
      </c>
      <c r="D173">
        <v>9917.7099999999991</v>
      </c>
      <c r="F173">
        <f>C173-C158</f>
        <v>179</v>
      </c>
      <c r="G173" s="434">
        <f>D173-D158</f>
        <v>3738.2382264999969</v>
      </c>
    </row>
    <row r="174" spans="1:22" customFormat="1">
      <c r="B174" t="s">
        <v>7054</v>
      </c>
      <c r="C174">
        <v>430</v>
      </c>
      <c r="D174">
        <v>1095.6600000000001</v>
      </c>
      <c r="F174" s="435">
        <f>C174-M158</f>
        <v>244</v>
      </c>
      <c r="G174" s="434">
        <f>D174-N158</f>
        <v>647.66762300000005</v>
      </c>
    </row>
    <row r="175" spans="1:22" customFormat="1"/>
    <row r="176" spans="1:22" customFormat="1"/>
    <row r="177" spans="13:13" customFormat="1"/>
    <row r="178" spans="13:13" customFormat="1"/>
    <row r="179" spans="13:13" customFormat="1"/>
    <row r="180" spans="13:13" customFormat="1"/>
    <row r="181" spans="13:13" customFormat="1"/>
    <row r="182" spans="13:13" customFormat="1"/>
    <row r="183" spans="13:13" customFormat="1"/>
    <row r="184" spans="13:13" customFormat="1"/>
    <row r="185" spans="13:13" customFormat="1"/>
    <row r="186" spans="13:13" customFormat="1"/>
    <row r="187" spans="13:13" s="4" customFormat="1">
      <c r="M187" s="150"/>
    </row>
    <row r="188" spans="13:13" s="4" customFormat="1">
      <c r="M188" s="150"/>
    </row>
    <row r="189" spans="13:13" s="4" customFormat="1">
      <c r="M189" s="150"/>
    </row>
    <row r="190" spans="13:13" s="4" customFormat="1">
      <c r="M190" s="150"/>
    </row>
    <row r="191" spans="13:13" s="4" customFormat="1">
      <c r="M191" s="150"/>
    </row>
    <row r="192" spans="13:13" s="4" customFormat="1">
      <c r="M192" s="150"/>
    </row>
    <row r="193" spans="13:13" s="4" customFormat="1">
      <c r="M193" s="150"/>
    </row>
    <row r="194" spans="13:13" s="4" customFormat="1">
      <c r="M194" s="150"/>
    </row>
    <row r="195" spans="13:13" s="4" customFormat="1">
      <c r="M195" s="150"/>
    </row>
    <row r="196" spans="13:13" s="4" customFormat="1">
      <c r="M196" s="150"/>
    </row>
    <row r="197" spans="13:13" s="4" customFormat="1">
      <c r="M197" s="150"/>
    </row>
    <row r="198" spans="13:13" s="4" customFormat="1">
      <c r="M198" s="150"/>
    </row>
    <row r="199" spans="13:13" s="4" customFormat="1">
      <c r="M199" s="150"/>
    </row>
    <row r="200" spans="13:13" s="4" customFormat="1">
      <c r="M200" s="150"/>
    </row>
    <row r="201" spans="13:13" s="4" customFormat="1">
      <c r="M201" s="150"/>
    </row>
    <row r="202" spans="13:13" s="4" customFormat="1">
      <c r="M202" s="150"/>
    </row>
    <row r="203" spans="13:13" s="4" customFormat="1">
      <c r="M203" s="150"/>
    </row>
    <row r="204" spans="13:13" s="4" customFormat="1">
      <c r="M204" s="150"/>
    </row>
    <row r="205" spans="13:13" s="4" customFormat="1">
      <c r="M205" s="150"/>
    </row>
    <row r="206" spans="13:13" s="4" customFormat="1">
      <c r="M206" s="150"/>
    </row>
    <row r="207" spans="13:13" s="4" customFormat="1">
      <c r="M207" s="150"/>
    </row>
    <row r="208" spans="13:13" s="4" customFormat="1">
      <c r="M208" s="150"/>
    </row>
    <row r="209" spans="13:13" s="4" customFormat="1">
      <c r="M209" s="150"/>
    </row>
    <row r="210" spans="13:13" s="4" customFormat="1">
      <c r="M210" s="150"/>
    </row>
    <row r="211" spans="13:13" s="4" customFormat="1">
      <c r="M211" s="150"/>
    </row>
    <row r="212" spans="13:13" s="4" customFormat="1">
      <c r="M212" s="150"/>
    </row>
    <row r="213" spans="13:13" s="4" customFormat="1">
      <c r="M213" s="150"/>
    </row>
    <row r="214" spans="13:13" s="4" customFormat="1">
      <c r="M214" s="150"/>
    </row>
    <row r="215" spans="13:13" s="4" customFormat="1">
      <c r="M215" s="150"/>
    </row>
    <row r="216" spans="13:13" s="4" customFormat="1">
      <c r="M216" s="150"/>
    </row>
    <row r="217" spans="13:13" s="4" customFormat="1">
      <c r="M217" s="150"/>
    </row>
    <row r="218" spans="13:13" s="4" customFormat="1">
      <c r="M218" s="150"/>
    </row>
    <row r="219" spans="13:13" s="4" customFormat="1">
      <c r="M219" s="150"/>
    </row>
    <row r="220" spans="13:13" s="4" customFormat="1">
      <c r="M220" s="150"/>
    </row>
    <row r="221" spans="13:13" s="4" customFormat="1">
      <c r="M221" s="150"/>
    </row>
    <row r="222" spans="13:13" s="4" customFormat="1">
      <c r="M222" s="150"/>
    </row>
    <row r="223" spans="13:13" s="4" customFormat="1">
      <c r="M223" s="150"/>
    </row>
    <row r="224" spans="13:13" s="4" customFormat="1">
      <c r="M224" s="150"/>
    </row>
    <row r="225" spans="13:13" s="4" customFormat="1">
      <c r="M225" s="150"/>
    </row>
    <row r="226" spans="13:13" s="4" customFormat="1">
      <c r="M226" s="150"/>
    </row>
    <row r="227" spans="13:13" s="4" customFormat="1">
      <c r="M227" s="150"/>
    </row>
    <row r="228" spans="13:13" s="4" customFormat="1">
      <c r="M228" s="150"/>
    </row>
    <row r="229" spans="13:13" s="4" customFormat="1">
      <c r="M229" s="150"/>
    </row>
    <row r="230" spans="13:13" s="4" customFormat="1">
      <c r="M230" s="150"/>
    </row>
    <row r="231" spans="13:13" s="4" customFormat="1">
      <c r="M231" s="150"/>
    </row>
    <row r="232" spans="13:13" s="4" customFormat="1">
      <c r="M232" s="150"/>
    </row>
    <row r="233" spans="13:13" s="4" customFormat="1">
      <c r="M233" s="150"/>
    </row>
    <row r="234" spans="13:13" s="4" customFormat="1">
      <c r="M234" s="150"/>
    </row>
    <row r="235" spans="13:13" s="4" customFormat="1">
      <c r="M235" s="150"/>
    </row>
    <row r="236" spans="13:13" s="4" customFormat="1">
      <c r="M236" s="150"/>
    </row>
    <row r="237" spans="13:13" s="4" customFormat="1">
      <c r="M237" s="150"/>
    </row>
    <row r="238" spans="13:13" s="4" customFormat="1">
      <c r="M238" s="150"/>
    </row>
    <row r="239" spans="13:13" s="4" customFormat="1">
      <c r="M239" s="150"/>
    </row>
    <row r="240" spans="13:13" s="4" customFormat="1">
      <c r="M240" s="150"/>
    </row>
    <row r="241" spans="13:13" s="4" customFormat="1">
      <c r="M241" s="150"/>
    </row>
    <row r="242" spans="13:13" s="4" customFormat="1">
      <c r="M242" s="150"/>
    </row>
    <row r="243" spans="13:13" s="4" customFormat="1">
      <c r="M243" s="150"/>
    </row>
    <row r="244" spans="13:13" s="4" customFormat="1">
      <c r="M244" s="150"/>
    </row>
    <row r="245" spans="13:13" s="4" customFormat="1">
      <c r="M245" s="150"/>
    </row>
    <row r="246" spans="13:13" s="4" customFormat="1">
      <c r="M246" s="150"/>
    </row>
    <row r="247" spans="13:13" s="4" customFormat="1">
      <c r="M247" s="150"/>
    </row>
    <row r="248" spans="13:13" s="4" customFormat="1">
      <c r="M248" s="150"/>
    </row>
    <row r="249" spans="13:13" s="4" customFormat="1">
      <c r="M249" s="150"/>
    </row>
  </sheetData>
  <autoFilter ref="A1:AD249" xr:uid="{9A6DD114-1EDB-498E-966C-A7203D08E5B4}"/>
  <mergeCells count="21">
    <mergeCell ref="O5:P5"/>
    <mergeCell ref="K4:L5"/>
    <mergeCell ref="A157:B157"/>
    <mergeCell ref="E5:F5"/>
    <mergeCell ref="E4:J4"/>
    <mergeCell ref="M3:V3"/>
    <mergeCell ref="A3:A6"/>
    <mergeCell ref="B3:B6"/>
    <mergeCell ref="C4:D4"/>
    <mergeCell ref="C3:L3"/>
    <mergeCell ref="M4:N4"/>
    <mergeCell ref="U4:V5"/>
    <mergeCell ref="C5:C6"/>
    <mergeCell ref="D5:D6"/>
    <mergeCell ref="M5:M6"/>
    <mergeCell ref="N5:N6"/>
    <mergeCell ref="G5:H5"/>
    <mergeCell ref="I5:J5"/>
    <mergeCell ref="Q5:R5"/>
    <mergeCell ref="O4:T4"/>
    <mergeCell ref="S5:T5"/>
  </mergeCells>
  <printOptions horizontalCentered="1"/>
  <pageMargins left="0.2" right="0.1" top="0.66" bottom="0.42" header="0.3" footer="0.3"/>
  <pageSetup paperSize="9" scale="66" orientation="portrait" r:id="rId1"/>
  <colBreaks count="1" manualBreakCount="1">
    <brk id="2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A8D8B-18BF-4106-89E2-A97DBDBF854F}">
  <dimension ref="A2:I30"/>
  <sheetViews>
    <sheetView tabSelected="1" zoomScale="115" zoomScaleNormal="115" workbookViewId="0">
      <selection activeCell="A8" sqref="A8"/>
    </sheetView>
  </sheetViews>
  <sheetFormatPr defaultColWidth="9.140625" defaultRowHeight="15"/>
  <cols>
    <col min="1" max="3" width="9.140625" style="4"/>
    <col min="4" max="4" width="9.28515625" style="4" bestFit="1" customWidth="1"/>
    <col min="5" max="5" width="13.42578125" style="4" bestFit="1" customWidth="1"/>
    <col min="6" max="9" width="9.28515625" style="4" bestFit="1" customWidth="1"/>
    <col min="10" max="16384" width="9.140625" style="4"/>
  </cols>
  <sheetData>
    <row r="2" spans="1:9">
      <c r="A2" s="4" t="s">
        <v>5937</v>
      </c>
    </row>
    <row r="3" spans="1:9">
      <c r="A3" s="4" t="s">
        <v>7057</v>
      </c>
    </row>
    <row r="4" spans="1:9">
      <c r="A4" s="4" t="s">
        <v>4240</v>
      </c>
    </row>
    <row r="5" spans="1:9">
      <c r="A5" s="4" t="s">
        <v>7077</v>
      </c>
    </row>
    <row r="7" spans="1:9">
      <c r="A7" s="4" t="s">
        <v>4240</v>
      </c>
    </row>
    <row r="8" spans="1:9" ht="33.75" customHeight="1">
      <c r="A8" s="4" t="s">
        <v>4240</v>
      </c>
    </row>
    <row r="15" spans="1:9">
      <c r="B15" s="8"/>
      <c r="C15" s="8"/>
      <c r="D15" s="8" t="s">
        <v>4239</v>
      </c>
      <c r="E15" s="8"/>
      <c r="F15" s="8" t="s">
        <v>4241</v>
      </c>
      <c r="G15" s="8"/>
      <c r="H15" s="8" t="s">
        <v>4242</v>
      </c>
      <c r="I15" s="8"/>
    </row>
    <row r="16" spans="1:9">
      <c r="B16" s="8"/>
      <c r="C16" s="8"/>
      <c r="D16" s="8" t="s">
        <v>4211</v>
      </c>
      <c r="E16" s="8" t="s">
        <v>4219</v>
      </c>
      <c r="F16" s="8" t="s">
        <v>4211</v>
      </c>
      <c r="G16" s="8" t="s">
        <v>4219</v>
      </c>
      <c r="H16" s="8" t="s">
        <v>4211</v>
      </c>
      <c r="I16" s="8" t="s">
        <v>4219</v>
      </c>
    </row>
    <row r="17" spans="2:9" ht="29.25">
      <c r="B17" s="47" t="s">
        <v>4243</v>
      </c>
      <c r="C17" s="8"/>
      <c r="D17" s="8">
        <v>2839</v>
      </c>
      <c r="E17" s="49">
        <v>12722.55</v>
      </c>
      <c r="F17" s="8">
        <v>3</v>
      </c>
      <c r="G17" s="8">
        <v>3.84483</v>
      </c>
      <c r="H17" s="8"/>
      <c r="I17" s="8"/>
    </row>
    <row r="18" spans="2:9" ht="29.25">
      <c r="B18" s="47" t="s">
        <v>4244</v>
      </c>
      <c r="C18" s="50" t="s">
        <v>4245</v>
      </c>
      <c r="D18" s="8"/>
      <c r="E18" s="8">
        <v>53.21</v>
      </c>
      <c r="F18" s="8"/>
      <c r="G18" s="8"/>
      <c r="H18" s="8"/>
      <c r="I18" s="8"/>
    </row>
    <row r="19" spans="2:9">
      <c r="B19" s="8"/>
      <c r="C19" s="8" t="s">
        <v>4246</v>
      </c>
      <c r="D19" s="8"/>
      <c r="E19" s="8">
        <v>-33.81</v>
      </c>
      <c r="F19" s="8"/>
      <c r="G19" s="8"/>
      <c r="H19" s="8"/>
      <c r="I19" s="8"/>
    </row>
    <row r="20" spans="2:9">
      <c r="B20" s="8"/>
      <c r="C20" s="8" t="s">
        <v>4247</v>
      </c>
      <c r="D20" s="8">
        <v>217</v>
      </c>
      <c r="E20" s="8">
        <v>929.86</v>
      </c>
      <c r="F20" s="8">
        <v>27</v>
      </c>
      <c r="G20" s="8">
        <v>62.04</v>
      </c>
      <c r="H20" s="8">
        <v>1</v>
      </c>
      <c r="I20" s="8">
        <v>0.36870000000000003</v>
      </c>
    </row>
    <row r="21" spans="2:9" ht="29.25">
      <c r="B21" s="47" t="s">
        <v>4248</v>
      </c>
      <c r="C21" s="8" t="s">
        <v>4249</v>
      </c>
      <c r="D21" s="8">
        <v>-13</v>
      </c>
      <c r="E21" s="8">
        <v>-52.51</v>
      </c>
      <c r="F21" s="8"/>
      <c r="G21" s="8"/>
      <c r="H21" s="8"/>
      <c r="I21" s="8"/>
    </row>
    <row r="22" spans="2:9">
      <c r="B22" s="8"/>
      <c r="C22" s="8" t="s">
        <v>4245</v>
      </c>
      <c r="D22" s="8"/>
      <c r="E22" s="8">
        <v>20.5</v>
      </c>
      <c r="F22" s="8"/>
      <c r="G22" s="8"/>
      <c r="H22" s="8"/>
      <c r="I22" s="8"/>
    </row>
    <row r="23" spans="2:9">
      <c r="B23" s="8"/>
      <c r="C23" s="8" t="s">
        <v>4246</v>
      </c>
      <c r="D23" s="8"/>
      <c r="E23" s="8">
        <v>-57</v>
      </c>
      <c r="F23" s="8"/>
      <c r="G23" s="8"/>
      <c r="H23" s="8"/>
      <c r="I23" s="8"/>
    </row>
    <row r="24" spans="2:9">
      <c r="B24" s="8"/>
      <c r="C24" s="8" t="s">
        <v>4247</v>
      </c>
      <c r="D24" s="8">
        <v>198</v>
      </c>
      <c r="E24" s="8">
        <v>802.44</v>
      </c>
      <c r="F24" s="8">
        <v>25</v>
      </c>
      <c r="G24" s="8">
        <v>38.933999999999997</v>
      </c>
      <c r="H24" s="8"/>
      <c r="I24" s="8"/>
    </row>
    <row r="25" spans="2:9" ht="29.25">
      <c r="B25" s="47" t="s">
        <v>4250</v>
      </c>
      <c r="C25" s="8" t="s">
        <v>4249</v>
      </c>
      <c r="D25" s="8">
        <v>-3</v>
      </c>
      <c r="E25" s="8">
        <v>-0.53</v>
      </c>
      <c r="F25" s="8"/>
      <c r="G25" s="8"/>
      <c r="H25" s="8"/>
      <c r="I25" s="8"/>
    </row>
    <row r="26" spans="2:9">
      <c r="B26" s="8"/>
      <c r="C26" s="8" t="s">
        <v>4245</v>
      </c>
      <c r="D26" s="8">
        <v>12</v>
      </c>
      <c r="E26" s="8">
        <v>59.91</v>
      </c>
      <c r="F26" s="8">
        <v>43</v>
      </c>
      <c r="G26" s="8">
        <v>216.38</v>
      </c>
      <c r="H26" s="8"/>
      <c r="I26" s="8"/>
    </row>
    <row r="27" spans="2:9">
      <c r="B27" s="8"/>
      <c r="C27" s="8" t="s">
        <v>4246</v>
      </c>
      <c r="D27" s="8">
        <v>-6</v>
      </c>
      <c r="E27" s="8">
        <v>-100.84</v>
      </c>
      <c r="F27" s="8"/>
      <c r="G27" s="8"/>
      <c r="H27" s="8"/>
      <c r="I27" s="8"/>
    </row>
    <row r="28" spans="2:9">
      <c r="B28" s="8"/>
      <c r="C28" s="8" t="s">
        <v>4247</v>
      </c>
      <c r="D28" s="8">
        <v>73</v>
      </c>
      <c r="E28" s="8">
        <v>98.59</v>
      </c>
      <c r="F28" s="8">
        <v>6</v>
      </c>
      <c r="G28" s="8">
        <v>8.67</v>
      </c>
      <c r="H28" s="8"/>
      <c r="I28" s="8"/>
    </row>
    <row r="29" spans="2:9">
      <c r="B29" s="8"/>
      <c r="C29" s="8"/>
      <c r="D29" s="8"/>
      <c r="E29" s="8"/>
      <c r="F29" s="8"/>
      <c r="G29" s="8"/>
      <c r="H29" s="8"/>
      <c r="I29" s="8"/>
    </row>
    <row r="30" spans="2:9">
      <c r="B30" s="48" t="s">
        <v>3013</v>
      </c>
      <c r="C30" s="8"/>
      <c r="D30" s="28">
        <f>D17+D20+D21+D24+D25+D28</f>
        <v>3311</v>
      </c>
      <c r="E30" s="46">
        <f>SUM(E17:E28)</f>
        <v>14442.369999999999</v>
      </c>
      <c r="F30" s="28">
        <f>F17+F20+F24+F26+F28</f>
        <v>104</v>
      </c>
      <c r="G30" s="28">
        <f>SUM(G17:G28)</f>
        <v>329.86883</v>
      </c>
      <c r="H30" s="28">
        <f t="shared" ref="H30:I30" si="0">H17+H20</f>
        <v>1</v>
      </c>
      <c r="I30" s="28">
        <f t="shared" si="0"/>
        <v>0.36870000000000003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EBB5B-69B1-48B1-B17C-014E61E5D9B0}">
  <sheetPr filterMode="1">
    <tabColor rgb="FFFF0000"/>
    <pageSetUpPr fitToPage="1"/>
  </sheetPr>
  <dimension ref="A1:P3083"/>
  <sheetViews>
    <sheetView view="pageBreakPreview" topLeftCell="B1" zoomScale="85" zoomScaleNormal="70" zoomScaleSheetLayoutView="85" workbookViewId="0">
      <pane ySplit="5" topLeftCell="A1975" activePane="bottomLeft" state="frozen"/>
      <selection activeCell="B1" sqref="B1"/>
      <selection pane="bottomLeft" activeCell="E727" sqref="E727"/>
    </sheetView>
  </sheetViews>
  <sheetFormatPr defaultColWidth="9.140625" defaultRowHeight="15.75"/>
  <cols>
    <col min="1" max="1" width="5.42578125" style="1" hidden="1" customWidth="1"/>
    <col min="2" max="2" width="4.85546875" style="309" customWidth="1"/>
    <col min="3" max="3" width="30.5703125" style="290" customWidth="1"/>
    <col min="4" max="4" width="10.42578125" style="289" customWidth="1"/>
    <col min="5" max="5" width="17.85546875" style="289" customWidth="1"/>
    <col min="6" max="6" width="10.5703125" style="289" customWidth="1"/>
    <col min="7" max="8" width="13.140625" style="289" customWidth="1"/>
    <col min="9" max="10" width="12.5703125" style="289" customWidth="1"/>
    <col min="11" max="11" width="69.5703125" style="290" customWidth="1"/>
    <col min="12" max="12" width="16.7109375" style="271" customWidth="1"/>
    <col min="13" max="13" width="9.140625" style="9"/>
    <col min="14" max="16384" width="9.140625" style="150"/>
  </cols>
  <sheetData>
    <row r="1" spans="1:15" s="15" customFormat="1" ht="24" customHeight="1">
      <c r="A1" s="14"/>
      <c r="B1" s="66" t="s">
        <v>0</v>
      </c>
      <c r="C1" s="67"/>
      <c r="D1" s="67"/>
      <c r="E1" s="67"/>
      <c r="F1" s="29"/>
      <c r="G1" s="67"/>
      <c r="H1" s="67"/>
      <c r="I1" s="67"/>
      <c r="J1" s="67"/>
      <c r="K1" s="67"/>
      <c r="L1" s="29"/>
      <c r="M1" s="251"/>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9.75" customHeight="1">
      <c r="A3" s="16"/>
      <c r="B3" s="268"/>
      <c r="C3" s="269"/>
      <c r="D3" s="270"/>
      <c r="E3" s="270"/>
      <c r="F3" s="270"/>
      <c r="G3" s="270"/>
      <c r="H3" s="270"/>
      <c r="I3" s="270"/>
      <c r="J3" s="270"/>
      <c r="K3" s="269"/>
      <c r="M3" s="272">
        <v>0</v>
      </c>
    </row>
    <row r="4" spans="1:15" ht="24.75" customHeight="1">
      <c r="A4" s="6"/>
      <c r="B4" s="465" t="s">
        <v>1</v>
      </c>
      <c r="C4" s="463" t="s">
        <v>2</v>
      </c>
      <c r="D4" s="463" t="s">
        <v>3</v>
      </c>
      <c r="E4" s="463" t="s">
        <v>4</v>
      </c>
      <c r="F4" s="463" t="s">
        <v>5934</v>
      </c>
      <c r="G4" s="465" t="s">
        <v>6</v>
      </c>
      <c r="H4" s="465"/>
      <c r="I4" s="463" t="s">
        <v>7</v>
      </c>
      <c r="J4" s="463"/>
      <c r="K4" s="463" t="s">
        <v>8</v>
      </c>
      <c r="L4" s="463" t="s">
        <v>9</v>
      </c>
      <c r="M4" s="274">
        <v>0</v>
      </c>
    </row>
    <row r="5" spans="1:15" ht="49.5" customHeight="1">
      <c r="A5" s="6"/>
      <c r="B5" s="465"/>
      <c r="C5" s="463"/>
      <c r="D5" s="463"/>
      <c r="E5" s="463"/>
      <c r="F5" s="463"/>
      <c r="G5" s="273" t="s">
        <v>6445</v>
      </c>
      <c r="H5" s="273" t="s">
        <v>6446</v>
      </c>
      <c r="I5" s="273" t="s">
        <v>12</v>
      </c>
      <c r="J5" s="273" t="s">
        <v>13</v>
      </c>
      <c r="K5" s="463"/>
      <c r="L5" s="463"/>
      <c r="M5" s="272" t="s">
        <v>14</v>
      </c>
    </row>
    <row r="6" spans="1:15" s="209" customFormat="1">
      <c r="A6" s="3"/>
      <c r="B6" s="464" t="s">
        <v>15</v>
      </c>
      <c r="C6" s="464"/>
      <c r="D6" s="276"/>
      <c r="E6" s="276"/>
      <c r="F6" s="277"/>
      <c r="G6" s="277"/>
      <c r="H6" s="277"/>
      <c r="I6" s="276"/>
      <c r="J6" s="276"/>
      <c r="K6" s="278"/>
      <c r="L6" s="278"/>
      <c r="M6" s="279">
        <v>0</v>
      </c>
    </row>
    <row r="7" spans="1:15" s="209" customFormat="1">
      <c r="A7" s="3"/>
      <c r="B7" s="280" t="s">
        <v>16</v>
      </c>
      <c r="C7" s="281" t="s">
        <v>6493</v>
      </c>
      <c r="D7" s="276"/>
      <c r="E7" s="276"/>
      <c r="F7" s="277"/>
      <c r="G7" s="277"/>
      <c r="H7" s="277"/>
      <c r="I7" s="276"/>
      <c r="J7" s="276"/>
      <c r="K7" s="278"/>
      <c r="L7" s="278"/>
      <c r="M7" s="282">
        <v>0</v>
      </c>
    </row>
    <row r="8" spans="1:15" s="288" customFormat="1">
      <c r="A8" s="78"/>
      <c r="B8" s="283" t="s">
        <v>18</v>
      </c>
      <c r="C8" s="284" t="s">
        <v>19</v>
      </c>
      <c r="D8" s="284"/>
      <c r="E8" s="284"/>
      <c r="F8" s="285"/>
      <c r="G8" s="284"/>
      <c r="H8" s="284"/>
      <c r="I8" s="284"/>
      <c r="J8" s="284"/>
      <c r="K8" s="284"/>
      <c r="L8" s="284"/>
      <c r="M8" s="286">
        <v>0</v>
      </c>
      <c r="N8" s="287"/>
      <c r="O8" s="287"/>
    </row>
    <row r="9" spans="1:15" s="293" customFormat="1" ht="45">
      <c r="A9" s="6"/>
      <c r="B9" s="289">
        <v>1</v>
      </c>
      <c r="C9" s="290" t="s">
        <v>20</v>
      </c>
      <c r="D9" s="289" t="s">
        <v>21</v>
      </c>
      <c r="E9" s="289" t="s">
        <v>22</v>
      </c>
      <c r="F9" s="291">
        <v>8.3000000000000004E-2</v>
      </c>
      <c r="G9" s="291">
        <v>8.3000000000000004E-2</v>
      </c>
      <c r="H9" s="291"/>
      <c r="I9" s="289" t="s">
        <v>23</v>
      </c>
      <c r="J9" s="289" t="s">
        <v>24</v>
      </c>
      <c r="K9" s="290" t="s">
        <v>25</v>
      </c>
      <c r="L9" s="290"/>
      <c r="M9" s="253">
        <v>1</v>
      </c>
      <c r="N9" s="292"/>
      <c r="O9" s="292"/>
    </row>
    <row r="10" spans="1:15" s="293" customFormat="1" ht="45">
      <c r="A10" s="6"/>
      <c r="B10" s="289">
        <v>2</v>
      </c>
      <c r="C10" s="290" t="s">
        <v>26</v>
      </c>
      <c r="D10" s="289" t="s">
        <v>27</v>
      </c>
      <c r="E10" s="289" t="s">
        <v>22</v>
      </c>
      <c r="F10" s="291">
        <v>1.2E-2</v>
      </c>
      <c r="G10" s="291">
        <v>1.2E-2</v>
      </c>
      <c r="H10" s="291"/>
      <c r="I10" s="289" t="s">
        <v>23</v>
      </c>
      <c r="J10" s="289" t="s">
        <v>28</v>
      </c>
      <c r="K10" s="290" t="s">
        <v>29</v>
      </c>
      <c r="L10" s="290"/>
      <c r="M10" s="253">
        <v>1</v>
      </c>
      <c r="N10" s="292"/>
      <c r="O10" s="292"/>
    </row>
    <row r="11" spans="1:15" s="293" customFormat="1" ht="75">
      <c r="A11" s="6"/>
      <c r="B11" s="289">
        <v>3</v>
      </c>
      <c r="C11" s="290" t="s">
        <v>30</v>
      </c>
      <c r="D11" s="289" t="s">
        <v>27</v>
      </c>
      <c r="E11" s="289" t="s">
        <v>22</v>
      </c>
      <c r="F11" s="291">
        <v>0.23799999999999999</v>
      </c>
      <c r="G11" s="291">
        <v>0.06</v>
      </c>
      <c r="H11" s="291"/>
      <c r="I11" s="289" t="s">
        <v>23</v>
      </c>
      <c r="J11" s="289" t="s">
        <v>31</v>
      </c>
      <c r="K11" s="290" t="s">
        <v>25</v>
      </c>
      <c r="L11" s="290"/>
      <c r="M11" s="253">
        <v>1</v>
      </c>
      <c r="N11" s="292"/>
      <c r="O11" s="292"/>
    </row>
    <row r="12" spans="1:15" s="293" customFormat="1" ht="90">
      <c r="A12" s="6"/>
      <c r="B12" s="289">
        <v>4</v>
      </c>
      <c r="C12" s="290" t="s">
        <v>32</v>
      </c>
      <c r="D12" s="289" t="s">
        <v>27</v>
      </c>
      <c r="E12" s="289" t="s">
        <v>22</v>
      </c>
      <c r="F12" s="291">
        <v>0.43</v>
      </c>
      <c r="G12" s="291">
        <v>0.43</v>
      </c>
      <c r="H12" s="291"/>
      <c r="I12" s="289" t="s">
        <v>23</v>
      </c>
      <c r="J12" s="289" t="s">
        <v>31</v>
      </c>
      <c r="K12" s="290" t="s">
        <v>25</v>
      </c>
      <c r="L12" s="290"/>
      <c r="M12" s="253">
        <v>1</v>
      </c>
      <c r="N12" s="292"/>
      <c r="O12" s="292"/>
    </row>
    <row r="13" spans="1:15" s="293" customFormat="1" ht="45">
      <c r="A13" s="6"/>
      <c r="B13" s="289">
        <v>5</v>
      </c>
      <c r="C13" s="290" t="s">
        <v>33</v>
      </c>
      <c r="D13" s="289" t="s">
        <v>27</v>
      </c>
      <c r="E13" s="289" t="s">
        <v>22</v>
      </c>
      <c r="F13" s="291">
        <v>0.2</v>
      </c>
      <c r="G13" s="291">
        <v>0.2</v>
      </c>
      <c r="H13" s="291"/>
      <c r="I13" s="289" t="s">
        <v>23</v>
      </c>
      <c r="J13" s="289" t="s">
        <v>34</v>
      </c>
      <c r="K13" s="290" t="s">
        <v>35</v>
      </c>
      <c r="L13" s="290"/>
      <c r="M13" s="253">
        <v>1</v>
      </c>
      <c r="N13" s="292"/>
      <c r="O13" s="292"/>
    </row>
    <row r="14" spans="1:15" s="293" customFormat="1" ht="60">
      <c r="A14" s="6"/>
      <c r="B14" s="289">
        <v>6</v>
      </c>
      <c r="C14" s="290" t="s">
        <v>36</v>
      </c>
      <c r="D14" s="289" t="s">
        <v>27</v>
      </c>
      <c r="E14" s="289" t="s">
        <v>37</v>
      </c>
      <c r="F14" s="291">
        <v>7.9000000000000001E-2</v>
      </c>
      <c r="G14" s="291">
        <v>7.9000000000000001E-2</v>
      </c>
      <c r="H14" s="291"/>
      <c r="I14" s="289" t="s">
        <v>23</v>
      </c>
      <c r="J14" s="289" t="s">
        <v>38</v>
      </c>
      <c r="K14" s="290" t="s">
        <v>39</v>
      </c>
      <c r="L14" s="290"/>
      <c r="M14" s="253">
        <v>1</v>
      </c>
      <c r="N14" s="292"/>
      <c r="O14" s="292"/>
    </row>
    <row r="15" spans="1:15" s="293" customFormat="1" ht="60">
      <c r="A15" s="6"/>
      <c r="B15" s="289">
        <v>7</v>
      </c>
      <c r="C15" s="290" t="s">
        <v>40</v>
      </c>
      <c r="D15" s="289" t="s">
        <v>41</v>
      </c>
      <c r="E15" s="289" t="s">
        <v>37</v>
      </c>
      <c r="F15" s="291">
        <v>0.16300000000000001</v>
      </c>
      <c r="G15" s="291">
        <v>0.16300000000000001</v>
      </c>
      <c r="H15" s="291"/>
      <c r="I15" s="289" t="s">
        <v>23</v>
      </c>
      <c r="J15" s="289" t="s">
        <v>31</v>
      </c>
      <c r="K15" s="290" t="s">
        <v>39</v>
      </c>
      <c r="L15" s="290"/>
      <c r="M15" s="253">
        <v>1</v>
      </c>
      <c r="N15" s="292"/>
      <c r="O15" s="292"/>
    </row>
    <row r="16" spans="1:15" s="293" customFormat="1" ht="60">
      <c r="A16" s="6"/>
      <c r="B16" s="289">
        <v>8</v>
      </c>
      <c r="C16" s="290" t="s">
        <v>42</v>
      </c>
      <c r="D16" s="289" t="s">
        <v>43</v>
      </c>
      <c r="E16" s="289" t="s">
        <v>37</v>
      </c>
      <c r="F16" s="291">
        <v>6.7000000000000004E-2</v>
      </c>
      <c r="G16" s="291">
        <v>6.7000000000000004E-2</v>
      </c>
      <c r="H16" s="291"/>
      <c r="I16" s="289" t="s">
        <v>23</v>
      </c>
      <c r="J16" s="289" t="s">
        <v>31</v>
      </c>
      <c r="K16" s="290" t="s">
        <v>39</v>
      </c>
      <c r="L16" s="290"/>
      <c r="M16" s="253">
        <v>1</v>
      </c>
      <c r="N16" s="292"/>
      <c r="O16" s="292"/>
    </row>
    <row r="17" spans="1:15" s="293" customFormat="1" ht="60">
      <c r="A17" s="6"/>
      <c r="B17" s="289">
        <v>9</v>
      </c>
      <c r="C17" s="290" t="s">
        <v>44</v>
      </c>
      <c r="D17" s="289" t="s">
        <v>21</v>
      </c>
      <c r="E17" s="289" t="s">
        <v>37</v>
      </c>
      <c r="F17" s="291">
        <v>0.02</v>
      </c>
      <c r="G17" s="291">
        <v>0.02</v>
      </c>
      <c r="H17" s="291"/>
      <c r="I17" s="289" t="s">
        <v>23</v>
      </c>
      <c r="J17" s="289" t="s">
        <v>31</v>
      </c>
      <c r="K17" s="290" t="s">
        <v>45</v>
      </c>
      <c r="L17" s="290"/>
      <c r="M17" s="253">
        <v>1</v>
      </c>
      <c r="N17" s="292"/>
      <c r="O17" s="292"/>
    </row>
    <row r="18" spans="1:15" s="293" customFormat="1" ht="60">
      <c r="A18" s="6"/>
      <c r="B18" s="289">
        <v>10</v>
      </c>
      <c r="C18" s="290" t="s">
        <v>46</v>
      </c>
      <c r="D18" s="289" t="s">
        <v>47</v>
      </c>
      <c r="E18" s="289" t="s">
        <v>37</v>
      </c>
      <c r="F18" s="291">
        <v>0.193</v>
      </c>
      <c r="G18" s="291">
        <v>0.193</v>
      </c>
      <c r="H18" s="291"/>
      <c r="I18" s="289" t="s">
        <v>23</v>
      </c>
      <c r="J18" s="289" t="s">
        <v>31</v>
      </c>
      <c r="K18" s="290" t="s">
        <v>39</v>
      </c>
      <c r="L18" s="290"/>
      <c r="M18" s="253">
        <v>1</v>
      </c>
      <c r="N18" s="292"/>
      <c r="O18" s="292"/>
    </row>
    <row r="19" spans="1:15" s="293" customFormat="1" ht="60">
      <c r="A19" s="6"/>
      <c r="B19" s="289">
        <v>11</v>
      </c>
      <c r="C19" s="290" t="s">
        <v>48</v>
      </c>
      <c r="D19" s="289" t="s">
        <v>27</v>
      </c>
      <c r="E19" s="289" t="s">
        <v>49</v>
      </c>
      <c r="F19" s="291">
        <v>8.0000000000000002E-3</v>
      </c>
      <c r="G19" s="291">
        <v>8.0000000000000002E-3</v>
      </c>
      <c r="H19" s="291"/>
      <c r="I19" s="289" t="s">
        <v>23</v>
      </c>
      <c r="J19" s="289" t="s">
        <v>50</v>
      </c>
      <c r="K19" s="290" t="s">
        <v>51</v>
      </c>
      <c r="L19" s="290"/>
      <c r="M19" s="253">
        <v>1</v>
      </c>
      <c r="N19" s="292"/>
      <c r="O19" s="292"/>
    </row>
    <row r="20" spans="1:15" s="293" customFormat="1" ht="60">
      <c r="A20" s="6"/>
      <c r="B20" s="289">
        <v>12</v>
      </c>
      <c r="C20" s="290" t="s">
        <v>52</v>
      </c>
      <c r="D20" s="289" t="s">
        <v>27</v>
      </c>
      <c r="E20" s="289" t="s">
        <v>53</v>
      </c>
      <c r="F20" s="291">
        <v>0.25850000000000001</v>
      </c>
      <c r="G20" s="291">
        <v>0.03</v>
      </c>
      <c r="H20" s="291"/>
      <c r="I20" s="289" t="s">
        <v>23</v>
      </c>
      <c r="J20" s="289" t="s">
        <v>54</v>
      </c>
      <c r="K20" s="290" t="s">
        <v>55</v>
      </c>
      <c r="L20" s="290"/>
      <c r="M20" s="253">
        <v>1</v>
      </c>
      <c r="N20" s="292"/>
      <c r="O20" s="292"/>
    </row>
    <row r="21" spans="1:15" s="181" customFormat="1" hidden="1">
      <c r="A21" s="3"/>
      <c r="B21" s="3"/>
      <c r="C21" s="137"/>
      <c r="D21" s="3"/>
      <c r="E21" s="3"/>
      <c r="F21" s="142"/>
      <c r="G21" s="142"/>
      <c r="H21" s="142"/>
      <c r="I21" s="3"/>
      <c r="J21" s="3"/>
      <c r="K21" s="137"/>
      <c r="L21" s="137"/>
      <c r="M21" s="373"/>
      <c r="N21" s="224"/>
      <c r="O21" s="224"/>
    </row>
    <row r="22" spans="1:15" s="288" customFormat="1" ht="19.5" customHeight="1">
      <c r="A22" s="78"/>
      <c r="B22" s="283" t="s">
        <v>56</v>
      </c>
      <c r="C22" s="284" t="s">
        <v>6492</v>
      </c>
      <c r="D22" s="294"/>
      <c r="E22" s="294"/>
      <c r="F22" s="295"/>
      <c r="G22" s="294"/>
      <c r="H22" s="294"/>
      <c r="I22" s="294"/>
      <c r="J22" s="294"/>
      <c r="K22" s="294"/>
      <c r="L22" s="294"/>
      <c r="M22" s="286">
        <v>0</v>
      </c>
      <c r="N22" s="287"/>
      <c r="O22" s="287"/>
    </row>
    <row r="23" spans="1:15" s="293" customFormat="1" ht="60">
      <c r="A23" s="6"/>
      <c r="B23" s="289">
        <v>13</v>
      </c>
      <c r="C23" s="290" t="s">
        <v>58</v>
      </c>
      <c r="D23" s="289" t="s">
        <v>47</v>
      </c>
      <c r="E23" s="289" t="s">
        <v>59</v>
      </c>
      <c r="F23" s="291">
        <v>0.26100000000000001</v>
      </c>
      <c r="G23" s="291">
        <v>0.26100000000000001</v>
      </c>
      <c r="H23" s="291"/>
      <c r="I23" s="289" t="s">
        <v>23</v>
      </c>
      <c r="J23" s="289" t="s">
        <v>60</v>
      </c>
      <c r="K23" s="290" t="s">
        <v>61</v>
      </c>
      <c r="L23" s="290"/>
      <c r="M23" s="253">
        <v>1</v>
      </c>
      <c r="N23" s="292"/>
      <c r="O23" s="292"/>
    </row>
    <row r="24" spans="1:15" s="293" customFormat="1" ht="75">
      <c r="A24" s="6"/>
      <c r="B24" s="289">
        <v>14</v>
      </c>
      <c r="C24" s="290" t="s">
        <v>62</v>
      </c>
      <c r="D24" s="289" t="s">
        <v>21</v>
      </c>
      <c r="E24" s="289" t="s">
        <v>63</v>
      </c>
      <c r="F24" s="291">
        <v>0.20100000000000001</v>
      </c>
      <c r="G24" s="291">
        <v>6.6000000000000003E-2</v>
      </c>
      <c r="H24" s="291"/>
      <c r="I24" s="289" t="s">
        <v>23</v>
      </c>
      <c r="J24" s="289" t="s">
        <v>64</v>
      </c>
      <c r="K24" s="290" t="s">
        <v>65</v>
      </c>
      <c r="L24" s="290"/>
      <c r="M24" s="253">
        <v>1</v>
      </c>
      <c r="N24" s="292"/>
      <c r="O24" s="292"/>
    </row>
    <row r="25" spans="1:15" s="293" customFormat="1" ht="75">
      <c r="A25" s="6"/>
      <c r="B25" s="289">
        <v>15</v>
      </c>
      <c r="C25" s="290" t="s">
        <v>66</v>
      </c>
      <c r="D25" s="289" t="s">
        <v>43</v>
      </c>
      <c r="E25" s="289" t="s">
        <v>63</v>
      </c>
      <c r="F25" s="291">
        <v>0.112</v>
      </c>
      <c r="G25" s="291">
        <v>0.112</v>
      </c>
      <c r="H25" s="291"/>
      <c r="I25" s="289" t="s">
        <v>23</v>
      </c>
      <c r="J25" s="289" t="s">
        <v>54</v>
      </c>
      <c r="K25" s="290" t="s">
        <v>67</v>
      </c>
      <c r="L25" s="290"/>
      <c r="M25" s="253">
        <v>1</v>
      </c>
      <c r="N25" s="292"/>
      <c r="O25" s="292"/>
    </row>
    <row r="26" spans="1:15" s="293" customFormat="1" ht="60">
      <c r="A26" s="6"/>
      <c r="B26" s="289">
        <v>16</v>
      </c>
      <c r="C26" s="290" t="s">
        <v>68</v>
      </c>
      <c r="D26" s="289" t="s">
        <v>27</v>
      </c>
      <c r="E26" s="289" t="s">
        <v>63</v>
      </c>
      <c r="F26" s="291">
        <v>0.109</v>
      </c>
      <c r="G26" s="291">
        <v>0.109</v>
      </c>
      <c r="H26" s="291"/>
      <c r="I26" s="289" t="s">
        <v>23</v>
      </c>
      <c r="J26" s="289" t="s">
        <v>31</v>
      </c>
      <c r="K26" s="290" t="s">
        <v>69</v>
      </c>
      <c r="L26" s="290"/>
      <c r="M26" s="253">
        <v>1</v>
      </c>
      <c r="N26" s="292"/>
      <c r="O26" s="292"/>
    </row>
    <row r="27" spans="1:15" s="293" customFormat="1" ht="30">
      <c r="A27" s="6"/>
      <c r="B27" s="289">
        <v>17</v>
      </c>
      <c r="C27" s="290" t="s">
        <v>70</v>
      </c>
      <c r="D27" s="289" t="s">
        <v>21</v>
      </c>
      <c r="E27" s="289" t="s">
        <v>63</v>
      </c>
      <c r="F27" s="291">
        <v>5.8999999999999997E-2</v>
      </c>
      <c r="G27" s="291">
        <v>5.8999999999999997E-2</v>
      </c>
      <c r="H27" s="291"/>
      <c r="I27" s="289" t="s">
        <v>23</v>
      </c>
      <c r="J27" s="289" t="s">
        <v>60</v>
      </c>
      <c r="K27" s="290" t="s">
        <v>71</v>
      </c>
      <c r="L27" s="290"/>
      <c r="M27" s="253">
        <v>1</v>
      </c>
      <c r="N27" s="292"/>
      <c r="O27" s="292"/>
    </row>
    <row r="28" spans="1:15" s="293" customFormat="1" ht="75">
      <c r="A28" s="6"/>
      <c r="B28" s="289">
        <v>18</v>
      </c>
      <c r="C28" s="290" t="s">
        <v>72</v>
      </c>
      <c r="D28" s="289" t="s">
        <v>73</v>
      </c>
      <c r="E28" s="289" t="s">
        <v>63</v>
      </c>
      <c r="F28" s="291">
        <v>0.16</v>
      </c>
      <c r="G28" s="291">
        <v>0.16</v>
      </c>
      <c r="H28" s="291"/>
      <c r="I28" s="289" t="s">
        <v>23</v>
      </c>
      <c r="J28" s="289" t="s">
        <v>24</v>
      </c>
      <c r="K28" s="290" t="s">
        <v>74</v>
      </c>
      <c r="L28" s="290"/>
      <c r="M28" s="253">
        <v>1</v>
      </c>
      <c r="N28" s="292"/>
      <c r="O28" s="292"/>
    </row>
    <row r="29" spans="1:15" s="293" customFormat="1" ht="45">
      <c r="A29" s="6"/>
      <c r="B29" s="289">
        <v>19</v>
      </c>
      <c r="C29" s="290" t="s">
        <v>75</v>
      </c>
      <c r="D29" s="289" t="s">
        <v>73</v>
      </c>
      <c r="E29" s="289" t="s">
        <v>63</v>
      </c>
      <c r="F29" s="291">
        <v>0.2</v>
      </c>
      <c r="G29" s="291">
        <v>0.2</v>
      </c>
      <c r="H29" s="291"/>
      <c r="I29" s="289" t="s">
        <v>76</v>
      </c>
      <c r="J29" s="289" t="s">
        <v>77</v>
      </c>
      <c r="K29" s="290" t="s">
        <v>78</v>
      </c>
      <c r="L29" s="290"/>
      <c r="M29" s="253">
        <v>1</v>
      </c>
      <c r="N29" s="292"/>
      <c r="O29" s="292"/>
    </row>
    <row r="30" spans="1:15" s="293" customFormat="1" ht="30">
      <c r="A30" s="6"/>
      <c r="B30" s="289">
        <v>20</v>
      </c>
      <c r="C30" s="290" t="s">
        <v>79</v>
      </c>
      <c r="D30" s="289" t="s">
        <v>21</v>
      </c>
      <c r="E30" s="289" t="s">
        <v>63</v>
      </c>
      <c r="F30" s="291">
        <v>0.14199999999999999</v>
      </c>
      <c r="G30" s="291">
        <v>0.14199999999999999</v>
      </c>
      <c r="H30" s="291"/>
      <c r="I30" s="289" t="s">
        <v>76</v>
      </c>
      <c r="J30" s="289" t="s">
        <v>28</v>
      </c>
      <c r="K30" s="290" t="s">
        <v>80</v>
      </c>
      <c r="L30" s="290"/>
      <c r="M30" s="253">
        <v>1</v>
      </c>
      <c r="N30" s="292"/>
      <c r="O30" s="292"/>
    </row>
    <row r="31" spans="1:15" s="293" customFormat="1" ht="45">
      <c r="A31" s="6"/>
      <c r="B31" s="289">
        <v>21</v>
      </c>
      <c r="C31" s="290" t="s">
        <v>4254</v>
      </c>
      <c r="D31" s="289" t="s">
        <v>41</v>
      </c>
      <c r="E31" s="289" t="s">
        <v>4255</v>
      </c>
      <c r="F31" s="291">
        <v>5.0000000000000001E-3</v>
      </c>
      <c r="G31" s="291">
        <v>5.0000000000000001E-3</v>
      </c>
      <c r="H31" s="291"/>
      <c r="I31" s="289" t="s">
        <v>23</v>
      </c>
      <c r="J31" s="289" t="s">
        <v>98</v>
      </c>
      <c r="K31" s="290" t="s">
        <v>4256</v>
      </c>
      <c r="L31" s="290"/>
      <c r="M31" s="253">
        <v>1</v>
      </c>
      <c r="N31" s="292"/>
      <c r="O31" s="292"/>
    </row>
    <row r="32" spans="1:15" s="293" customFormat="1" ht="60">
      <c r="A32" s="6"/>
      <c r="B32" s="289">
        <v>22</v>
      </c>
      <c r="C32" s="290" t="s">
        <v>4257</v>
      </c>
      <c r="D32" s="289" t="s">
        <v>27</v>
      </c>
      <c r="E32" s="289" t="s">
        <v>63</v>
      </c>
      <c r="F32" s="291">
        <v>0.57599999999999996</v>
      </c>
      <c r="G32" s="291">
        <v>0.57599999999999996</v>
      </c>
      <c r="H32" s="291"/>
      <c r="I32" s="289" t="s">
        <v>23</v>
      </c>
      <c r="J32" s="289" t="s">
        <v>31</v>
      </c>
      <c r="K32" s="290" t="s">
        <v>4258</v>
      </c>
      <c r="L32" s="290"/>
      <c r="M32" s="253">
        <v>1</v>
      </c>
      <c r="N32" s="292"/>
      <c r="O32" s="292"/>
    </row>
    <row r="33" spans="1:15" s="293" customFormat="1" ht="90">
      <c r="A33" s="6"/>
      <c r="B33" s="289">
        <v>23</v>
      </c>
      <c r="C33" s="290" t="s">
        <v>81</v>
      </c>
      <c r="D33" s="289" t="s">
        <v>47</v>
      </c>
      <c r="E33" s="289" t="s">
        <v>63</v>
      </c>
      <c r="F33" s="291">
        <v>0.28799999999999998</v>
      </c>
      <c r="G33" s="291">
        <v>0.28799999999999998</v>
      </c>
      <c r="H33" s="291"/>
      <c r="I33" s="289" t="s">
        <v>23</v>
      </c>
      <c r="J33" s="289" t="s">
        <v>64</v>
      </c>
      <c r="K33" s="290" t="s">
        <v>82</v>
      </c>
      <c r="L33" s="290"/>
      <c r="M33" s="253">
        <v>1</v>
      </c>
      <c r="N33" s="292"/>
      <c r="O33" s="292"/>
    </row>
    <row r="34" spans="1:15" s="293" customFormat="1" ht="60">
      <c r="A34" s="6"/>
      <c r="B34" s="289">
        <v>24</v>
      </c>
      <c r="C34" s="290" t="s">
        <v>83</v>
      </c>
      <c r="D34" s="289" t="s">
        <v>43</v>
      </c>
      <c r="E34" s="289" t="s">
        <v>63</v>
      </c>
      <c r="F34" s="291">
        <v>0.03</v>
      </c>
      <c r="G34" s="291">
        <v>0.03</v>
      </c>
      <c r="H34" s="291"/>
      <c r="I34" s="289" t="s">
        <v>76</v>
      </c>
      <c r="J34" s="289" t="s">
        <v>31</v>
      </c>
      <c r="K34" s="290" t="s">
        <v>84</v>
      </c>
      <c r="L34" s="290"/>
      <c r="M34" s="253">
        <v>1</v>
      </c>
      <c r="N34" s="292"/>
      <c r="O34" s="292"/>
    </row>
    <row r="35" spans="1:15" s="293" customFormat="1" ht="30">
      <c r="A35" s="6"/>
      <c r="B35" s="289">
        <v>25</v>
      </c>
      <c r="C35" s="290" t="s">
        <v>85</v>
      </c>
      <c r="D35" s="289" t="s">
        <v>86</v>
      </c>
      <c r="E35" s="289" t="s">
        <v>63</v>
      </c>
      <c r="F35" s="291">
        <v>0.122</v>
      </c>
      <c r="G35" s="291">
        <v>2.4E-2</v>
      </c>
      <c r="H35" s="291"/>
      <c r="I35" s="289" t="s">
        <v>23</v>
      </c>
      <c r="J35" s="289" t="s">
        <v>64</v>
      </c>
      <c r="K35" s="290" t="s">
        <v>87</v>
      </c>
      <c r="L35" s="290"/>
      <c r="M35" s="253">
        <v>1</v>
      </c>
      <c r="N35" s="292"/>
      <c r="O35" s="292"/>
    </row>
    <row r="36" spans="1:15" s="293" customFormat="1" ht="45">
      <c r="A36" s="6"/>
      <c r="B36" s="289">
        <v>26</v>
      </c>
      <c r="C36" s="290" t="s">
        <v>88</v>
      </c>
      <c r="D36" s="289" t="s">
        <v>41</v>
      </c>
      <c r="E36" s="289" t="s">
        <v>63</v>
      </c>
      <c r="F36" s="291">
        <v>0.748</v>
      </c>
      <c r="G36" s="291">
        <v>0.748</v>
      </c>
      <c r="H36" s="291"/>
      <c r="I36" s="289" t="s">
        <v>76</v>
      </c>
      <c r="J36" s="289" t="s">
        <v>54</v>
      </c>
      <c r="K36" s="290" t="s">
        <v>89</v>
      </c>
      <c r="L36" s="290"/>
      <c r="M36" s="253">
        <v>1</v>
      </c>
      <c r="N36" s="292"/>
      <c r="O36" s="292"/>
    </row>
    <row r="37" spans="1:15" s="293" customFormat="1" ht="45">
      <c r="A37" s="6"/>
      <c r="B37" s="289">
        <v>27</v>
      </c>
      <c r="C37" s="290" t="s">
        <v>90</v>
      </c>
      <c r="D37" s="289" t="s">
        <v>41</v>
      </c>
      <c r="E37" s="289" t="s">
        <v>63</v>
      </c>
      <c r="F37" s="291">
        <v>0.115</v>
      </c>
      <c r="G37" s="291">
        <v>0.115</v>
      </c>
      <c r="H37" s="291"/>
      <c r="I37" s="289" t="s">
        <v>76</v>
      </c>
      <c r="J37" s="289" t="s">
        <v>31</v>
      </c>
      <c r="K37" s="290" t="s">
        <v>91</v>
      </c>
      <c r="L37" s="290"/>
      <c r="M37" s="253">
        <v>1</v>
      </c>
      <c r="N37" s="292"/>
      <c r="O37" s="292"/>
    </row>
    <row r="38" spans="1:15" s="293" customFormat="1" ht="45">
      <c r="A38" s="6"/>
      <c r="B38" s="289">
        <v>28</v>
      </c>
      <c r="C38" s="290" t="s">
        <v>92</v>
      </c>
      <c r="D38" s="289" t="s">
        <v>41</v>
      </c>
      <c r="E38" s="289" t="s">
        <v>63</v>
      </c>
      <c r="F38" s="291">
        <v>0.28799999999999998</v>
      </c>
      <c r="G38" s="291">
        <v>0.28799999999999998</v>
      </c>
      <c r="H38" s="291"/>
      <c r="I38" s="289" t="s">
        <v>76</v>
      </c>
      <c r="J38" s="289" t="s">
        <v>31</v>
      </c>
      <c r="K38" s="290" t="s">
        <v>93</v>
      </c>
      <c r="L38" s="290"/>
      <c r="M38" s="253">
        <v>1</v>
      </c>
      <c r="N38" s="292"/>
      <c r="O38" s="292"/>
    </row>
    <row r="39" spans="1:15" s="293" customFormat="1" ht="45">
      <c r="A39" s="6"/>
      <c r="B39" s="289">
        <v>29</v>
      </c>
      <c r="C39" s="290" t="s">
        <v>94</v>
      </c>
      <c r="D39" s="289" t="s">
        <v>95</v>
      </c>
      <c r="E39" s="289" t="s">
        <v>63</v>
      </c>
      <c r="F39" s="291">
        <v>5.1779999999999999</v>
      </c>
      <c r="G39" s="291">
        <v>0.46</v>
      </c>
      <c r="H39" s="291"/>
      <c r="I39" s="289" t="s">
        <v>23</v>
      </c>
      <c r="J39" s="289" t="s">
        <v>54</v>
      </c>
      <c r="K39" s="290" t="s">
        <v>96</v>
      </c>
      <c r="L39" s="290"/>
      <c r="M39" s="253">
        <v>1</v>
      </c>
      <c r="N39" s="292"/>
      <c r="O39" s="292"/>
    </row>
    <row r="40" spans="1:15" s="293" customFormat="1" ht="45">
      <c r="A40" s="6"/>
      <c r="B40" s="289">
        <v>30</v>
      </c>
      <c r="C40" s="290" t="s">
        <v>97</v>
      </c>
      <c r="D40" s="289" t="s">
        <v>21</v>
      </c>
      <c r="E40" s="289" t="s">
        <v>22</v>
      </c>
      <c r="F40" s="291">
        <v>0.123</v>
      </c>
      <c r="G40" s="291">
        <v>1.4E-2</v>
      </c>
      <c r="H40" s="291"/>
      <c r="I40" s="289" t="s">
        <v>23</v>
      </c>
      <c r="J40" s="289" t="s">
        <v>98</v>
      </c>
      <c r="K40" s="290" t="s">
        <v>99</v>
      </c>
      <c r="L40" s="290"/>
      <c r="M40" s="253">
        <v>1</v>
      </c>
      <c r="N40" s="292"/>
      <c r="O40" s="292"/>
    </row>
    <row r="41" spans="1:15" s="293" customFormat="1" ht="75">
      <c r="A41" s="6"/>
      <c r="B41" s="289">
        <v>31</v>
      </c>
      <c r="C41" s="290" t="s">
        <v>100</v>
      </c>
      <c r="D41" s="289" t="s">
        <v>27</v>
      </c>
      <c r="E41" s="289" t="s">
        <v>22</v>
      </c>
      <c r="F41" s="291">
        <v>4.2000000000000003E-2</v>
      </c>
      <c r="G41" s="291">
        <v>4.2000000000000003E-2</v>
      </c>
      <c r="H41" s="291"/>
      <c r="I41" s="289" t="s">
        <v>23</v>
      </c>
      <c r="J41" s="289" t="s">
        <v>101</v>
      </c>
      <c r="K41" s="290" t="s">
        <v>102</v>
      </c>
      <c r="L41" s="290"/>
      <c r="M41" s="253">
        <v>1</v>
      </c>
      <c r="N41" s="292"/>
      <c r="O41" s="292"/>
    </row>
    <row r="42" spans="1:15" s="293" customFormat="1" ht="120">
      <c r="A42" s="6"/>
      <c r="B42" s="289">
        <v>32</v>
      </c>
      <c r="C42" s="290" t="s">
        <v>112</v>
      </c>
      <c r="D42" s="289" t="s">
        <v>27</v>
      </c>
      <c r="E42" s="289" t="s">
        <v>63</v>
      </c>
      <c r="F42" s="291">
        <v>4.0000000000000001E-3</v>
      </c>
      <c r="G42" s="291">
        <v>4.0000000000000001E-3</v>
      </c>
      <c r="H42" s="291"/>
      <c r="I42" s="289" t="s">
        <v>23</v>
      </c>
      <c r="J42" s="289" t="s">
        <v>113</v>
      </c>
      <c r="K42" s="290" t="s">
        <v>114</v>
      </c>
      <c r="L42" s="290"/>
      <c r="M42" s="253">
        <v>1</v>
      </c>
      <c r="N42" s="292"/>
      <c r="O42" s="292"/>
    </row>
    <row r="43" spans="1:15" s="293" customFormat="1" ht="30">
      <c r="A43" s="6"/>
      <c r="B43" s="289">
        <v>33</v>
      </c>
      <c r="C43" s="290" t="s">
        <v>115</v>
      </c>
      <c r="D43" s="289" t="s">
        <v>27</v>
      </c>
      <c r="E43" s="289" t="s">
        <v>63</v>
      </c>
      <c r="F43" s="291">
        <v>0.05</v>
      </c>
      <c r="G43" s="291">
        <v>0.05</v>
      </c>
      <c r="H43" s="291"/>
      <c r="I43" s="289" t="s">
        <v>23</v>
      </c>
      <c r="J43" s="289" t="s">
        <v>28</v>
      </c>
      <c r="K43" s="290" t="s">
        <v>116</v>
      </c>
      <c r="L43" s="290"/>
      <c r="M43" s="253">
        <v>1</v>
      </c>
      <c r="N43" s="292"/>
      <c r="O43" s="292"/>
    </row>
    <row r="44" spans="1:15" s="293" customFormat="1" ht="90">
      <c r="A44" s="6"/>
      <c r="B44" s="289">
        <v>34</v>
      </c>
      <c r="C44" s="290" t="s">
        <v>117</v>
      </c>
      <c r="D44" s="289" t="s">
        <v>21</v>
      </c>
      <c r="E44" s="289" t="s">
        <v>63</v>
      </c>
      <c r="F44" s="291">
        <v>9.9000000000000005E-2</v>
      </c>
      <c r="G44" s="291">
        <v>9.9000000000000005E-2</v>
      </c>
      <c r="H44" s="291"/>
      <c r="I44" s="289" t="s">
        <v>76</v>
      </c>
      <c r="J44" s="289" t="s">
        <v>28</v>
      </c>
      <c r="K44" s="290" t="s">
        <v>7039</v>
      </c>
      <c r="L44" s="290"/>
      <c r="M44" s="253">
        <v>1</v>
      </c>
      <c r="N44" s="292"/>
      <c r="O44" s="292"/>
    </row>
    <row r="45" spans="1:15" s="293" customFormat="1" ht="75">
      <c r="A45" s="6"/>
      <c r="B45" s="289">
        <v>35</v>
      </c>
      <c r="C45" s="290" t="s">
        <v>124</v>
      </c>
      <c r="D45" s="289" t="s">
        <v>125</v>
      </c>
      <c r="E45" s="289" t="s">
        <v>126</v>
      </c>
      <c r="F45" s="291">
        <v>0.158</v>
      </c>
      <c r="G45" s="291">
        <v>0.158</v>
      </c>
      <c r="H45" s="291"/>
      <c r="I45" s="289" t="s">
        <v>23</v>
      </c>
      <c r="J45" s="289" t="s">
        <v>127</v>
      </c>
      <c r="K45" s="290" t="s">
        <v>128</v>
      </c>
      <c r="L45" s="290"/>
      <c r="M45" s="253">
        <v>1</v>
      </c>
      <c r="N45" s="292"/>
      <c r="O45" s="292"/>
    </row>
    <row r="46" spans="1:15" s="181" customFormat="1" hidden="1">
      <c r="A46" s="3"/>
      <c r="B46" s="137"/>
      <c r="C46" s="137"/>
      <c r="D46" s="3"/>
      <c r="E46" s="3"/>
      <c r="F46" s="142"/>
      <c r="G46" s="142"/>
      <c r="H46" s="142"/>
      <c r="I46" s="3"/>
      <c r="J46" s="3"/>
      <c r="K46" s="137"/>
      <c r="L46" s="137"/>
      <c r="M46" s="373"/>
      <c r="N46" s="224"/>
      <c r="O46" s="224"/>
    </row>
    <row r="47" spans="1:15" s="5" customFormat="1" hidden="1">
      <c r="A47" s="3"/>
      <c r="B47" s="162" t="s">
        <v>129</v>
      </c>
      <c r="C47" s="163" t="s">
        <v>130</v>
      </c>
      <c r="D47" s="162"/>
      <c r="E47" s="163"/>
      <c r="F47" s="143"/>
      <c r="G47" s="142"/>
      <c r="H47" s="142"/>
      <c r="I47" s="3"/>
      <c r="J47" s="3"/>
      <c r="K47" s="137"/>
      <c r="L47" s="137"/>
      <c r="M47" s="374"/>
      <c r="N47" s="225"/>
      <c r="O47" s="225"/>
    </row>
    <row r="48" spans="1:15" s="181" customFormat="1" hidden="1">
      <c r="A48" s="31"/>
      <c r="B48" s="3"/>
      <c r="C48" s="137"/>
      <c r="D48" s="3"/>
      <c r="E48" s="137"/>
      <c r="F48" s="143"/>
      <c r="G48" s="142"/>
      <c r="H48" s="142"/>
      <c r="I48" s="3"/>
      <c r="J48" s="3"/>
      <c r="K48" s="185"/>
      <c r="L48" s="137"/>
      <c r="M48" s="199"/>
    </row>
    <row r="49" spans="1:13" s="181" customFormat="1" hidden="1">
      <c r="A49" s="31"/>
      <c r="B49" s="3"/>
      <c r="C49" s="137"/>
      <c r="D49" s="3"/>
      <c r="E49" s="137"/>
      <c r="F49" s="143"/>
      <c r="G49" s="142"/>
      <c r="H49" s="142"/>
      <c r="I49" s="3"/>
      <c r="J49" s="3"/>
      <c r="K49" s="185"/>
      <c r="L49" s="137"/>
      <c r="M49" s="199"/>
    </row>
    <row r="50" spans="1:13" s="181" customFormat="1" hidden="1">
      <c r="A50" s="5"/>
      <c r="B50" s="3"/>
      <c r="C50" s="137"/>
      <c r="D50" s="3"/>
      <c r="E50" s="3"/>
      <c r="F50" s="142"/>
      <c r="G50" s="142"/>
      <c r="H50" s="142"/>
      <c r="I50" s="3"/>
      <c r="J50" s="3"/>
      <c r="K50" s="137"/>
      <c r="L50" s="137"/>
      <c r="M50" s="199"/>
    </row>
    <row r="51" spans="1:13" s="209" customFormat="1">
      <c r="A51" s="2"/>
      <c r="B51" s="296" t="s">
        <v>6384</v>
      </c>
      <c r="C51" s="297"/>
      <c r="D51" s="276"/>
      <c r="E51" s="276"/>
      <c r="F51" s="276"/>
      <c r="G51" s="276"/>
      <c r="H51" s="276"/>
      <c r="I51" s="276"/>
      <c r="J51" s="276"/>
      <c r="K51" s="278"/>
      <c r="L51" s="278"/>
      <c r="M51" s="282">
        <v>0</v>
      </c>
    </row>
    <row r="52" spans="1:13" s="209" customFormat="1">
      <c r="A52" s="2"/>
      <c r="B52" s="280" t="s">
        <v>16</v>
      </c>
      <c r="C52" s="450" t="s">
        <v>6493</v>
      </c>
      <c r="D52" s="451"/>
      <c r="E52" s="451"/>
      <c r="F52" s="451"/>
      <c r="G52" s="451"/>
      <c r="H52" s="451"/>
      <c r="I52" s="451"/>
      <c r="J52" s="451"/>
      <c r="K52" s="451"/>
      <c r="L52" s="452"/>
      <c r="M52" s="282">
        <v>0</v>
      </c>
    </row>
    <row r="53" spans="1:13" s="288" customFormat="1">
      <c r="A53" s="1"/>
      <c r="B53" s="283" t="s">
        <v>18</v>
      </c>
      <c r="C53" s="284" t="s">
        <v>19</v>
      </c>
      <c r="D53" s="298"/>
      <c r="E53" s="299"/>
      <c r="F53" s="300"/>
      <c r="G53" s="298"/>
      <c r="H53" s="298"/>
      <c r="I53" s="298"/>
      <c r="J53" s="298"/>
      <c r="K53" s="299"/>
      <c r="L53" s="299"/>
      <c r="M53" s="286">
        <v>0</v>
      </c>
    </row>
    <row r="54" spans="1:13" ht="30">
      <c r="B54" s="289">
        <v>1</v>
      </c>
      <c r="C54" s="290" t="s">
        <v>132</v>
      </c>
      <c r="D54" s="289" t="s">
        <v>47</v>
      </c>
      <c r="E54" s="290" t="s">
        <v>133</v>
      </c>
      <c r="F54" s="301">
        <v>1.5</v>
      </c>
      <c r="G54" s="289">
        <v>0.75</v>
      </c>
      <c r="I54" s="289" t="s">
        <v>134</v>
      </c>
      <c r="J54" s="289" t="s">
        <v>135</v>
      </c>
      <c r="K54" s="290" t="s">
        <v>6516</v>
      </c>
      <c r="L54" s="290"/>
      <c r="M54" s="253">
        <v>1</v>
      </c>
    </row>
    <row r="55" spans="1:13" ht="120">
      <c r="B55" s="289">
        <v>2</v>
      </c>
      <c r="C55" s="290" t="s">
        <v>136</v>
      </c>
      <c r="D55" s="289" t="s">
        <v>137</v>
      </c>
      <c r="E55" s="290" t="s">
        <v>133</v>
      </c>
      <c r="F55" s="301">
        <v>1.28</v>
      </c>
      <c r="G55" s="289">
        <v>1.28</v>
      </c>
      <c r="H55" s="289">
        <v>1.2</v>
      </c>
      <c r="I55" s="289" t="s">
        <v>134</v>
      </c>
      <c r="J55" s="289" t="s">
        <v>138</v>
      </c>
      <c r="K55" s="290" t="s">
        <v>6517</v>
      </c>
      <c r="L55" s="290"/>
      <c r="M55" s="253">
        <v>1</v>
      </c>
    </row>
    <row r="56" spans="1:13" ht="45">
      <c r="B56" s="289">
        <v>3</v>
      </c>
      <c r="C56" s="290" t="s">
        <v>139</v>
      </c>
      <c r="D56" s="289" t="s">
        <v>47</v>
      </c>
      <c r="E56" s="290" t="s">
        <v>133</v>
      </c>
      <c r="F56" s="301">
        <v>0.2</v>
      </c>
      <c r="G56" s="289">
        <v>0.15000000000000002</v>
      </c>
      <c r="I56" s="289" t="s">
        <v>134</v>
      </c>
      <c r="J56" s="289" t="s">
        <v>140</v>
      </c>
      <c r="K56" s="290" t="s">
        <v>6518</v>
      </c>
      <c r="L56" s="290"/>
      <c r="M56" s="253">
        <v>1</v>
      </c>
    </row>
    <row r="57" spans="1:13" ht="45">
      <c r="B57" s="289">
        <v>4</v>
      </c>
      <c r="C57" s="290" t="s">
        <v>141</v>
      </c>
      <c r="D57" s="289" t="s">
        <v>47</v>
      </c>
      <c r="E57" s="290" t="s">
        <v>133</v>
      </c>
      <c r="F57" s="301">
        <v>0.4</v>
      </c>
      <c r="G57" s="289">
        <v>0.4</v>
      </c>
      <c r="I57" s="289" t="s">
        <v>134</v>
      </c>
      <c r="J57" s="289" t="s">
        <v>142</v>
      </c>
      <c r="K57" s="290" t="s">
        <v>6519</v>
      </c>
      <c r="L57" s="290"/>
      <c r="M57" s="253">
        <v>1</v>
      </c>
    </row>
    <row r="58" spans="1:13" ht="150">
      <c r="B58" s="289">
        <v>5</v>
      </c>
      <c r="C58" s="290" t="s">
        <v>143</v>
      </c>
      <c r="D58" s="289" t="s">
        <v>27</v>
      </c>
      <c r="E58" s="290" t="s">
        <v>133</v>
      </c>
      <c r="F58" s="301">
        <v>22.3</v>
      </c>
      <c r="G58" s="289">
        <v>22.3</v>
      </c>
      <c r="H58" s="289">
        <v>5.92</v>
      </c>
      <c r="I58" s="289" t="s">
        <v>134</v>
      </c>
      <c r="J58" s="289" t="s">
        <v>144</v>
      </c>
      <c r="K58" s="290" t="s">
        <v>6520</v>
      </c>
      <c r="L58" s="290"/>
      <c r="M58" s="253">
        <v>1</v>
      </c>
    </row>
    <row r="59" spans="1:13" ht="45">
      <c r="B59" s="289">
        <v>6</v>
      </c>
      <c r="C59" s="290" t="s">
        <v>145</v>
      </c>
      <c r="D59" s="289" t="s">
        <v>27</v>
      </c>
      <c r="E59" s="290" t="s">
        <v>133</v>
      </c>
      <c r="F59" s="301">
        <v>3.5</v>
      </c>
      <c r="G59" s="289">
        <v>3.5</v>
      </c>
      <c r="I59" s="289" t="s">
        <v>134</v>
      </c>
      <c r="J59" s="289" t="s">
        <v>146</v>
      </c>
      <c r="K59" s="290" t="s">
        <v>6521</v>
      </c>
      <c r="L59" s="290"/>
      <c r="M59" s="253">
        <v>1</v>
      </c>
    </row>
    <row r="60" spans="1:13" ht="60">
      <c r="B60" s="289">
        <v>7</v>
      </c>
      <c r="C60" s="290" t="s">
        <v>147</v>
      </c>
      <c r="D60" s="289" t="s">
        <v>27</v>
      </c>
      <c r="E60" s="290" t="s">
        <v>133</v>
      </c>
      <c r="F60" s="301">
        <v>34</v>
      </c>
      <c r="G60" s="289">
        <v>34</v>
      </c>
      <c r="I60" s="289" t="s">
        <v>134</v>
      </c>
      <c r="J60" s="289" t="s">
        <v>148</v>
      </c>
      <c r="K60" s="290" t="s">
        <v>6522</v>
      </c>
      <c r="L60" s="290"/>
      <c r="M60" s="253">
        <v>1</v>
      </c>
    </row>
    <row r="61" spans="1:13" ht="120">
      <c r="B61" s="289">
        <v>8</v>
      </c>
      <c r="C61" s="290" t="s">
        <v>149</v>
      </c>
      <c r="D61" s="289" t="s">
        <v>27</v>
      </c>
      <c r="E61" s="290" t="s">
        <v>133</v>
      </c>
      <c r="F61" s="301">
        <v>12</v>
      </c>
      <c r="G61" s="289">
        <v>12</v>
      </c>
      <c r="H61" s="289">
        <v>0.5</v>
      </c>
      <c r="I61" s="289" t="s">
        <v>134</v>
      </c>
      <c r="J61" s="289" t="s">
        <v>150</v>
      </c>
      <c r="K61" s="290" t="s">
        <v>6523</v>
      </c>
      <c r="L61" s="290"/>
      <c r="M61" s="253">
        <v>1</v>
      </c>
    </row>
    <row r="62" spans="1:13" ht="45">
      <c r="B62" s="289">
        <v>9</v>
      </c>
      <c r="C62" s="290" t="s">
        <v>151</v>
      </c>
      <c r="D62" s="289" t="s">
        <v>27</v>
      </c>
      <c r="E62" s="290" t="s">
        <v>133</v>
      </c>
      <c r="F62" s="301">
        <v>1.8</v>
      </c>
      <c r="G62" s="289">
        <v>1.8</v>
      </c>
      <c r="I62" s="289" t="s">
        <v>134</v>
      </c>
      <c r="J62" s="289" t="s">
        <v>135</v>
      </c>
      <c r="K62" s="290" t="s">
        <v>6524</v>
      </c>
      <c r="L62" s="290"/>
      <c r="M62" s="253">
        <v>1</v>
      </c>
    </row>
    <row r="63" spans="1:13" ht="45">
      <c r="B63" s="289">
        <v>10</v>
      </c>
      <c r="C63" s="290" t="s">
        <v>152</v>
      </c>
      <c r="D63" s="289" t="s">
        <v>27</v>
      </c>
      <c r="E63" s="290" t="s">
        <v>133</v>
      </c>
      <c r="F63" s="301">
        <v>0.5</v>
      </c>
      <c r="G63" s="289">
        <v>0.5</v>
      </c>
      <c r="I63" s="289" t="s">
        <v>134</v>
      </c>
      <c r="J63" s="289" t="s">
        <v>135</v>
      </c>
      <c r="K63" s="290" t="s">
        <v>6525</v>
      </c>
      <c r="L63" s="290"/>
      <c r="M63" s="253">
        <v>1</v>
      </c>
    </row>
    <row r="64" spans="1:13" ht="105">
      <c r="B64" s="289">
        <v>11</v>
      </c>
      <c r="C64" s="290" t="s">
        <v>153</v>
      </c>
      <c r="D64" s="289" t="s">
        <v>27</v>
      </c>
      <c r="E64" s="290" t="s">
        <v>133</v>
      </c>
      <c r="F64" s="301">
        <v>25</v>
      </c>
      <c r="G64" s="289">
        <v>25</v>
      </c>
      <c r="I64" s="289" t="s">
        <v>134</v>
      </c>
      <c r="J64" s="289" t="s">
        <v>154</v>
      </c>
      <c r="K64" s="290" t="s">
        <v>6526</v>
      </c>
      <c r="L64" s="290"/>
      <c r="M64" s="253">
        <v>1</v>
      </c>
    </row>
    <row r="65" spans="2:13" ht="75">
      <c r="B65" s="289">
        <v>12</v>
      </c>
      <c r="C65" s="290" t="s">
        <v>155</v>
      </c>
      <c r="D65" s="289" t="s">
        <v>27</v>
      </c>
      <c r="E65" s="290" t="s">
        <v>133</v>
      </c>
      <c r="F65" s="301">
        <v>0.3</v>
      </c>
      <c r="G65" s="289">
        <v>0.3</v>
      </c>
      <c r="I65" s="289" t="s">
        <v>134</v>
      </c>
      <c r="J65" s="289" t="s">
        <v>156</v>
      </c>
      <c r="K65" s="290" t="s">
        <v>6527</v>
      </c>
      <c r="L65" s="290"/>
      <c r="M65" s="253">
        <v>1</v>
      </c>
    </row>
    <row r="66" spans="2:13" ht="45">
      <c r="B66" s="289">
        <v>13</v>
      </c>
      <c r="C66" s="290" t="s">
        <v>157</v>
      </c>
      <c r="D66" s="289" t="s">
        <v>27</v>
      </c>
      <c r="E66" s="290" t="s">
        <v>158</v>
      </c>
      <c r="F66" s="301">
        <v>1.1000000000000001</v>
      </c>
      <c r="G66" s="289">
        <v>1.1000000000000001</v>
      </c>
      <c r="I66" s="289" t="s">
        <v>134</v>
      </c>
      <c r="J66" s="289" t="s">
        <v>146</v>
      </c>
      <c r="K66" s="290" t="s">
        <v>159</v>
      </c>
      <c r="L66" s="290"/>
      <c r="M66" s="253">
        <v>1</v>
      </c>
    </row>
    <row r="67" spans="2:13" ht="90">
      <c r="B67" s="289">
        <v>14</v>
      </c>
      <c r="C67" s="290" t="s">
        <v>160</v>
      </c>
      <c r="D67" s="289" t="s">
        <v>161</v>
      </c>
      <c r="E67" s="290" t="s">
        <v>133</v>
      </c>
      <c r="F67" s="301">
        <v>10</v>
      </c>
      <c r="G67" s="289">
        <v>1.4</v>
      </c>
      <c r="I67" s="289" t="s">
        <v>134</v>
      </c>
      <c r="J67" s="289" t="s">
        <v>162</v>
      </c>
      <c r="K67" s="290" t="s">
        <v>6528</v>
      </c>
      <c r="L67" s="290"/>
      <c r="M67" s="253">
        <v>1</v>
      </c>
    </row>
    <row r="68" spans="2:13" ht="60">
      <c r="B68" s="289">
        <v>15</v>
      </c>
      <c r="C68" s="290" t="s">
        <v>163</v>
      </c>
      <c r="D68" s="289" t="s">
        <v>161</v>
      </c>
      <c r="E68" s="290" t="s">
        <v>133</v>
      </c>
      <c r="F68" s="301">
        <v>4.3</v>
      </c>
      <c r="G68" s="289">
        <v>4.3</v>
      </c>
      <c r="I68" s="289" t="s">
        <v>134</v>
      </c>
      <c r="J68" s="289" t="s">
        <v>164</v>
      </c>
      <c r="K68" s="290" t="s">
        <v>6529</v>
      </c>
      <c r="L68" s="290"/>
      <c r="M68" s="253">
        <v>1</v>
      </c>
    </row>
    <row r="69" spans="2:13" ht="120">
      <c r="B69" s="289">
        <v>16</v>
      </c>
      <c r="C69" s="290" t="s">
        <v>165</v>
      </c>
      <c r="D69" s="289" t="s">
        <v>166</v>
      </c>
      <c r="E69" s="290" t="s">
        <v>167</v>
      </c>
      <c r="F69" s="301">
        <v>0.43</v>
      </c>
      <c r="G69" s="289">
        <v>0.43</v>
      </c>
      <c r="I69" s="289" t="s">
        <v>134</v>
      </c>
      <c r="J69" s="289" t="s">
        <v>168</v>
      </c>
      <c r="K69" s="290" t="s">
        <v>6530</v>
      </c>
      <c r="L69" s="290"/>
      <c r="M69" s="253">
        <v>1</v>
      </c>
    </row>
    <row r="70" spans="2:13" ht="45">
      <c r="B70" s="289">
        <v>17</v>
      </c>
      <c r="C70" s="290" t="s">
        <v>169</v>
      </c>
      <c r="D70" s="289" t="s">
        <v>122</v>
      </c>
      <c r="E70" s="290" t="s">
        <v>133</v>
      </c>
      <c r="F70" s="301">
        <v>1.88</v>
      </c>
      <c r="G70" s="289">
        <v>1.88</v>
      </c>
      <c r="I70" s="289" t="s">
        <v>134</v>
      </c>
      <c r="J70" s="289" t="s">
        <v>170</v>
      </c>
      <c r="K70" s="290" t="s">
        <v>6531</v>
      </c>
      <c r="L70" s="290"/>
      <c r="M70" s="253">
        <v>1</v>
      </c>
    </row>
    <row r="71" spans="2:13" ht="60">
      <c r="B71" s="289">
        <v>18</v>
      </c>
      <c r="C71" s="290" t="s">
        <v>171</v>
      </c>
      <c r="D71" s="289" t="s">
        <v>122</v>
      </c>
      <c r="E71" s="290" t="s">
        <v>133</v>
      </c>
      <c r="F71" s="301">
        <v>2</v>
      </c>
      <c r="G71" s="289">
        <v>2</v>
      </c>
      <c r="I71" s="289" t="s">
        <v>134</v>
      </c>
      <c r="J71" s="289" t="s">
        <v>172</v>
      </c>
      <c r="K71" s="290" t="s">
        <v>6532</v>
      </c>
      <c r="L71" s="290"/>
      <c r="M71" s="253">
        <v>1</v>
      </c>
    </row>
    <row r="72" spans="2:13" ht="45">
      <c r="B72" s="289">
        <v>19</v>
      </c>
      <c r="C72" s="290" t="s">
        <v>173</v>
      </c>
      <c r="D72" s="289" t="s">
        <v>122</v>
      </c>
      <c r="E72" s="290" t="s">
        <v>133</v>
      </c>
      <c r="F72" s="301">
        <v>1.3</v>
      </c>
      <c r="G72" s="289">
        <v>1.3</v>
      </c>
      <c r="I72" s="289" t="s">
        <v>134</v>
      </c>
      <c r="J72" s="289" t="s">
        <v>174</v>
      </c>
      <c r="K72" s="290" t="s">
        <v>6533</v>
      </c>
      <c r="L72" s="290"/>
      <c r="M72" s="253">
        <v>1</v>
      </c>
    </row>
    <row r="73" spans="2:13" ht="45">
      <c r="B73" s="289">
        <v>20</v>
      </c>
      <c r="C73" s="290" t="s">
        <v>175</v>
      </c>
      <c r="D73" s="289" t="s">
        <v>122</v>
      </c>
      <c r="E73" s="290" t="s">
        <v>133</v>
      </c>
      <c r="F73" s="301">
        <v>1.9</v>
      </c>
      <c r="G73" s="289">
        <v>1.9</v>
      </c>
      <c r="I73" s="289" t="s">
        <v>134</v>
      </c>
      <c r="J73" s="289" t="s">
        <v>176</v>
      </c>
      <c r="K73" s="290" t="s">
        <v>6534</v>
      </c>
      <c r="L73" s="290"/>
      <c r="M73" s="253">
        <v>1</v>
      </c>
    </row>
    <row r="74" spans="2:13" ht="45">
      <c r="B74" s="289">
        <v>21</v>
      </c>
      <c r="C74" s="290" t="s">
        <v>177</v>
      </c>
      <c r="D74" s="289" t="s">
        <v>122</v>
      </c>
      <c r="E74" s="290" t="s">
        <v>133</v>
      </c>
      <c r="F74" s="301">
        <v>0.25</v>
      </c>
      <c r="G74" s="289">
        <v>0.25</v>
      </c>
      <c r="I74" s="289" t="s">
        <v>134</v>
      </c>
      <c r="J74" s="289" t="s">
        <v>178</v>
      </c>
      <c r="K74" s="290" t="s">
        <v>6535</v>
      </c>
      <c r="L74" s="290"/>
      <c r="M74" s="253">
        <v>1</v>
      </c>
    </row>
    <row r="75" spans="2:13" ht="45">
      <c r="B75" s="289">
        <v>22</v>
      </c>
      <c r="C75" s="290" t="s">
        <v>179</v>
      </c>
      <c r="D75" s="289" t="s">
        <v>180</v>
      </c>
      <c r="E75" s="290" t="s">
        <v>133</v>
      </c>
      <c r="F75" s="301">
        <v>1.9</v>
      </c>
      <c r="G75" s="289">
        <v>1.9</v>
      </c>
      <c r="I75" s="289" t="s">
        <v>134</v>
      </c>
      <c r="J75" s="289" t="s">
        <v>156</v>
      </c>
      <c r="K75" s="290" t="s">
        <v>6536</v>
      </c>
      <c r="L75" s="290"/>
      <c r="M75" s="253">
        <v>1</v>
      </c>
    </row>
    <row r="76" spans="2:13" ht="45">
      <c r="B76" s="289">
        <v>23</v>
      </c>
      <c r="C76" s="290" t="s">
        <v>181</v>
      </c>
      <c r="D76" s="289" t="s">
        <v>21</v>
      </c>
      <c r="E76" s="290" t="s">
        <v>133</v>
      </c>
      <c r="F76" s="301">
        <v>1.2</v>
      </c>
      <c r="G76" s="289">
        <v>1.2</v>
      </c>
      <c r="I76" s="289" t="s">
        <v>134</v>
      </c>
      <c r="J76" s="289" t="s">
        <v>182</v>
      </c>
      <c r="K76" s="290" t="s">
        <v>6537</v>
      </c>
      <c r="L76" s="290"/>
      <c r="M76" s="253">
        <v>1</v>
      </c>
    </row>
    <row r="77" spans="2:13" ht="45">
      <c r="B77" s="289">
        <v>24</v>
      </c>
      <c r="C77" s="290" t="s">
        <v>183</v>
      </c>
      <c r="D77" s="289" t="s">
        <v>21</v>
      </c>
      <c r="E77" s="290" t="s">
        <v>133</v>
      </c>
      <c r="F77" s="301">
        <v>1</v>
      </c>
      <c r="G77" s="289">
        <v>1</v>
      </c>
      <c r="I77" s="289" t="s">
        <v>134</v>
      </c>
      <c r="J77" s="289" t="s">
        <v>172</v>
      </c>
      <c r="K77" s="290" t="s">
        <v>6538</v>
      </c>
      <c r="L77" s="290"/>
      <c r="M77" s="253">
        <v>1</v>
      </c>
    </row>
    <row r="78" spans="2:13" ht="45">
      <c r="B78" s="289">
        <v>25</v>
      </c>
      <c r="C78" s="290" t="s">
        <v>184</v>
      </c>
      <c r="D78" s="289" t="s">
        <v>73</v>
      </c>
      <c r="E78" s="290" t="s">
        <v>133</v>
      </c>
      <c r="F78" s="301">
        <v>0.1</v>
      </c>
      <c r="G78" s="289">
        <v>0.1</v>
      </c>
      <c r="I78" s="289" t="s">
        <v>134</v>
      </c>
      <c r="J78" s="289" t="s">
        <v>185</v>
      </c>
      <c r="K78" s="290" t="s">
        <v>6539</v>
      </c>
      <c r="L78" s="290"/>
      <c r="M78" s="253">
        <v>1</v>
      </c>
    </row>
    <row r="79" spans="2:13" ht="45">
      <c r="B79" s="289">
        <v>26</v>
      </c>
      <c r="C79" s="290" t="s">
        <v>186</v>
      </c>
      <c r="D79" s="289" t="s">
        <v>73</v>
      </c>
      <c r="E79" s="290" t="s">
        <v>133</v>
      </c>
      <c r="F79" s="301">
        <v>0.1</v>
      </c>
      <c r="G79" s="289">
        <v>0.1</v>
      </c>
      <c r="I79" s="289" t="s">
        <v>134</v>
      </c>
      <c r="J79" s="289" t="s">
        <v>187</v>
      </c>
      <c r="K79" s="290" t="s">
        <v>6540</v>
      </c>
      <c r="L79" s="290"/>
      <c r="M79" s="253">
        <v>1</v>
      </c>
    </row>
    <row r="80" spans="2:13" ht="45">
      <c r="B80" s="289">
        <v>27</v>
      </c>
      <c r="C80" s="290" t="s">
        <v>188</v>
      </c>
      <c r="D80" s="289" t="s">
        <v>73</v>
      </c>
      <c r="E80" s="290" t="s">
        <v>133</v>
      </c>
      <c r="F80" s="301">
        <v>0.1</v>
      </c>
      <c r="G80" s="289">
        <v>0.1</v>
      </c>
      <c r="I80" s="289" t="s">
        <v>134</v>
      </c>
      <c r="J80" s="289" t="s">
        <v>189</v>
      </c>
      <c r="K80" s="290" t="s">
        <v>6541</v>
      </c>
      <c r="L80" s="290"/>
      <c r="M80" s="253">
        <v>1</v>
      </c>
    </row>
    <row r="81" spans="2:13" ht="210">
      <c r="B81" s="289">
        <v>28</v>
      </c>
      <c r="C81" s="290" t="s">
        <v>190</v>
      </c>
      <c r="D81" s="289" t="s">
        <v>73</v>
      </c>
      <c r="E81" s="290" t="s">
        <v>133</v>
      </c>
      <c r="F81" s="301">
        <v>0.3</v>
      </c>
      <c r="G81" s="289">
        <v>0.3</v>
      </c>
      <c r="H81" s="289">
        <v>0.25</v>
      </c>
      <c r="I81" s="289" t="s">
        <v>134</v>
      </c>
      <c r="J81" s="289" t="s">
        <v>138</v>
      </c>
      <c r="K81" s="290" t="s">
        <v>6542</v>
      </c>
      <c r="L81" s="290"/>
      <c r="M81" s="253">
        <v>1</v>
      </c>
    </row>
    <row r="82" spans="2:13" ht="60">
      <c r="B82" s="289">
        <v>29</v>
      </c>
      <c r="C82" s="290" t="s">
        <v>191</v>
      </c>
      <c r="D82" s="289" t="s">
        <v>73</v>
      </c>
      <c r="E82" s="290" t="s">
        <v>133</v>
      </c>
      <c r="F82" s="301">
        <v>0.1</v>
      </c>
      <c r="G82" s="289">
        <v>0.1</v>
      </c>
      <c r="I82" s="289" t="s">
        <v>134</v>
      </c>
      <c r="J82" s="289" t="s">
        <v>174</v>
      </c>
      <c r="K82" s="290" t="s">
        <v>6543</v>
      </c>
      <c r="L82" s="290"/>
      <c r="M82" s="253">
        <v>1</v>
      </c>
    </row>
    <row r="83" spans="2:13" ht="120">
      <c r="B83" s="289">
        <v>30</v>
      </c>
      <c r="C83" s="290" t="s">
        <v>192</v>
      </c>
      <c r="D83" s="289" t="s">
        <v>73</v>
      </c>
      <c r="E83" s="290" t="s">
        <v>133</v>
      </c>
      <c r="F83" s="301">
        <v>0.1</v>
      </c>
      <c r="G83" s="289">
        <v>0.1</v>
      </c>
      <c r="I83" s="289" t="s">
        <v>134</v>
      </c>
      <c r="J83" s="289" t="s">
        <v>193</v>
      </c>
      <c r="K83" s="290" t="s">
        <v>6544</v>
      </c>
      <c r="L83" s="290"/>
      <c r="M83" s="253">
        <v>1</v>
      </c>
    </row>
    <row r="84" spans="2:13" ht="120">
      <c r="B84" s="289">
        <v>31</v>
      </c>
      <c r="C84" s="290" t="s">
        <v>194</v>
      </c>
      <c r="D84" s="289" t="s">
        <v>73</v>
      </c>
      <c r="E84" s="290" t="s">
        <v>133</v>
      </c>
      <c r="F84" s="301">
        <v>0.1</v>
      </c>
      <c r="G84" s="289">
        <v>0.1</v>
      </c>
      <c r="I84" s="289" t="s">
        <v>134</v>
      </c>
      <c r="J84" s="289" t="s">
        <v>195</v>
      </c>
      <c r="K84" s="290" t="s">
        <v>6545</v>
      </c>
      <c r="L84" s="290"/>
      <c r="M84" s="253">
        <v>1</v>
      </c>
    </row>
    <row r="85" spans="2:13" ht="150">
      <c r="B85" s="289">
        <v>32</v>
      </c>
      <c r="C85" s="290" t="s">
        <v>196</v>
      </c>
      <c r="D85" s="289" t="s">
        <v>197</v>
      </c>
      <c r="E85" s="290" t="s">
        <v>133</v>
      </c>
      <c r="F85" s="301">
        <v>0.13</v>
      </c>
      <c r="G85" s="289">
        <v>0.13</v>
      </c>
      <c r="H85" s="289">
        <v>0.11</v>
      </c>
      <c r="I85" s="289" t="s">
        <v>134</v>
      </c>
      <c r="J85" s="289" t="s">
        <v>198</v>
      </c>
      <c r="K85" s="290" t="s">
        <v>6546</v>
      </c>
      <c r="L85" s="290"/>
      <c r="M85" s="253">
        <v>1</v>
      </c>
    </row>
    <row r="86" spans="2:13" ht="105">
      <c r="B86" s="289">
        <v>33</v>
      </c>
      <c r="C86" s="290" t="s">
        <v>199</v>
      </c>
      <c r="D86" s="289" t="s">
        <v>73</v>
      </c>
      <c r="E86" s="290" t="s">
        <v>133</v>
      </c>
      <c r="F86" s="301">
        <v>0.1</v>
      </c>
      <c r="G86" s="289">
        <v>0.1</v>
      </c>
      <c r="I86" s="289" t="s">
        <v>134</v>
      </c>
      <c r="J86" s="289" t="s">
        <v>140</v>
      </c>
      <c r="K86" s="290" t="s">
        <v>6547</v>
      </c>
      <c r="L86" s="290"/>
      <c r="M86" s="253">
        <v>1</v>
      </c>
    </row>
    <row r="87" spans="2:13" ht="45">
      <c r="B87" s="289">
        <v>34</v>
      </c>
      <c r="C87" s="290" t="s">
        <v>200</v>
      </c>
      <c r="D87" s="289" t="s">
        <v>73</v>
      </c>
      <c r="E87" s="290" t="s">
        <v>133</v>
      </c>
      <c r="F87" s="301">
        <v>0.1</v>
      </c>
      <c r="G87" s="289">
        <v>0.1</v>
      </c>
      <c r="I87" s="289" t="s">
        <v>134</v>
      </c>
      <c r="J87" s="289" t="s">
        <v>172</v>
      </c>
      <c r="K87" s="290" t="s">
        <v>6548</v>
      </c>
      <c r="L87" s="290"/>
      <c r="M87" s="253">
        <v>1</v>
      </c>
    </row>
    <row r="88" spans="2:13" ht="120">
      <c r="B88" s="289">
        <v>35</v>
      </c>
      <c r="C88" s="290" t="s">
        <v>201</v>
      </c>
      <c r="D88" s="289" t="s">
        <v>73</v>
      </c>
      <c r="E88" s="290" t="s">
        <v>133</v>
      </c>
      <c r="F88" s="301">
        <v>0.1</v>
      </c>
      <c r="G88" s="289">
        <v>0.1</v>
      </c>
      <c r="I88" s="289" t="s">
        <v>134</v>
      </c>
      <c r="J88" s="289" t="s">
        <v>202</v>
      </c>
      <c r="K88" s="290" t="s">
        <v>6545</v>
      </c>
      <c r="L88" s="290"/>
      <c r="M88" s="253">
        <v>1</v>
      </c>
    </row>
    <row r="89" spans="2:13" ht="120">
      <c r="B89" s="289">
        <v>36</v>
      </c>
      <c r="C89" s="290" t="s">
        <v>203</v>
      </c>
      <c r="D89" s="289" t="s">
        <v>73</v>
      </c>
      <c r="E89" s="290" t="s">
        <v>133</v>
      </c>
      <c r="F89" s="301">
        <v>0.1</v>
      </c>
      <c r="G89" s="289">
        <v>0.1</v>
      </c>
      <c r="I89" s="289" t="s">
        <v>134</v>
      </c>
      <c r="J89" s="289" t="s">
        <v>146</v>
      </c>
      <c r="K89" s="290" t="s">
        <v>6545</v>
      </c>
      <c r="L89" s="290"/>
      <c r="M89" s="253">
        <v>1</v>
      </c>
    </row>
    <row r="90" spans="2:13" ht="240">
      <c r="B90" s="289">
        <v>37</v>
      </c>
      <c r="C90" s="290" t="s">
        <v>204</v>
      </c>
      <c r="D90" s="289" t="s">
        <v>197</v>
      </c>
      <c r="E90" s="290" t="s">
        <v>133</v>
      </c>
      <c r="F90" s="301">
        <v>0.2</v>
      </c>
      <c r="G90" s="289">
        <v>0.2</v>
      </c>
      <c r="H90" s="289">
        <v>0.2</v>
      </c>
      <c r="I90" s="289" t="s">
        <v>134</v>
      </c>
      <c r="J90" s="289" t="s">
        <v>142</v>
      </c>
      <c r="K90" s="290" t="s">
        <v>6549</v>
      </c>
      <c r="L90" s="290"/>
      <c r="M90" s="253">
        <v>1</v>
      </c>
    </row>
    <row r="91" spans="2:13" ht="45">
      <c r="B91" s="289">
        <v>38</v>
      </c>
      <c r="C91" s="290" t="s">
        <v>205</v>
      </c>
      <c r="D91" s="289" t="s">
        <v>73</v>
      </c>
      <c r="E91" s="290" t="s">
        <v>133</v>
      </c>
      <c r="F91" s="301">
        <v>0.6</v>
      </c>
      <c r="G91" s="289">
        <v>0.6</v>
      </c>
      <c r="I91" s="289" t="s">
        <v>134</v>
      </c>
      <c r="J91" s="289" t="s">
        <v>185</v>
      </c>
      <c r="K91" s="290" t="s">
        <v>6550</v>
      </c>
      <c r="L91" s="290"/>
      <c r="M91" s="253">
        <v>1</v>
      </c>
    </row>
    <row r="92" spans="2:13" ht="120">
      <c r="B92" s="289">
        <v>39</v>
      </c>
      <c r="C92" s="290" t="s">
        <v>206</v>
      </c>
      <c r="D92" s="289" t="s">
        <v>207</v>
      </c>
      <c r="E92" s="290" t="s">
        <v>133</v>
      </c>
      <c r="F92" s="301">
        <v>2.4</v>
      </c>
      <c r="G92" s="289">
        <v>2.4</v>
      </c>
      <c r="H92" s="289">
        <v>1.3</v>
      </c>
      <c r="I92" s="289" t="s">
        <v>134</v>
      </c>
      <c r="J92" s="289" t="s">
        <v>208</v>
      </c>
      <c r="K92" s="290" t="s">
        <v>6551</v>
      </c>
      <c r="L92" s="290"/>
      <c r="M92" s="253">
        <v>1</v>
      </c>
    </row>
    <row r="93" spans="2:13" ht="120">
      <c r="B93" s="289">
        <v>40</v>
      </c>
      <c r="C93" s="290" t="s">
        <v>209</v>
      </c>
      <c r="D93" s="289" t="s">
        <v>207</v>
      </c>
      <c r="E93" s="290" t="s">
        <v>133</v>
      </c>
      <c r="F93" s="301">
        <v>1.7</v>
      </c>
      <c r="G93" s="289">
        <v>1.7</v>
      </c>
      <c r="H93" s="289">
        <v>1.4</v>
      </c>
      <c r="I93" s="289" t="s">
        <v>134</v>
      </c>
      <c r="J93" s="289" t="s">
        <v>198</v>
      </c>
      <c r="K93" s="290" t="s">
        <v>6552</v>
      </c>
      <c r="L93" s="290"/>
      <c r="M93" s="253">
        <v>1</v>
      </c>
    </row>
    <row r="94" spans="2:13" ht="60">
      <c r="B94" s="289">
        <v>41</v>
      </c>
      <c r="C94" s="290" t="s">
        <v>210</v>
      </c>
      <c r="D94" s="289" t="s">
        <v>41</v>
      </c>
      <c r="E94" s="290" t="s">
        <v>167</v>
      </c>
      <c r="F94" s="301">
        <v>0.11</v>
      </c>
      <c r="G94" s="289">
        <v>0.11</v>
      </c>
      <c r="I94" s="289" t="s">
        <v>134</v>
      </c>
      <c r="J94" s="289" t="s">
        <v>211</v>
      </c>
      <c r="K94" s="290" t="s">
        <v>6553</v>
      </c>
      <c r="L94" s="290"/>
      <c r="M94" s="253">
        <v>1</v>
      </c>
    </row>
    <row r="95" spans="2:13" ht="105">
      <c r="B95" s="289">
        <v>42</v>
      </c>
      <c r="C95" s="290" t="s">
        <v>212</v>
      </c>
      <c r="D95" s="289" t="s">
        <v>213</v>
      </c>
      <c r="E95" s="290" t="s">
        <v>133</v>
      </c>
      <c r="F95" s="301">
        <v>1.2</v>
      </c>
      <c r="G95" s="289">
        <v>1.2</v>
      </c>
      <c r="H95" s="289">
        <v>0.5</v>
      </c>
      <c r="I95" s="289" t="s">
        <v>134</v>
      </c>
      <c r="J95" s="289" t="s">
        <v>214</v>
      </c>
      <c r="K95" s="290" t="s">
        <v>6554</v>
      </c>
      <c r="L95" s="290"/>
      <c r="M95" s="253">
        <v>1</v>
      </c>
    </row>
    <row r="96" spans="2:13" s="5" customFormat="1" hidden="1">
      <c r="B96" s="130"/>
      <c r="C96" s="131"/>
      <c r="D96" s="3"/>
      <c r="E96" s="137"/>
      <c r="F96" s="143"/>
      <c r="G96" s="142"/>
      <c r="H96" s="142"/>
      <c r="I96" s="3"/>
      <c r="J96" s="3"/>
      <c r="K96" s="137"/>
      <c r="L96" s="137"/>
      <c r="M96" s="231"/>
    </row>
    <row r="97" spans="1:13" s="288" customFormat="1">
      <c r="A97" s="1"/>
      <c r="B97" s="283" t="s">
        <v>56</v>
      </c>
      <c r="C97" s="453" t="s">
        <v>6492</v>
      </c>
      <c r="D97" s="454"/>
      <c r="E97" s="454"/>
      <c r="F97" s="454"/>
      <c r="G97" s="454"/>
      <c r="H97" s="454"/>
      <c r="I97" s="454"/>
      <c r="J97" s="454"/>
      <c r="K97" s="454"/>
      <c r="L97" s="455"/>
      <c r="M97" s="286">
        <v>0</v>
      </c>
    </row>
    <row r="98" spans="1:13" ht="120">
      <c r="B98" s="289">
        <v>43</v>
      </c>
      <c r="C98" s="290" t="s">
        <v>215</v>
      </c>
      <c r="D98" s="289" t="s">
        <v>47</v>
      </c>
      <c r="E98" s="290" t="s">
        <v>133</v>
      </c>
      <c r="F98" s="301">
        <v>0.6</v>
      </c>
      <c r="G98" s="289">
        <v>0.6</v>
      </c>
      <c r="H98" s="289">
        <v>0.6</v>
      </c>
      <c r="I98" s="289" t="s">
        <v>134</v>
      </c>
      <c r="J98" s="289" t="s">
        <v>156</v>
      </c>
      <c r="K98" s="290" t="s">
        <v>6555</v>
      </c>
      <c r="L98" s="290"/>
      <c r="M98" s="253">
        <v>1</v>
      </c>
    </row>
    <row r="99" spans="1:13" ht="105">
      <c r="B99" s="289">
        <v>44</v>
      </c>
      <c r="C99" s="290" t="s">
        <v>216</v>
      </c>
      <c r="D99" s="289" t="s">
        <v>47</v>
      </c>
      <c r="E99" s="290" t="s">
        <v>133</v>
      </c>
      <c r="F99" s="301">
        <v>1.6</v>
      </c>
      <c r="G99" s="289">
        <v>1.6</v>
      </c>
      <c r="H99" s="289">
        <v>1.23</v>
      </c>
      <c r="I99" s="289" t="s">
        <v>134</v>
      </c>
      <c r="J99" s="289" t="s">
        <v>211</v>
      </c>
      <c r="K99" s="290" t="s">
        <v>6556</v>
      </c>
      <c r="L99" s="290"/>
      <c r="M99" s="253">
        <v>1</v>
      </c>
    </row>
    <row r="100" spans="1:13" ht="105">
      <c r="B100" s="289">
        <v>45</v>
      </c>
      <c r="C100" s="290" t="s">
        <v>217</v>
      </c>
      <c r="D100" s="289" t="s">
        <v>47</v>
      </c>
      <c r="E100" s="290" t="s">
        <v>133</v>
      </c>
      <c r="F100" s="301">
        <v>2</v>
      </c>
      <c r="G100" s="289">
        <v>2</v>
      </c>
      <c r="H100" s="289">
        <v>1.7</v>
      </c>
      <c r="I100" s="289" t="s">
        <v>134</v>
      </c>
      <c r="J100" s="289" t="s">
        <v>218</v>
      </c>
      <c r="K100" s="290" t="s">
        <v>6557</v>
      </c>
      <c r="L100" s="290"/>
      <c r="M100" s="253">
        <v>1</v>
      </c>
    </row>
    <row r="101" spans="1:13" ht="120">
      <c r="B101" s="289">
        <v>46</v>
      </c>
      <c r="C101" s="290" t="s">
        <v>219</v>
      </c>
      <c r="D101" s="289" t="s">
        <v>47</v>
      </c>
      <c r="E101" s="290" t="s">
        <v>133</v>
      </c>
      <c r="F101" s="301">
        <v>1</v>
      </c>
      <c r="G101" s="289">
        <v>0.32</v>
      </c>
      <c r="H101" s="289">
        <v>0.32</v>
      </c>
      <c r="I101" s="289" t="s">
        <v>134</v>
      </c>
      <c r="J101" s="289" t="s">
        <v>182</v>
      </c>
      <c r="K101" s="290" t="s">
        <v>6558</v>
      </c>
      <c r="L101" s="290"/>
      <c r="M101" s="253">
        <v>1</v>
      </c>
    </row>
    <row r="102" spans="1:13" ht="120">
      <c r="B102" s="289">
        <v>47</v>
      </c>
      <c r="C102" s="290" t="s">
        <v>220</v>
      </c>
      <c r="D102" s="289" t="s">
        <v>47</v>
      </c>
      <c r="E102" s="290" t="s">
        <v>133</v>
      </c>
      <c r="F102" s="301">
        <v>0.4</v>
      </c>
      <c r="G102" s="289">
        <v>0.25</v>
      </c>
      <c r="H102" s="289">
        <v>0.25</v>
      </c>
      <c r="I102" s="289" t="s">
        <v>134</v>
      </c>
      <c r="J102" s="289" t="s">
        <v>221</v>
      </c>
      <c r="K102" s="290" t="s">
        <v>6559</v>
      </c>
      <c r="L102" s="290"/>
      <c r="M102" s="253">
        <v>1</v>
      </c>
    </row>
    <row r="103" spans="1:13" ht="105">
      <c r="B103" s="289">
        <v>48</v>
      </c>
      <c r="C103" s="290" t="s">
        <v>222</v>
      </c>
      <c r="D103" s="289" t="s">
        <v>27</v>
      </c>
      <c r="E103" s="290" t="s">
        <v>133</v>
      </c>
      <c r="F103" s="301">
        <v>12</v>
      </c>
      <c r="G103" s="289">
        <v>12</v>
      </c>
      <c r="I103" s="289" t="s">
        <v>134</v>
      </c>
      <c r="J103" s="289" t="s">
        <v>223</v>
      </c>
      <c r="K103" s="290" t="s">
        <v>6560</v>
      </c>
      <c r="L103" s="290"/>
      <c r="M103" s="253">
        <v>1</v>
      </c>
    </row>
    <row r="104" spans="1:13" ht="75">
      <c r="B104" s="289">
        <v>49</v>
      </c>
      <c r="C104" s="290" t="s">
        <v>224</v>
      </c>
      <c r="D104" s="289" t="s">
        <v>27</v>
      </c>
      <c r="E104" s="290" t="s">
        <v>133</v>
      </c>
      <c r="F104" s="301">
        <v>0.6</v>
      </c>
      <c r="G104" s="289">
        <v>0.6</v>
      </c>
      <c r="I104" s="289" t="s">
        <v>134</v>
      </c>
      <c r="J104" s="289" t="s">
        <v>225</v>
      </c>
      <c r="K104" s="290" t="s">
        <v>6561</v>
      </c>
      <c r="L104" s="290"/>
      <c r="M104" s="253">
        <v>1</v>
      </c>
    </row>
    <row r="105" spans="1:13" ht="75">
      <c r="B105" s="289">
        <v>50</v>
      </c>
      <c r="C105" s="290" t="s">
        <v>226</v>
      </c>
      <c r="D105" s="289" t="s">
        <v>27</v>
      </c>
      <c r="E105" s="290" t="s">
        <v>133</v>
      </c>
      <c r="F105" s="301">
        <v>1</v>
      </c>
      <c r="G105" s="289">
        <v>1</v>
      </c>
      <c r="I105" s="289" t="s">
        <v>134</v>
      </c>
      <c r="J105" s="289" t="s">
        <v>146</v>
      </c>
      <c r="K105" s="290" t="s">
        <v>6562</v>
      </c>
      <c r="L105" s="290"/>
      <c r="M105" s="253">
        <v>1</v>
      </c>
    </row>
    <row r="106" spans="1:13" ht="75">
      <c r="B106" s="289">
        <v>51</v>
      </c>
      <c r="C106" s="290" t="s">
        <v>227</v>
      </c>
      <c r="D106" s="289" t="s">
        <v>27</v>
      </c>
      <c r="E106" s="290" t="s">
        <v>133</v>
      </c>
      <c r="F106" s="301">
        <v>3.4</v>
      </c>
      <c r="G106" s="289">
        <v>0.6</v>
      </c>
      <c r="I106" s="289" t="s">
        <v>134</v>
      </c>
      <c r="J106" s="289" t="s">
        <v>135</v>
      </c>
      <c r="K106" s="290" t="s">
        <v>6563</v>
      </c>
      <c r="L106" s="290"/>
      <c r="M106" s="253">
        <v>1</v>
      </c>
    </row>
    <row r="107" spans="1:13" ht="60">
      <c r="B107" s="289">
        <v>52</v>
      </c>
      <c r="C107" s="290" t="s">
        <v>228</v>
      </c>
      <c r="D107" s="289" t="s">
        <v>27</v>
      </c>
      <c r="E107" s="290" t="s">
        <v>229</v>
      </c>
      <c r="F107" s="301">
        <v>15</v>
      </c>
      <c r="G107" s="289">
        <v>15</v>
      </c>
      <c r="I107" s="289" t="s">
        <v>134</v>
      </c>
      <c r="J107" s="289" t="s">
        <v>230</v>
      </c>
      <c r="K107" s="290" t="s">
        <v>6564</v>
      </c>
      <c r="L107" s="290"/>
      <c r="M107" s="253">
        <v>1</v>
      </c>
    </row>
    <row r="108" spans="1:13" ht="135">
      <c r="B108" s="289">
        <v>53</v>
      </c>
      <c r="C108" s="290" t="s">
        <v>232</v>
      </c>
      <c r="D108" s="289" t="s">
        <v>161</v>
      </c>
      <c r="E108" s="290" t="s">
        <v>133</v>
      </c>
      <c r="F108" s="301">
        <v>4</v>
      </c>
      <c r="G108" s="289">
        <v>4</v>
      </c>
      <c r="H108" s="289">
        <v>1.58</v>
      </c>
      <c r="I108" s="289" t="s">
        <v>134</v>
      </c>
      <c r="J108" s="289" t="s">
        <v>233</v>
      </c>
      <c r="K108" s="290" t="s">
        <v>6566</v>
      </c>
      <c r="L108" s="290"/>
      <c r="M108" s="253">
        <v>1</v>
      </c>
    </row>
    <row r="109" spans="1:13" ht="75">
      <c r="B109" s="289">
        <v>54</v>
      </c>
      <c r="C109" s="290" t="s">
        <v>234</v>
      </c>
      <c r="D109" s="289" t="s">
        <v>166</v>
      </c>
      <c r="E109" s="290" t="s">
        <v>235</v>
      </c>
      <c r="F109" s="301">
        <v>3.46</v>
      </c>
      <c r="G109" s="289">
        <v>3.46</v>
      </c>
      <c r="I109" s="289" t="s">
        <v>134</v>
      </c>
      <c r="J109" s="289" t="s">
        <v>218</v>
      </c>
      <c r="K109" s="290" t="s">
        <v>6567</v>
      </c>
      <c r="L109" s="290"/>
      <c r="M109" s="253">
        <v>1</v>
      </c>
    </row>
    <row r="110" spans="1:13" ht="45">
      <c r="B110" s="289">
        <v>55</v>
      </c>
      <c r="C110" s="290" t="s">
        <v>236</v>
      </c>
      <c r="D110" s="289" t="s">
        <v>122</v>
      </c>
      <c r="E110" s="290" t="s">
        <v>133</v>
      </c>
      <c r="F110" s="301">
        <v>0.6</v>
      </c>
      <c r="G110" s="289">
        <v>0.45</v>
      </c>
      <c r="I110" s="289" t="s">
        <v>134</v>
      </c>
      <c r="J110" s="289" t="s">
        <v>193</v>
      </c>
      <c r="K110" s="290" t="s">
        <v>6568</v>
      </c>
      <c r="L110" s="290"/>
      <c r="M110" s="253">
        <v>1</v>
      </c>
    </row>
    <row r="111" spans="1:13" ht="105">
      <c r="B111" s="289">
        <v>56</v>
      </c>
      <c r="C111" s="290" t="s">
        <v>237</v>
      </c>
      <c r="D111" s="289" t="s">
        <v>73</v>
      </c>
      <c r="E111" s="290" t="s">
        <v>238</v>
      </c>
      <c r="F111" s="301">
        <v>0.5</v>
      </c>
      <c r="G111" s="289">
        <v>0.5</v>
      </c>
      <c r="I111" s="289" t="s">
        <v>134</v>
      </c>
      <c r="J111" s="289" t="s">
        <v>198</v>
      </c>
      <c r="K111" s="290" t="s">
        <v>6569</v>
      </c>
      <c r="L111" s="290"/>
      <c r="M111" s="253">
        <v>1</v>
      </c>
    </row>
    <row r="112" spans="1:13" s="5" customFormat="1" hidden="1">
      <c r="B112" s="137"/>
      <c r="C112" s="137"/>
      <c r="D112" s="3"/>
      <c r="E112" s="137"/>
      <c r="F112" s="143"/>
      <c r="G112" s="142"/>
      <c r="H112" s="142"/>
      <c r="I112" s="3"/>
      <c r="J112" s="3"/>
      <c r="K112" s="137"/>
      <c r="L112" s="137"/>
      <c r="M112" s="231"/>
    </row>
    <row r="113" spans="1:13" s="209" customFormat="1">
      <c r="A113" s="2"/>
      <c r="B113" s="280" t="s">
        <v>129</v>
      </c>
      <c r="C113" s="296" t="s">
        <v>130</v>
      </c>
      <c r="D113" s="276"/>
      <c r="E113" s="278"/>
      <c r="F113" s="302"/>
      <c r="G113" s="276"/>
      <c r="H113" s="276"/>
      <c r="I113" s="276"/>
      <c r="J113" s="276"/>
      <c r="K113" s="278"/>
      <c r="L113" s="278"/>
      <c r="M113" s="282">
        <v>0</v>
      </c>
    </row>
    <row r="114" spans="1:13" ht="90">
      <c r="B114" s="289">
        <v>57</v>
      </c>
      <c r="C114" s="290" t="s">
        <v>239</v>
      </c>
      <c r="D114" s="289" t="s">
        <v>21</v>
      </c>
      <c r="E114" s="290" t="s">
        <v>133</v>
      </c>
      <c r="F114" s="301">
        <v>0.2</v>
      </c>
      <c r="G114" s="289">
        <v>0.2</v>
      </c>
      <c r="I114" s="289" t="s">
        <v>134</v>
      </c>
      <c r="J114" s="289" t="s">
        <v>240</v>
      </c>
      <c r="K114" s="290" t="s">
        <v>6570</v>
      </c>
      <c r="L114" s="290"/>
      <c r="M114" s="253">
        <v>1</v>
      </c>
    </row>
    <row r="115" spans="1:13" ht="60">
      <c r="B115" s="289">
        <v>58</v>
      </c>
      <c r="C115" s="290" t="s">
        <v>241</v>
      </c>
      <c r="D115" s="289" t="s">
        <v>242</v>
      </c>
      <c r="E115" s="290" t="s">
        <v>133</v>
      </c>
      <c r="F115" s="301">
        <v>0.18</v>
      </c>
      <c r="G115" s="289">
        <v>0.18</v>
      </c>
      <c r="I115" s="289" t="s">
        <v>134</v>
      </c>
      <c r="J115" s="289" t="s">
        <v>174</v>
      </c>
      <c r="K115" s="290" t="s">
        <v>6571</v>
      </c>
      <c r="L115" s="290"/>
      <c r="M115" s="253">
        <v>1</v>
      </c>
    </row>
    <row r="116" spans="1:13" ht="120">
      <c r="B116" s="289">
        <v>59</v>
      </c>
      <c r="C116" s="290" t="s">
        <v>243</v>
      </c>
      <c r="D116" s="289" t="s">
        <v>27</v>
      </c>
      <c r="E116" s="290" t="s">
        <v>133</v>
      </c>
      <c r="F116" s="301">
        <v>8.6</v>
      </c>
      <c r="G116" s="289">
        <v>8.6</v>
      </c>
      <c r="I116" s="289" t="s">
        <v>134</v>
      </c>
      <c r="J116" s="289" t="s">
        <v>214</v>
      </c>
      <c r="K116" s="290" t="s">
        <v>6572</v>
      </c>
      <c r="L116" s="290"/>
      <c r="M116" s="253">
        <v>1</v>
      </c>
    </row>
    <row r="117" spans="1:13" s="5" customFormat="1" hidden="1">
      <c r="B117" s="3"/>
      <c r="C117" s="132"/>
      <c r="D117" s="3"/>
      <c r="E117" s="3"/>
      <c r="F117" s="142"/>
      <c r="G117" s="142"/>
      <c r="H117" s="142"/>
      <c r="I117" s="3"/>
      <c r="J117" s="3"/>
      <c r="K117" s="132"/>
      <c r="L117" s="137"/>
      <c r="M117" s="231"/>
    </row>
    <row r="118" spans="1:13" s="209" customFormat="1">
      <c r="A118" s="2"/>
      <c r="B118" s="296" t="s">
        <v>6385</v>
      </c>
      <c r="C118" s="297"/>
      <c r="D118" s="276"/>
      <c r="E118" s="276"/>
      <c r="F118" s="277"/>
      <c r="G118" s="277"/>
      <c r="H118" s="277"/>
      <c r="I118" s="276"/>
      <c r="J118" s="276"/>
      <c r="K118" s="278"/>
      <c r="L118" s="278"/>
      <c r="M118" s="282">
        <v>0</v>
      </c>
    </row>
    <row r="119" spans="1:13" s="209" customFormat="1">
      <c r="A119" s="5"/>
      <c r="B119" s="280" t="s">
        <v>16</v>
      </c>
      <c r="C119" s="281" t="s">
        <v>6493</v>
      </c>
      <c r="D119" s="276"/>
      <c r="E119" s="276"/>
      <c r="F119" s="277"/>
      <c r="G119" s="277"/>
      <c r="H119" s="277"/>
      <c r="I119" s="276"/>
      <c r="J119" s="276"/>
      <c r="K119" s="278"/>
      <c r="L119" s="278"/>
      <c r="M119" s="282">
        <v>0</v>
      </c>
    </row>
    <row r="120" spans="1:13" s="288" customFormat="1">
      <c r="A120" s="5"/>
      <c r="B120" s="283" t="s">
        <v>18</v>
      </c>
      <c r="C120" s="284" t="s">
        <v>19</v>
      </c>
      <c r="D120" s="298"/>
      <c r="E120" s="298"/>
      <c r="F120" s="303"/>
      <c r="G120" s="303"/>
      <c r="H120" s="303"/>
      <c r="I120" s="298"/>
      <c r="J120" s="298"/>
      <c r="K120" s="299"/>
      <c r="L120" s="299"/>
      <c r="M120" s="286">
        <v>0</v>
      </c>
    </row>
    <row r="121" spans="1:13" s="293" customFormat="1" ht="75">
      <c r="A121" s="5"/>
      <c r="B121" s="289">
        <v>1</v>
      </c>
      <c r="C121" s="290" t="s">
        <v>5952</v>
      </c>
      <c r="D121" s="289" t="s">
        <v>47</v>
      </c>
      <c r="E121" s="289" t="s">
        <v>5949</v>
      </c>
      <c r="F121" s="291">
        <v>0.39019999999999999</v>
      </c>
      <c r="G121" s="291">
        <v>0.39019999999999999</v>
      </c>
      <c r="H121" s="291"/>
      <c r="I121" s="289" t="s">
        <v>4222</v>
      </c>
      <c r="J121" s="289" t="s">
        <v>5953</v>
      </c>
      <c r="K121" s="290" t="s">
        <v>5954</v>
      </c>
      <c r="L121" s="290"/>
      <c r="M121" s="253">
        <v>1</v>
      </c>
    </row>
    <row r="122" spans="1:13" s="293" customFormat="1" ht="45">
      <c r="A122" s="5"/>
      <c r="B122" s="289">
        <v>2</v>
      </c>
      <c r="C122" s="290" t="s">
        <v>5955</v>
      </c>
      <c r="D122" s="289" t="s">
        <v>27</v>
      </c>
      <c r="E122" s="289" t="s">
        <v>5949</v>
      </c>
      <c r="F122" s="291">
        <v>1.5</v>
      </c>
      <c r="G122" s="291">
        <v>1.5</v>
      </c>
      <c r="H122" s="291"/>
      <c r="I122" s="289" t="s">
        <v>4222</v>
      </c>
      <c r="J122" s="289" t="s">
        <v>5956</v>
      </c>
      <c r="K122" s="290" t="s">
        <v>5957</v>
      </c>
      <c r="L122" s="290"/>
      <c r="M122" s="253">
        <v>1</v>
      </c>
    </row>
    <row r="123" spans="1:13" s="293" customFormat="1" ht="45">
      <c r="A123" s="5"/>
      <c r="B123" s="289">
        <v>3</v>
      </c>
      <c r="C123" s="290" t="s">
        <v>5958</v>
      </c>
      <c r="D123" s="289" t="s">
        <v>27</v>
      </c>
      <c r="E123" s="289" t="s">
        <v>5949</v>
      </c>
      <c r="F123" s="291">
        <v>0.78</v>
      </c>
      <c r="G123" s="291">
        <v>0.78</v>
      </c>
      <c r="H123" s="291"/>
      <c r="I123" s="289" t="s">
        <v>4222</v>
      </c>
      <c r="J123" s="289" t="s">
        <v>5959</v>
      </c>
      <c r="K123" s="290" t="s">
        <v>5960</v>
      </c>
      <c r="L123" s="290"/>
      <c r="M123" s="253">
        <v>1</v>
      </c>
    </row>
    <row r="124" spans="1:13" s="293" customFormat="1" ht="60">
      <c r="A124" s="5"/>
      <c r="B124" s="289">
        <v>4</v>
      </c>
      <c r="C124" s="290" t="s">
        <v>5961</v>
      </c>
      <c r="D124" s="289" t="s">
        <v>47</v>
      </c>
      <c r="E124" s="289" t="s">
        <v>5949</v>
      </c>
      <c r="F124" s="291">
        <v>0.3533</v>
      </c>
      <c r="G124" s="291">
        <v>0.3533</v>
      </c>
      <c r="H124" s="291"/>
      <c r="I124" s="289" t="s">
        <v>4222</v>
      </c>
      <c r="J124" s="289" t="s">
        <v>5962</v>
      </c>
      <c r="K124" s="290" t="s">
        <v>5963</v>
      </c>
      <c r="L124" s="290"/>
      <c r="M124" s="253">
        <v>1</v>
      </c>
    </row>
    <row r="125" spans="1:13" s="293" customFormat="1" ht="90">
      <c r="A125" s="5"/>
      <c r="B125" s="289">
        <v>5</v>
      </c>
      <c r="C125" s="290" t="s">
        <v>5964</v>
      </c>
      <c r="D125" s="289" t="s">
        <v>47</v>
      </c>
      <c r="E125" s="289" t="s">
        <v>5949</v>
      </c>
      <c r="F125" s="291">
        <v>0.54700000000000004</v>
      </c>
      <c r="G125" s="291">
        <v>0.54700000000000004</v>
      </c>
      <c r="H125" s="291"/>
      <c r="I125" s="289" t="s">
        <v>4222</v>
      </c>
      <c r="J125" s="289" t="s">
        <v>5965</v>
      </c>
      <c r="K125" s="290" t="s">
        <v>5966</v>
      </c>
      <c r="L125" s="290"/>
      <c r="M125" s="253">
        <v>1</v>
      </c>
    </row>
    <row r="126" spans="1:13" s="293" customFormat="1" ht="60">
      <c r="A126" s="5"/>
      <c r="B126" s="289">
        <v>6</v>
      </c>
      <c r="C126" s="290" t="s">
        <v>5967</v>
      </c>
      <c r="D126" s="289" t="s">
        <v>47</v>
      </c>
      <c r="E126" s="289" t="s">
        <v>5949</v>
      </c>
      <c r="F126" s="291">
        <v>0.9</v>
      </c>
      <c r="G126" s="291">
        <v>0.9</v>
      </c>
      <c r="H126" s="291"/>
      <c r="I126" s="289" t="s">
        <v>4222</v>
      </c>
      <c r="J126" s="289" t="s">
        <v>5956</v>
      </c>
      <c r="K126" s="290" t="s">
        <v>5968</v>
      </c>
      <c r="L126" s="290"/>
      <c r="M126" s="253">
        <v>1</v>
      </c>
    </row>
    <row r="127" spans="1:13" s="293" customFormat="1" ht="90">
      <c r="A127" s="5"/>
      <c r="B127" s="289">
        <v>7</v>
      </c>
      <c r="C127" s="290" t="s">
        <v>5969</v>
      </c>
      <c r="D127" s="289" t="s">
        <v>166</v>
      </c>
      <c r="E127" s="289" t="s">
        <v>5970</v>
      </c>
      <c r="F127" s="291">
        <v>12.862</v>
      </c>
      <c r="G127" s="291">
        <v>12.862</v>
      </c>
      <c r="H127" s="291"/>
      <c r="I127" s="289" t="s">
        <v>4222</v>
      </c>
      <c r="J127" s="289" t="s">
        <v>5971</v>
      </c>
      <c r="K127" s="290" t="s">
        <v>5972</v>
      </c>
      <c r="L127" s="290"/>
      <c r="M127" s="253">
        <v>1</v>
      </c>
    </row>
    <row r="128" spans="1:13" s="293" customFormat="1" ht="120">
      <c r="A128" s="5"/>
      <c r="B128" s="289">
        <v>8</v>
      </c>
      <c r="C128" s="290" t="s">
        <v>5973</v>
      </c>
      <c r="D128" s="289" t="s">
        <v>27</v>
      </c>
      <c r="E128" s="289" t="s">
        <v>5974</v>
      </c>
      <c r="F128" s="291">
        <v>3.0345</v>
      </c>
      <c r="G128" s="291">
        <v>1.0234000000000001</v>
      </c>
      <c r="H128" s="291"/>
      <c r="I128" s="289" t="s">
        <v>4222</v>
      </c>
      <c r="J128" s="289" t="s">
        <v>5962</v>
      </c>
      <c r="K128" s="290" t="s">
        <v>5975</v>
      </c>
      <c r="L128" s="290"/>
      <c r="M128" s="253">
        <v>1</v>
      </c>
    </row>
    <row r="129" spans="1:13" s="293" customFormat="1" ht="45">
      <c r="A129" s="5"/>
      <c r="B129" s="289">
        <v>9</v>
      </c>
      <c r="C129" s="290" t="s">
        <v>5976</v>
      </c>
      <c r="D129" s="289" t="s">
        <v>73</v>
      </c>
      <c r="E129" s="289" t="s">
        <v>5949</v>
      </c>
      <c r="F129" s="291">
        <v>0.4</v>
      </c>
      <c r="G129" s="291">
        <v>0.4</v>
      </c>
      <c r="H129" s="291"/>
      <c r="I129" s="289" t="s">
        <v>4222</v>
      </c>
      <c r="J129" s="289" t="s">
        <v>5977</v>
      </c>
      <c r="K129" s="290" t="s">
        <v>6774</v>
      </c>
      <c r="L129" s="290"/>
      <c r="M129" s="253">
        <v>1</v>
      </c>
    </row>
    <row r="130" spans="1:13" s="293" customFormat="1" ht="45">
      <c r="A130" s="5"/>
      <c r="B130" s="289">
        <v>10</v>
      </c>
      <c r="C130" s="290" t="s">
        <v>481</v>
      </c>
      <c r="D130" s="289" t="s">
        <v>27</v>
      </c>
      <c r="E130" s="289" t="s">
        <v>5978</v>
      </c>
      <c r="F130" s="291">
        <v>11</v>
      </c>
      <c r="G130" s="291">
        <v>11</v>
      </c>
      <c r="H130" s="291"/>
      <c r="I130" s="289" t="s">
        <v>5979</v>
      </c>
      <c r="J130" s="289" t="s">
        <v>5980</v>
      </c>
      <c r="K130" s="290" t="s">
        <v>5981</v>
      </c>
      <c r="L130" s="290"/>
      <c r="M130" s="253">
        <v>1</v>
      </c>
    </row>
    <row r="131" spans="1:13" s="293" customFormat="1" ht="90">
      <c r="A131" s="5"/>
      <c r="B131" s="289">
        <v>11</v>
      </c>
      <c r="C131" s="290" t="s">
        <v>5982</v>
      </c>
      <c r="D131" s="289" t="s">
        <v>27</v>
      </c>
      <c r="E131" s="289" t="s">
        <v>5949</v>
      </c>
      <c r="F131" s="291">
        <v>0.9</v>
      </c>
      <c r="G131" s="291">
        <v>0.9</v>
      </c>
      <c r="H131" s="291"/>
      <c r="I131" s="289" t="s">
        <v>4222</v>
      </c>
      <c r="J131" s="289" t="s">
        <v>5953</v>
      </c>
      <c r="K131" s="290" t="s">
        <v>6775</v>
      </c>
      <c r="L131" s="290"/>
      <c r="M131" s="253">
        <v>1</v>
      </c>
    </row>
    <row r="132" spans="1:13" s="293" customFormat="1" ht="105">
      <c r="A132" s="5"/>
      <c r="B132" s="289">
        <v>12</v>
      </c>
      <c r="C132" s="290" t="s">
        <v>5983</v>
      </c>
      <c r="D132" s="289" t="s">
        <v>166</v>
      </c>
      <c r="E132" s="289" t="s">
        <v>5984</v>
      </c>
      <c r="F132" s="291">
        <v>29.1</v>
      </c>
      <c r="G132" s="291">
        <v>29.1</v>
      </c>
      <c r="H132" s="291"/>
      <c r="I132" s="289" t="s">
        <v>4222</v>
      </c>
      <c r="J132" s="289" t="s">
        <v>5985</v>
      </c>
      <c r="K132" s="290" t="s">
        <v>5986</v>
      </c>
      <c r="L132" s="290"/>
      <c r="M132" s="253">
        <v>1</v>
      </c>
    </row>
    <row r="133" spans="1:13" s="293" customFormat="1" ht="75">
      <c r="A133" s="5"/>
      <c r="B133" s="289">
        <v>13</v>
      </c>
      <c r="C133" s="290" t="s">
        <v>5987</v>
      </c>
      <c r="D133" s="289" t="s">
        <v>27</v>
      </c>
      <c r="E133" s="289" t="s">
        <v>5949</v>
      </c>
      <c r="F133" s="291">
        <v>16</v>
      </c>
      <c r="G133" s="291">
        <v>16</v>
      </c>
      <c r="H133" s="291"/>
      <c r="I133" s="289" t="s">
        <v>4222</v>
      </c>
      <c r="J133" s="289" t="s">
        <v>5988</v>
      </c>
      <c r="K133" s="290" t="s">
        <v>6776</v>
      </c>
      <c r="L133" s="290"/>
      <c r="M133" s="253">
        <v>1</v>
      </c>
    </row>
    <row r="134" spans="1:13" s="293" customFormat="1" ht="75">
      <c r="A134" s="5"/>
      <c r="B134" s="289">
        <v>14</v>
      </c>
      <c r="C134" s="290" t="s">
        <v>5989</v>
      </c>
      <c r="D134" s="289" t="s">
        <v>27</v>
      </c>
      <c r="E134" s="289" t="s">
        <v>5949</v>
      </c>
      <c r="F134" s="291">
        <v>3</v>
      </c>
      <c r="G134" s="291">
        <v>3</v>
      </c>
      <c r="H134" s="291"/>
      <c r="I134" s="289" t="s">
        <v>4222</v>
      </c>
      <c r="J134" s="289" t="s">
        <v>5990</v>
      </c>
      <c r="K134" s="290" t="s">
        <v>6777</v>
      </c>
      <c r="L134" s="290"/>
      <c r="M134" s="253">
        <v>1</v>
      </c>
    </row>
    <row r="135" spans="1:13" s="293" customFormat="1" ht="105">
      <c r="A135" s="5"/>
      <c r="B135" s="289">
        <v>15</v>
      </c>
      <c r="C135" s="290" t="s">
        <v>5991</v>
      </c>
      <c r="D135" s="289" t="s">
        <v>929</v>
      </c>
      <c r="E135" s="289" t="s">
        <v>5992</v>
      </c>
      <c r="F135" s="291">
        <v>1.79</v>
      </c>
      <c r="G135" s="291">
        <v>0.79</v>
      </c>
      <c r="H135" s="291"/>
      <c r="I135" s="289" t="s">
        <v>4222</v>
      </c>
      <c r="J135" s="289" t="s">
        <v>5993</v>
      </c>
      <c r="K135" s="290" t="s">
        <v>6778</v>
      </c>
      <c r="L135" s="290"/>
      <c r="M135" s="253">
        <v>1</v>
      </c>
    </row>
    <row r="136" spans="1:13" s="293" customFormat="1" ht="60">
      <c r="A136" s="5"/>
      <c r="B136" s="289">
        <v>16</v>
      </c>
      <c r="C136" s="290" t="s">
        <v>5994</v>
      </c>
      <c r="D136" s="289" t="s">
        <v>410</v>
      </c>
      <c r="E136" s="289" t="s">
        <v>5995</v>
      </c>
      <c r="F136" s="291">
        <v>0.18</v>
      </c>
      <c r="G136" s="291">
        <v>0.18</v>
      </c>
      <c r="H136" s="291"/>
      <c r="I136" s="289" t="s">
        <v>4222</v>
      </c>
      <c r="J136" s="289" t="s">
        <v>5977</v>
      </c>
      <c r="K136" s="290" t="s">
        <v>5996</v>
      </c>
      <c r="L136" s="290"/>
      <c r="M136" s="253">
        <v>1</v>
      </c>
    </row>
    <row r="137" spans="1:13" s="293" customFormat="1" ht="60">
      <c r="A137" s="5"/>
      <c r="B137" s="289">
        <v>17</v>
      </c>
      <c r="C137" s="290" t="s">
        <v>5997</v>
      </c>
      <c r="D137" s="289" t="s">
        <v>47</v>
      </c>
      <c r="E137" s="289" t="s">
        <v>5949</v>
      </c>
      <c r="F137" s="291">
        <v>0.35099999999999998</v>
      </c>
      <c r="G137" s="291">
        <v>0.35099999999999998</v>
      </c>
      <c r="H137" s="291"/>
      <c r="I137" s="289" t="s">
        <v>4222</v>
      </c>
      <c r="J137" s="289" t="s">
        <v>5998</v>
      </c>
      <c r="K137" s="290" t="s">
        <v>5999</v>
      </c>
      <c r="L137" s="290"/>
      <c r="M137" s="253">
        <v>1</v>
      </c>
    </row>
    <row r="138" spans="1:13" s="293" customFormat="1" ht="60">
      <c r="A138" s="5"/>
      <c r="B138" s="289">
        <v>18</v>
      </c>
      <c r="C138" s="290" t="s">
        <v>6000</v>
      </c>
      <c r="D138" s="289" t="s">
        <v>47</v>
      </c>
      <c r="E138" s="289" t="s">
        <v>5949</v>
      </c>
      <c r="F138" s="291">
        <v>0.25380000000000003</v>
      </c>
      <c r="G138" s="291">
        <v>0.25380000000000003</v>
      </c>
      <c r="H138" s="291"/>
      <c r="I138" s="289" t="s">
        <v>4222</v>
      </c>
      <c r="J138" s="289" t="s">
        <v>6001</v>
      </c>
      <c r="K138" s="290" t="s">
        <v>6002</v>
      </c>
      <c r="L138" s="290"/>
      <c r="M138" s="253">
        <v>1</v>
      </c>
    </row>
    <row r="139" spans="1:13" s="293" customFormat="1" ht="60">
      <c r="A139" s="5"/>
      <c r="B139" s="289">
        <v>19</v>
      </c>
      <c r="C139" s="290" t="s">
        <v>6003</v>
      </c>
      <c r="D139" s="289" t="s">
        <v>47</v>
      </c>
      <c r="E139" s="289" t="s">
        <v>5949</v>
      </c>
      <c r="F139" s="291">
        <v>0.32</v>
      </c>
      <c r="G139" s="291">
        <v>0.32</v>
      </c>
      <c r="H139" s="291"/>
      <c r="I139" s="289" t="s">
        <v>4222</v>
      </c>
      <c r="J139" s="289" t="s">
        <v>6004</v>
      </c>
      <c r="K139" s="290" t="s">
        <v>6005</v>
      </c>
      <c r="L139" s="290"/>
      <c r="M139" s="253">
        <v>1</v>
      </c>
    </row>
    <row r="140" spans="1:13" s="293" customFormat="1" ht="60">
      <c r="A140" s="5"/>
      <c r="B140" s="289">
        <v>20</v>
      </c>
      <c r="C140" s="290" t="s">
        <v>6006</v>
      </c>
      <c r="D140" s="289" t="s">
        <v>47</v>
      </c>
      <c r="E140" s="289" t="s">
        <v>5949</v>
      </c>
      <c r="F140" s="291">
        <v>0.94989999999999997</v>
      </c>
      <c r="G140" s="291">
        <v>0.94989999999999997</v>
      </c>
      <c r="H140" s="291"/>
      <c r="I140" s="289" t="s">
        <v>4222</v>
      </c>
      <c r="J140" s="289" t="s">
        <v>6004</v>
      </c>
      <c r="K140" s="290" t="s">
        <v>6007</v>
      </c>
      <c r="L140" s="290"/>
      <c r="M140" s="253">
        <v>1</v>
      </c>
    </row>
    <row r="141" spans="1:13" s="293" customFormat="1" ht="60">
      <c r="A141" s="5"/>
      <c r="B141" s="289">
        <v>21</v>
      </c>
      <c r="C141" s="290" t="s">
        <v>6008</v>
      </c>
      <c r="D141" s="289" t="s">
        <v>47</v>
      </c>
      <c r="E141" s="289" t="s">
        <v>5949</v>
      </c>
      <c r="F141" s="291">
        <v>0.77</v>
      </c>
      <c r="G141" s="291">
        <v>0.77</v>
      </c>
      <c r="H141" s="291"/>
      <c r="I141" s="289" t="s">
        <v>4222</v>
      </c>
      <c r="J141" s="289" t="s">
        <v>6009</v>
      </c>
      <c r="K141" s="290" t="s">
        <v>6010</v>
      </c>
      <c r="L141" s="290"/>
      <c r="M141" s="253">
        <v>1</v>
      </c>
    </row>
    <row r="142" spans="1:13" s="293" customFormat="1" ht="60">
      <c r="A142" s="5"/>
      <c r="B142" s="289">
        <v>22</v>
      </c>
      <c r="C142" s="290" t="s">
        <v>6011</v>
      </c>
      <c r="D142" s="289" t="s">
        <v>122</v>
      </c>
      <c r="E142" s="289" t="s">
        <v>6012</v>
      </c>
      <c r="F142" s="291">
        <v>8.5250000000000006E-2</v>
      </c>
      <c r="G142" s="291">
        <v>0.09</v>
      </c>
      <c r="H142" s="291"/>
      <c r="I142" s="289" t="s">
        <v>4222</v>
      </c>
      <c r="J142" s="289" t="s">
        <v>6013</v>
      </c>
      <c r="K142" s="290" t="s">
        <v>6014</v>
      </c>
      <c r="L142" s="290"/>
      <c r="M142" s="253">
        <v>1</v>
      </c>
    </row>
    <row r="143" spans="1:13" s="293" customFormat="1" ht="60">
      <c r="A143" s="5"/>
      <c r="B143" s="289">
        <v>23</v>
      </c>
      <c r="C143" s="290" t="s">
        <v>6015</v>
      </c>
      <c r="D143" s="289" t="s">
        <v>27</v>
      </c>
      <c r="E143" s="289" t="s">
        <v>5949</v>
      </c>
      <c r="F143" s="291">
        <v>0.93634300000000004</v>
      </c>
      <c r="G143" s="291">
        <v>0.93634300000000004</v>
      </c>
      <c r="H143" s="291"/>
      <c r="I143" s="289" t="s">
        <v>4222</v>
      </c>
      <c r="J143" s="289" t="s">
        <v>5998</v>
      </c>
      <c r="K143" s="290" t="s">
        <v>6016</v>
      </c>
      <c r="L143" s="290"/>
      <c r="M143" s="253">
        <v>1</v>
      </c>
    </row>
    <row r="144" spans="1:13" s="293" customFormat="1" ht="75">
      <c r="A144" s="5"/>
      <c r="B144" s="289">
        <v>24</v>
      </c>
      <c r="C144" s="290" t="s">
        <v>6017</v>
      </c>
      <c r="D144" s="289" t="s">
        <v>27</v>
      </c>
      <c r="E144" s="289" t="s">
        <v>5949</v>
      </c>
      <c r="F144" s="291">
        <v>0.875</v>
      </c>
      <c r="G144" s="291">
        <v>0.875</v>
      </c>
      <c r="H144" s="291"/>
      <c r="I144" s="289" t="s">
        <v>4222</v>
      </c>
      <c r="J144" s="289" t="s">
        <v>6013</v>
      </c>
      <c r="K144" s="290" t="s">
        <v>6018</v>
      </c>
      <c r="L144" s="290"/>
      <c r="M144" s="253">
        <v>1</v>
      </c>
    </row>
    <row r="145" spans="1:13" s="181" customFormat="1" hidden="1">
      <c r="A145" s="5"/>
      <c r="B145" s="3"/>
      <c r="C145" s="137"/>
      <c r="D145" s="3"/>
      <c r="E145" s="3"/>
      <c r="F145" s="142"/>
      <c r="G145" s="142"/>
      <c r="H145" s="142"/>
      <c r="I145" s="3"/>
      <c r="J145" s="3"/>
      <c r="K145" s="137"/>
      <c r="L145" s="137"/>
      <c r="M145" s="199"/>
    </row>
    <row r="146" spans="1:13" s="288" customFormat="1">
      <c r="A146" s="5"/>
      <c r="B146" s="283" t="s">
        <v>56</v>
      </c>
      <c r="C146" s="284" t="s">
        <v>6492</v>
      </c>
      <c r="D146" s="298"/>
      <c r="E146" s="298"/>
      <c r="F146" s="304"/>
      <c r="G146" s="304"/>
      <c r="H146" s="304"/>
      <c r="I146" s="298"/>
      <c r="J146" s="298"/>
      <c r="K146" s="299"/>
      <c r="L146" s="299"/>
      <c r="M146" s="286">
        <v>0</v>
      </c>
    </row>
    <row r="147" spans="1:13" s="293" customFormat="1" ht="75">
      <c r="A147" s="5"/>
      <c r="B147" s="289">
        <v>25</v>
      </c>
      <c r="C147" s="305" t="s">
        <v>6019</v>
      </c>
      <c r="D147" s="289" t="s">
        <v>27</v>
      </c>
      <c r="E147" s="289" t="s">
        <v>5949</v>
      </c>
      <c r="F147" s="291">
        <v>19.202480000000001</v>
      </c>
      <c r="G147" s="291">
        <v>5.7024800000000013</v>
      </c>
      <c r="H147" s="291"/>
      <c r="I147" s="289" t="s">
        <v>4222</v>
      </c>
      <c r="J147" s="289" t="s">
        <v>6020</v>
      </c>
      <c r="K147" s="290" t="s">
        <v>6021</v>
      </c>
      <c r="L147" s="290"/>
      <c r="M147" s="253">
        <v>1</v>
      </c>
    </row>
    <row r="148" spans="1:13" s="293" customFormat="1" ht="60">
      <c r="A148" s="5"/>
      <c r="B148" s="289">
        <v>26</v>
      </c>
      <c r="C148" s="305" t="s">
        <v>6022</v>
      </c>
      <c r="D148" s="289" t="s">
        <v>27</v>
      </c>
      <c r="E148" s="289" t="s">
        <v>5949</v>
      </c>
      <c r="F148" s="291">
        <v>1.87</v>
      </c>
      <c r="G148" s="291">
        <v>1.87</v>
      </c>
      <c r="H148" s="291"/>
      <c r="I148" s="289" t="s">
        <v>4222</v>
      </c>
      <c r="J148" s="289" t="s">
        <v>5962</v>
      </c>
      <c r="K148" s="290" t="s">
        <v>6023</v>
      </c>
      <c r="L148" s="290"/>
      <c r="M148" s="253">
        <v>1</v>
      </c>
    </row>
    <row r="149" spans="1:13" s="293" customFormat="1" ht="60">
      <c r="A149" s="5"/>
      <c r="B149" s="289">
        <v>27</v>
      </c>
      <c r="C149" s="305" t="s">
        <v>6024</v>
      </c>
      <c r="D149" s="289" t="s">
        <v>27</v>
      </c>
      <c r="E149" s="289" t="s">
        <v>5949</v>
      </c>
      <c r="F149" s="291">
        <v>1.2</v>
      </c>
      <c r="G149" s="291">
        <v>1.2</v>
      </c>
      <c r="H149" s="291"/>
      <c r="I149" s="289" t="s">
        <v>4222</v>
      </c>
      <c r="J149" s="289" t="s">
        <v>5953</v>
      </c>
      <c r="K149" s="290" t="s">
        <v>6025</v>
      </c>
      <c r="L149" s="290"/>
      <c r="M149" s="253">
        <v>1</v>
      </c>
    </row>
    <row r="150" spans="1:13" s="293" customFormat="1" ht="60">
      <c r="A150" s="5"/>
      <c r="B150" s="289">
        <v>28</v>
      </c>
      <c r="C150" s="305" t="s">
        <v>6026</v>
      </c>
      <c r="D150" s="289" t="s">
        <v>27</v>
      </c>
      <c r="E150" s="289" t="s">
        <v>5949</v>
      </c>
      <c r="F150" s="291">
        <v>3.1875</v>
      </c>
      <c r="G150" s="291">
        <v>3.1875</v>
      </c>
      <c r="H150" s="291"/>
      <c r="I150" s="289" t="s">
        <v>4222</v>
      </c>
      <c r="J150" s="289" t="s">
        <v>5956</v>
      </c>
      <c r="K150" s="290" t="s">
        <v>6027</v>
      </c>
      <c r="L150" s="290"/>
      <c r="M150" s="253">
        <v>1</v>
      </c>
    </row>
    <row r="151" spans="1:13" s="293" customFormat="1" ht="75">
      <c r="A151" s="5"/>
      <c r="B151" s="289">
        <v>29</v>
      </c>
      <c r="C151" s="305" t="s">
        <v>6028</v>
      </c>
      <c r="D151" s="289" t="s">
        <v>27</v>
      </c>
      <c r="E151" s="289" t="s">
        <v>5949</v>
      </c>
      <c r="F151" s="291">
        <v>1.42</v>
      </c>
      <c r="G151" s="291">
        <v>1.42</v>
      </c>
      <c r="H151" s="291"/>
      <c r="I151" s="289" t="s">
        <v>4222</v>
      </c>
      <c r="J151" s="289" t="s">
        <v>5956</v>
      </c>
      <c r="K151" s="290" t="s">
        <v>6029</v>
      </c>
      <c r="L151" s="290"/>
      <c r="M151" s="253">
        <v>1</v>
      </c>
    </row>
    <row r="152" spans="1:13" s="293" customFormat="1" ht="60">
      <c r="A152" s="5"/>
      <c r="B152" s="289">
        <v>30</v>
      </c>
      <c r="C152" s="305" t="s">
        <v>6030</v>
      </c>
      <c r="D152" s="289" t="s">
        <v>27</v>
      </c>
      <c r="E152" s="289" t="s">
        <v>5949</v>
      </c>
      <c r="F152" s="291">
        <v>1.6</v>
      </c>
      <c r="G152" s="291">
        <v>1.6</v>
      </c>
      <c r="H152" s="291"/>
      <c r="I152" s="289" t="s">
        <v>4222</v>
      </c>
      <c r="J152" s="289" t="s">
        <v>6031</v>
      </c>
      <c r="K152" s="290" t="s">
        <v>6032</v>
      </c>
      <c r="L152" s="290"/>
      <c r="M152" s="253">
        <v>1</v>
      </c>
    </row>
    <row r="153" spans="1:13" s="293" customFormat="1" ht="45">
      <c r="A153" s="5"/>
      <c r="B153" s="289">
        <v>31</v>
      </c>
      <c r="C153" s="305" t="s">
        <v>6033</v>
      </c>
      <c r="D153" s="289" t="s">
        <v>27</v>
      </c>
      <c r="E153" s="289" t="s">
        <v>5949</v>
      </c>
      <c r="F153" s="291">
        <v>0.65</v>
      </c>
      <c r="G153" s="291">
        <v>0.65</v>
      </c>
      <c r="H153" s="291"/>
      <c r="I153" s="289" t="s">
        <v>4222</v>
      </c>
      <c r="J153" s="289" t="s">
        <v>5962</v>
      </c>
      <c r="K153" s="290" t="s">
        <v>6034</v>
      </c>
      <c r="L153" s="290"/>
      <c r="M153" s="253">
        <v>1</v>
      </c>
    </row>
    <row r="154" spans="1:13" s="293" customFormat="1" ht="60">
      <c r="A154" s="5"/>
      <c r="B154" s="289">
        <v>32</v>
      </c>
      <c r="C154" s="305" t="s">
        <v>6035</v>
      </c>
      <c r="D154" s="289" t="s">
        <v>27</v>
      </c>
      <c r="E154" s="289" t="s">
        <v>5949</v>
      </c>
      <c r="F154" s="291">
        <v>0.87209999999999999</v>
      </c>
      <c r="G154" s="291">
        <v>0.87209999999999999</v>
      </c>
      <c r="H154" s="291"/>
      <c r="I154" s="289" t="s">
        <v>4222</v>
      </c>
      <c r="J154" s="289" t="s">
        <v>6001</v>
      </c>
      <c r="K154" s="290" t="s">
        <v>6036</v>
      </c>
      <c r="L154" s="290"/>
      <c r="M154" s="253">
        <v>1</v>
      </c>
    </row>
    <row r="155" spans="1:13" s="293" customFormat="1" ht="60">
      <c r="A155" s="5"/>
      <c r="B155" s="289">
        <v>33</v>
      </c>
      <c r="C155" s="305" t="s">
        <v>6037</v>
      </c>
      <c r="D155" s="289" t="s">
        <v>41</v>
      </c>
      <c r="E155" s="289" t="s">
        <v>5949</v>
      </c>
      <c r="F155" s="291">
        <v>1.1000000000000001</v>
      </c>
      <c r="G155" s="291">
        <v>1.1000000000000001</v>
      </c>
      <c r="H155" s="291"/>
      <c r="I155" s="289" t="s">
        <v>4222</v>
      </c>
      <c r="J155" s="289" t="s">
        <v>5962</v>
      </c>
      <c r="K155" s="290" t="s">
        <v>6038</v>
      </c>
      <c r="L155" s="290"/>
      <c r="M155" s="253">
        <v>1</v>
      </c>
    </row>
    <row r="156" spans="1:13" s="293" customFormat="1" ht="60">
      <c r="A156" s="5"/>
      <c r="B156" s="289">
        <v>34</v>
      </c>
      <c r="C156" s="305" t="s">
        <v>6039</v>
      </c>
      <c r="D156" s="289" t="s">
        <v>27</v>
      </c>
      <c r="E156" s="289" t="s">
        <v>5949</v>
      </c>
      <c r="F156" s="291">
        <v>2.06</v>
      </c>
      <c r="G156" s="291">
        <v>2.06</v>
      </c>
      <c r="H156" s="291"/>
      <c r="I156" s="289" t="s">
        <v>4222</v>
      </c>
      <c r="J156" s="289" t="s">
        <v>6004</v>
      </c>
      <c r="K156" s="290" t="s">
        <v>6040</v>
      </c>
      <c r="L156" s="290"/>
      <c r="M156" s="253">
        <v>1</v>
      </c>
    </row>
    <row r="157" spans="1:13" s="293" customFormat="1" ht="60">
      <c r="A157" s="5"/>
      <c r="B157" s="289">
        <v>35</v>
      </c>
      <c r="C157" s="305" t="s">
        <v>6041</v>
      </c>
      <c r="D157" s="289" t="s">
        <v>27</v>
      </c>
      <c r="E157" s="289" t="s">
        <v>5949</v>
      </c>
      <c r="F157" s="291">
        <v>17.989999999999998</v>
      </c>
      <c r="G157" s="291">
        <v>17.989999999999998</v>
      </c>
      <c r="H157" s="291"/>
      <c r="I157" s="289" t="s">
        <v>4222</v>
      </c>
      <c r="J157" s="289" t="s">
        <v>6042</v>
      </c>
      <c r="K157" s="290" t="s">
        <v>6043</v>
      </c>
      <c r="L157" s="290"/>
      <c r="M157" s="253">
        <v>1</v>
      </c>
    </row>
    <row r="158" spans="1:13" s="293" customFormat="1" ht="45">
      <c r="A158" s="5"/>
      <c r="B158" s="289">
        <v>36</v>
      </c>
      <c r="C158" s="305" t="s">
        <v>6044</v>
      </c>
      <c r="D158" s="289" t="s">
        <v>47</v>
      </c>
      <c r="E158" s="289" t="s">
        <v>5949</v>
      </c>
      <c r="F158" s="291">
        <v>0.62</v>
      </c>
      <c r="G158" s="291">
        <v>0.66</v>
      </c>
      <c r="H158" s="291"/>
      <c r="I158" s="289" t="s">
        <v>4222</v>
      </c>
      <c r="J158" s="289" t="s">
        <v>5956</v>
      </c>
      <c r="K158" s="290" t="s">
        <v>6045</v>
      </c>
      <c r="L158" s="290"/>
      <c r="M158" s="253">
        <v>1</v>
      </c>
    </row>
    <row r="159" spans="1:13" s="293" customFormat="1" ht="60">
      <c r="A159" s="5"/>
      <c r="B159" s="289">
        <v>37</v>
      </c>
      <c r="C159" s="305" t="s">
        <v>6046</v>
      </c>
      <c r="D159" s="289" t="s">
        <v>47</v>
      </c>
      <c r="E159" s="289" t="s">
        <v>5949</v>
      </c>
      <c r="F159" s="291">
        <v>1.425</v>
      </c>
      <c r="G159" s="291">
        <v>1.425</v>
      </c>
      <c r="H159" s="291"/>
      <c r="I159" s="289" t="s">
        <v>4222</v>
      </c>
      <c r="J159" s="289" t="s">
        <v>5956</v>
      </c>
      <c r="K159" s="290" t="s">
        <v>5968</v>
      </c>
      <c r="L159" s="290"/>
      <c r="M159" s="253">
        <v>1</v>
      </c>
    </row>
    <row r="160" spans="1:13" s="293" customFormat="1" ht="60">
      <c r="A160" s="5"/>
      <c r="B160" s="289">
        <v>38</v>
      </c>
      <c r="C160" s="305" t="s">
        <v>6047</v>
      </c>
      <c r="D160" s="289" t="s">
        <v>27</v>
      </c>
      <c r="E160" s="289" t="s">
        <v>5949</v>
      </c>
      <c r="F160" s="291">
        <v>0.67100000000000004</v>
      </c>
      <c r="G160" s="291">
        <v>0.67100000000000004</v>
      </c>
      <c r="H160" s="291"/>
      <c r="I160" s="289" t="s">
        <v>4222</v>
      </c>
      <c r="J160" s="289" t="s">
        <v>5956</v>
      </c>
      <c r="K160" s="290" t="s">
        <v>6048</v>
      </c>
      <c r="L160" s="290"/>
      <c r="M160" s="253">
        <v>1</v>
      </c>
    </row>
    <row r="161" spans="1:13" s="293" customFormat="1" ht="45">
      <c r="A161" s="5"/>
      <c r="B161" s="289">
        <v>39</v>
      </c>
      <c r="C161" s="305" t="s">
        <v>6049</v>
      </c>
      <c r="D161" s="289" t="s">
        <v>47</v>
      </c>
      <c r="E161" s="289" t="s">
        <v>5949</v>
      </c>
      <c r="F161" s="291">
        <v>1.2401</v>
      </c>
      <c r="G161" s="291">
        <v>1.2401</v>
      </c>
      <c r="H161" s="291"/>
      <c r="I161" s="289" t="s">
        <v>4222</v>
      </c>
      <c r="J161" s="289" t="s">
        <v>5971</v>
      </c>
      <c r="K161" s="290" t="s">
        <v>6050</v>
      </c>
      <c r="L161" s="290"/>
      <c r="M161" s="253">
        <v>1</v>
      </c>
    </row>
    <row r="162" spans="1:13" s="293" customFormat="1" ht="45">
      <c r="A162" s="5"/>
      <c r="B162" s="289">
        <v>40</v>
      </c>
      <c r="C162" s="305" t="s">
        <v>6051</v>
      </c>
      <c r="D162" s="289" t="s">
        <v>27</v>
      </c>
      <c r="E162" s="289" t="s">
        <v>5949</v>
      </c>
      <c r="F162" s="291">
        <v>0.43</v>
      </c>
      <c r="G162" s="291">
        <v>0.43</v>
      </c>
      <c r="H162" s="291"/>
      <c r="I162" s="289" t="s">
        <v>4222</v>
      </c>
      <c r="J162" s="289" t="s">
        <v>6009</v>
      </c>
      <c r="K162" s="290" t="s">
        <v>6052</v>
      </c>
      <c r="L162" s="290"/>
      <c r="M162" s="253">
        <v>1</v>
      </c>
    </row>
    <row r="163" spans="1:13" s="293" customFormat="1" ht="45">
      <c r="A163" s="5"/>
      <c r="B163" s="289">
        <v>41</v>
      </c>
      <c r="C163" s="305" t="s">
        <v>6053</v>
      </c>
      <c r="D163" s="289" t="s">
        <v>27</v>
      </c>
      <c r="E163" s="289" t="s">
        <v>5949</v>
      </c>
      <c r="F163" s="291">
        <v>0.66</v>
      </c>
      <c r="G163" s="291">
        <v>0.66</v>
      </c>
      <c r="H163" s="291"/>
      <c r="I163" s="289" t="s">
        <v>4222</v>
      </c>
      <c r="J163" s="289" t="s">
        <v>6054</v>
      </c>
      <c r="K163" s="290" t="s">
        <v>6055</v>
      </c>
      <c r="L163" s="290"/>
      <c r="M163" s="253">
        <v>1</v>
      </c>
    </row>
    <row r="164" spans="1:13" s="293" customFormat="1" ht="45">
      <c r="A164" s="5"/>
      <c r="B164" s="289">
        <v>42</v>
      </c>
      <c r="C164" s="305" t="s">
        <v>6056</v>
      </c>
      <c r="D164" s="289" t="s">
        <v>27</v>
      </c>
      <c r="E164" s="289" t="s">
        <v>5949</v>
      </c>
      <c r="F164" s="291">
        <v>0.32500000000000001</v>
      </c>
      <c r="G164" s="291">
        <v>0.32500000000000001</v>
      </c>
      <c r="H164" s="291"/>
      <c r="I164" s="289" t="s">
        <v>4222</v>
      </c>
      <c r="J164" s="289" t="s">
        <v>5962</v>
      </c>
      <c r="K164" s="290" t="s">
        <v>6057</v>
      </c>
      <c r="L164" s="290"/>
      <c r="M164" s="253">
        <v>1</v>
      </c>
    </row>
    <row r="165" spans="1:13" s="293" customFormat="1" ht="60">
      <c r="A165" s="5"/>
      <c r="B165" s="289">
        <v>43</v>
      </c>
      <c r="C165" s="305" t="s">
        <v>6058</v>
      </c>
      <c r="D165" s="289" t="s">
        <v>27</v>
      </c>
      <c r="E165" s="289" t="s">
        <v>5949</v>
      </c>
      <c r="F165" s="291">
        <v>0.66839999999999999</v>
      </c>
      <c r="G165" s="291">
        <v>0.66839999999999999</v>
      </c>
      <c r="H165" s="291"/>
      <c r="I165" s="289" t="s">
        <v>4222</v>
      </c>
      <c r="J165" s="289" t="s">
        <v>5971</v>
      </c>
      <c r="K165" s="290" t="s">
        <v>6059</v>
      </c>
      <c r="L165" s="290"/>
      <c r="M165" s="253">
        <v>1</v>
      </c>
    </row>
    <row r="166" spans="1:13" s="293" customFormat="1" ht="45">
      <c r="A166" s="5"/>
      <c r="B166" s="289">
        <v>44</v>
      </c>
      <c r="C166" s="305" t="s">
        <v>6060</v>
      </c>
      <c r="D166" s="289" t="s">
        <v>73</v>
      </c>
      <c r="E166" s="289" t="s">
        <v>5949</v>
      </c>
      <c r="F166" s="291">
        <v>0.21</v>
      </c>
      <c r="G166" s="291">
        <v>0.21</v>
      </c>
      <c r="H166" s="291"/>
      <c r="I166" s="289" t="s">
        <v>4222</v>
      </c>
      <c r="J166" s="289" t="s">
        <v>5962</v>
      </c>
      <c r="K166" s="290" t="s">
        <v>6061</v>
      </c>
      <c r="L166" s="290"/>
      <c r="M166" s="253">
        <v>1</v>
      </c>
    </row>
    <row r="167" spans="1:13" s="293" customFormat="1" ht="45">
      <c r="A167" s="5"/>
      <c r="B167" s="289">
        <v>45</v>
      </c>
      <c r="C167" s="305" t="s">
        <v>6062</v>
      </c>
      <c r="D167" s="289" t="s">
        <v>73</v>
      </c>
      <c r="E167" s="289" t="s">
        <v>5949</v>
      </c>
      <c r="F167" s="291">
        <v>0.45</v>
      </c>
      <c r="G167" s="291">
        <v>0.45</v>
      </c>
      <c r="H167" s="291"/>
      <c r="I167" s="289" t="s">
        <v>4222</v>
      </c>
      <c r="J167" s="289" t="s">
        <v>5993</v>
      </c>
      <c r="K167" s="290" t="s">
        <v>6063</v>
      </c>
      <c r="L167" s="290"/>
      <c r="M167" s="253">
        <v>1</v>
      </c>
    </row>
    <row r="168" spans="1:13" s="293" customFormat="1" ht="90">
      <c r="A168" s="5"/>
      <c r="B168" s="289">
        <v>46</v>
      </c>
      <c r="C168" s="305" t="s">
        <v>6064</v>
      </c>
      <c r="D168" s="289" t="s">
        <v>27</v>
      </c>
      <c r="E168" s="289" t="s">
        <v>5992</v>
      </c>
      <c r="F168" s="291">
        <v>17.497529999999998</v>
      </c>
      <c r="G168" s="291">
        <v>0.5</v>
      </c>
      <c r="H168" s="291"/>
      <c r="I168" s="289" t="s">
        <v>4222</v>
      </c>
      <c r="J168" s="289" t="s">
        <v>6004</v>
      </c>
      <c r="K168" s="290" t="s">
        <v>6065</v>
      </c>
      <c r="L168" s="290"/>
      <c r="M168" s="253">
        <v>1</v>
      </c>
    </row>
    <row r="169" spans="1:13" s="293" customFormat="1" ht="135">
      <c r="A169" s="5"/>
      <c r="B169" s="289">
        <v>47</v>
      </c>
      <c r="C169" s="305" t="s">
        <v>6066</v>
      </c>
      <c r="D169" s="289" t="s">
        <v>122</v>
      </c>
      <c r="E169" s="289" t="s">
        <v>5992</v>
      </c>
      <c r="F169" s="291">
        <v>28.6114</v>
      </c>
      <c r="G169" s="291">
        <v>2.1</v>
      </c>
      <c r="H169" s="291"/>
      <c r="I169" s="289" t="s">
        <v>4222</v>
      </c>
      <c r="J169" s="289" t="s">
        <v>6067</v>
      </c>
      <c r="K169" s="290" t="s">
        <v>6068</v>
      </c>
      <c r="L169" s="290"/>
      <c r="M169" s="253">
        <v>1</v>
      </c>
    </row>
    <row r="170" spans="1:13" s="293" customFormat="1" ht="60">
      <c r="A170" s="5"/>
      <c r="B170" s="289">
        <v>48</v>
      </c>
      <c r="C170" s="305" t="s">
        <v>6069</v>
      </c>
      <c r="D170" s="289" t="s">
        <v>27</v>
      </c>
      <c r="E170" s="289" t="s">
        <v>5949</v>
      </c>
      <c r="F170" s="291">
        <v>0.23</v>
      </c>
      <c r="G170" s="291">
        <v>0.23</v>
      </c>
      <c r="H170" s="291"/>
      <c r="I170" s="289" t="s">
        <v>4222</v>
      </c>
      <c r="J170" s="289" t="s">
        <v>5998</v>
      </c>
      <c r="K170" s="290" t="s">
        <v>6070</v>
      </c>
      <c r="L170" s="290"/>
      <c r="M170" s="253">
        <v>1</v>
      </c>
    </row>
    <row r="171" spans="1:13" s="293" customFormat="1" ht="90">
      <c r="A171" s="5"/>
      <c r="B171" s="289">
        <v>49</v>
      </c>
      <c r="C171" s="305" t="s">
        <v>6071</v>
      </c>
      <c r="D171" s="289" t="s">
        <v>122</v>
      </c>
      <c r="E171" s="289" t="s">
        <v>5949</v>
      </c>
      <c r="F171" s="291">
        <v>2.0192000000000001</v>
      </c>
      <c r="G171" s="291">
        <v>0.11920000000000019</v>
      </c>
      <c r="H171" s="291"/>
      <c r="I171" s="289" t="s">
        <v>4222</v>
      </c>
      <c r="J171" s="289" t="s">
        <v>5956</v>
      </c>
      <c r="K171" s="290" t="s">
        <v>6779</v>
      </c>
      <c r="L171" s="290"/>
      <c r="M171" s="253">
        <v>1</v>
      </c>
    </row>
    <row r="172" spans="1:13" s="181" customFormat="1" hidden="1">
      <c r="A172" s="5"/>
      <c r="B172" s="3"/>
      <c r="C172" s="132"/>
      <c r="D172" s="3"/>
      <c r="E172" s="3"/>
      <c r="F172" s="142"/>
      <c r="G172" s="142"/>
      <c r="H172" s="142"/>
      <c r="I172" s="3"/>
      <c r="J172" s="3"/>
      <c r="K172" s="137"/>
      <c r="L172" s="137"/>
      <c r="M172" s="199"/>
    </row>
    <row r="173" spans="1:13" s="209" customFormat="1">
      <c r="A173" s="2"/>
      <c r="B173" s="280" t="s">
        <v>129</v>
      </c>
      <c r="C173" s="296" t="s">
        <v>130</v>
      </c>
      <c r="D173" s="280"/>
      <c r="E173" s="296"/>
      <c r="F173" s="306"/>
      <c r="G173" s="277"/>
      <c r="H173" s="277"/>
      <c r="I173" s="276"/>
      <c r="J173" s="276"/>
      <c r="K173" s="278"/>
      <c r="L173" s="278"/>
      <c r="M173" s="282">
        <v>0</v>
      </c>
    </row>
    <row r="174" spans="1:13" s="293" customFormat="1" ht="165">
      <c r="A174" s="1"/>
      <c r="B174" s="289">
        <v>50</v>
      </c>
      <c r="C174" s="290" t="s">
        <v>6082</v>
      </c>
      <c r="D174" s="289" t="s">
        <v>47</v>
      </c>
      <c r="E174" s="289" t="s">
        <v>6083</v>
      </c>
      <c r="F174" s="307">
        <v>23.4</v>
      </c>
      <c r="G174" s="308">
        <v>9</v>
      </c>
      <c r="H174" s="291"/>
      <c r="I174" s="289" t="s">
        <v>4222</v>
      </c>
      <c r="J174" s="289" t="s">
        <v>6084</v>
      </c>
      <c r="K174" s="290" t="s">
        <v>6085</v>
      </c>
      <c r="L174" s="290"/>
      <c r="M174" s="253">
        <v>1</v>
      </c>
    </row>
    <row r="175" spans="1:13" s="293" customFormat="1" ht="30">
      <c r="A175" s="1"/>
      <c r="B175" s="289">
        <v>51</v>
      </c>
      <c r="C175" s="290" t="s">
        <v>6184</v>
      </c>
      <c r="D175" s="289" t="s">
        <v>410</v>
      </c>
      <c r="E175" s="289" t="s">
        <v>6185</v>
      </c>
      <c r="F175" s="307">
        <v>0.6</v>
      </c>
      <c r="G175" s="308">
        <v>0.6</v>
      </c>
      <c r="H175" s="291"/>
      <c r="I175" s="289" t="s">
        <v>4222</v>
      </c>
      <c r="J175" s="289" t="s">
        <v>5993</v>
      </c>
      <c r="K175" s="290" t="s">
        <v>6781</v>
      </c>
      <c r="L175" s="290"/>
      <c r="M175" s="253">
        <v>1</v>
      </c>
    </row>
    <row r="176" spans="1:13" s="181" customFormat="1" hidden="1">
      <c r="A176" s="5"/>
      <c r="B176" s="3"/>
      <c r="C176" s="132"/>
      <c r="D176" s="3"/>
      <c r="E176" s="3"/>
      <c r="F176" s="142"/>
      <c r="G176" s="142"/>
      <c r="H176" s="142"/>
      <c r="I176" s="3"/>
      <c r="J176" s="3"/>
      <c r="K176" s="132"/>
      <c r="L176" s="137"/>
      <c r="M176" s="199"/>
    </row>
    <row r="177" spans="1:13" s="209" customFormat="1">
      <c r="A177" s="2"/>
      <c r="B177" s="296" t="s">
        <v>6386</v>
      </c>
      <c r="C177" s="297"/>
      <c r="D177" s="276"/>
      <c r="E177" s="276"/>
      <c r="F177" s="277"/>
      <c r="G177" s="277"/>
      <c r="H177" s="277"/>
      <c r="I177" s="276"/>
      <c r="J177" s="276"/>
      <c r="K177" s="278"/>
      <c r="L177" s="278"/>
      <c r="M177" s="282">
        <v>0</v>
      </c>
    </row>
    <row r="178" spans="1:13" s="209" customFormat="1">
      <c r="A178" s="2"/>
      <c r="B178" s="280" t="s">
        <v>16</v>
      </c>
      <c r="C178" s="281" t="s">
        <v>6493</v>
      </c>
      <c r="D178" s="276"/>
      <c r="E178" s="276"/>
      <c r="F178" s="277"/>
      <c r="G178" s="277"/>
      <c r="H178" s="277"/>
      <c r="I178" s="276"/>
      <c r="J178" s="276"/>
      <c r="K178" s="278"/>
      <c r="L178" s="278"/>
      <c r="M178" s="282">
        <v>0</v>
      </c>
    </row>
    <row r="179" spans="1:13" s="288" customFormat="1">
      <c r="A179" s="1"/>
      <c r="B179" s="283" t="s">
        <v>18</v>
      </c>
      <c r="C179" s="284" t="s">
        <v>19</v>
      </c>
      <c r="D179" s="298"/>
      <c r="E179" s="298"/>
      <c r="F179" s="304"/>
      <c r="G179" s="304"/>
      <c r="H179" s="304"/>
      <c r="I179" s="298"/>
      <c r="J179" s="298"/>
      <c r="K179" s="299"/>
      <c r="L179" s="299"/>
      <c r="M179" s="286">
        <v>0</v>
      </c>
    </row>
    <row r="180" spans="1:13" s="293" customFormat="1" ht="45">
      <c r="A180" s="180"/>
      <c r="B180" s="289">
        <v>1</v>
      </c>
      <c r="C180" s="290" t="s">
        <v>246</v>
      </c>
      <c r="D180" s="289" t="s">
        <v>247</v>
      </c>
      <c r="E180" s="289" t="s">
        <v>248</v>
      </c>
      <c r="F180" s="291">
        <v>0.27</v>
      </c>
      <c r="G180" s="291">
        <v>0.05</v>
      </c>
      <c r="H180" s="291"/>
      <c r="I180" s="289" t="s">
        <v>249</v>
      </c>
      <c r="J180" s="289" t="s">
        <v>250</v>
      </c>
      <c r="K180" s="290" t="s">
        <v>251</v>
      </c>
      <c r="L180" s="290"/>
      <c r="M180" s="253">
        <v>1</v>
      </c>
    </row>
    <row r="181" spans="1:13" s="181" customFormat="1" hidden="1">
      <c r="B181" s="3"/>
      <c r="C181" s="137"/>
      <c r="D181" s="3"/>
      <c r="E181" s="3"/>
      <c r="F181" s="142"/>
      <c r="G181" s="142"/>
      <c r="H181" s="142"/>
      <c r="I181" s="3"/>
      <c r="J181" s="3"/>
      <c r="K181" s="137"/>
      <c r="L181" s="137"/>
      <c r="M181" s="199"/>
    </row>
    <row r="182" spans="1:13" s="288" customFormat="1">
      <c r="A182" s="1"/>
      <c r="B182" s="283" t="s">
        <v>56</v>
      </c>
      <c r="C182" s="284" t="s">
        <v>6492</v>
      </c>
      <c r="D182" s="298"/>
      <c r="E182" s="298"/>
      <c r="F182" s="304"/>
      <c r="G182" s="304"/>
      <c r="H182" s="304"/>
      <c r="I182" s="298"/>
      <c r="J182" s="298"/>
      <c r="K182" s="299"/>
      <c r="L182" s="299"/>
      <c r="M182" s="286">
        <v>0</v>
      </c>
    </row>
    <row r="183" spans="1:13" s="293" customFormat="1" ht="45">
      <c r="A183" s="180"/>
      <c r="B183" s="289">
        <v>2</v>
      </c>
      <c r="C183" s="305" t="s">
        <v>252</v>
      </c>
      <c r="D183" s="289" t="s">
        <v>27</v>
      </c>
      <c r="E183" s="289" t="s">
        <v>248</v>
      </c>
      <c r="F183" s="291">
        <v>2.15</v>
      </c>
      <c r="G183" s="291">
        <v>0.37</v>
      </c>
      <c r="H183" s="291"/>
      <c r="I183" s="289" t="s">
        <v>249</v>
      </c>
      <c r="J183" s="289" t="s">
        <v>250</v>
      </c>
      <c r="K183" s="290" t="s">
        <v>253</v>
      </c>
      <c r="L183" s="290"/>
      <c r="M183" s="253">
        <v>1</v>
      </c>
    </row>
    <row r="184" spans="1:13" s="293" customFormat="1" ht="60">
      <c r="A184" s="180"/>
      <c r="B184" s="289">
        <v>3</v>
      </c>
      <c r="C184" s="305" t="s">
        <v>254</v>
      </c>
      <c r="D184" s="289" t="s">
        <v>27</v>
      </c>
      <c r="E184" s="289" t="s">
        <v>248</v>
      </c>
      <c r="F184" s="291">
        <v>7.4</v>
      </c>
      <c r="G184" s="291">
        <v>0.37</v>
      </c>
      <c r="H184" s="291"/>
      <c r="I184" s="289" t="s">
        <v>249</v>
      </c>
      <c r="J184" s="289" t="s">
        <v>255</v>
      </c>
      <c r="K184" s="290" t="s">
        <v>256</v>
      </c>
      <c r="L184" s="290"/>
      <c r="M184" s="253">
        <v>1</v>
      </c>
    </row>
    <row r="185" spans="1:13" s="293" customFormat="1" ht="45">
      <c r="A185" s="180"/>
      <c r="B185" s="289">
        <v>4</v>
      </c>
      <c r="C185" s="305" t="s">
        <v>257</v>
      </c>
      <c r="D185" s="289" t="s">
        <v>27</v>
      </c>
      <c r="E185" s="289" t="s">
        <v>248</v>
      </c>
      <c r="F185" s="291">
        <v>9.0999999999999998E-2</v>
      </c>
      <c r="G185" s="291">
        <v>2.1499999999999998E-2</v>
      </c>
      <c r="H185" s="291"/>
      <c r="I185" s="289" t="s">
        <v>249</v>
      </c>
      <c r="J185" s="289" t="s">
        <v>255</v>
      </c>
      <c r="K185" s="290" t="s">
        <v>258</v>
      </c>
      <c r="L185" s="290"/>
      <c r="M185" s="253">
        <v>1</v>
      </c>
    </row>
    <row r="186" spans="1:13" s="293" customFormat="1" ht="30">
      <c r="A186" s="180"/>
      <c r="B186" s="289">
        <v>5</v>
      </c>
      <c r="C186" s="305" t="s">
        <v>259</v>
      </c>
      <c r="D186" s="289" t="s">
        <v>21</v>
      </c>
      <c r="E186" s="289" t="s">
        <v>248</v>
      </c>
      <c r="F186" s="291">
        <v>0.08</v>
      </c>
      <c r="G186" s="291">
        <v>0.08</v>
      </c>
      <c r="H186" s="291"/>
      <c r="I186" s="289" t="s">
        <v>249</v>
      </c>
      <c r="J186" s="289" t="s">
        <v>260</v>
      </c>
      <c r="K186" s="290" t="s">
        <v>261</v>
      </c>
      <c r="L186" s="290"/>
      <c r="M186" s="253">
        <v>1</v>
      </c>
    </row>
    <row r="187" spans="1:13" s="293" customFormat="1" ht="60">
      <c r="A187" s="180"/>
      <c r="B187" s="289">
        <v>6</v>
      </c>
      <c r="C187" s="305" t="s">
        <v>262</v>
      </c>
      <c r="D187" s="289" t="s">
        <v>86</v>
      </c>
      <c r="E187" s="289" t="s">
        <v>248</v>
      </c>
      <c r="F187" s="291">
        <v>0.28000000000000003</v>
      </c>
      <c r="G187" s="291">
        <v>2.4E-2</v>
      </c>
      <c r="H187" s="291"/>
      <c r="I187" s="289" t="s">
        <v>249</v>
      </c>
      <c r="J187" s="289" t="s">
        <v>263</v>
      </c>
      <c r="K187" s="290" t="s">
        <v>264</v>
      </c>
      <c r="L187" s="290"/>
      <c r="M187" s="253">
        <v>1</v>
      </c>
    </row>
    <row r="188" spans="1:13" s="293" customFormat="1" ht="45">
      <c r="A188" s="180"/>
      <c r="B188" s="289">
        <v>7</v>
      </c>
      <c r="C188" s="305" t="s">
        <v>265</v>
      </c>
      <c r="D188" s="289" t="s">
        <v>27</v>
      </c>
      <c r="E188" s="289" t="s">
        <v>248</v>
      </c>
      <c r="F188" s="291">
        <v>0.09</v>
      </c>
      <c r="G188" s="291">
        <v>0.09</v>
      </c>
      <c r="H188" s="291"/>
      <c r="I188" s="289" t="s">
        <v>249</v>
      </c>
      <c r="J188" s="289" t="s">
        <v>260</v>
      </c>
      <c r="K188" s="290" t="s">
        <v>266</v>
      </c>
      <c r="L188" s="290"/>
      <c r="M188" s="253">
        <v>1</v>
      </c>
    </row>
    <row r="189" spans="1:13" s="293" customFormat="1" ht="45">
      <c r="A189" s="180"/>
      <c r="B189" s="289">
        <v>8</v>
      </c>
      <c r="C189" s="305" t="s">
        <v>267</v>
      </c>
      <c r="D189" s="289" t="s">
        <v>27</v>
      </c>
      <c r="E189" s="289" t="s">
        <v>248</v>
      </c>
      <c r="F189" s="291">
        <v>0.17</v>
      </c>
      <c r="G189" s="291">
        <v>0.17</v>
      </c>
      <c r="H189" s="291"/>
      <c r="I189" s="289" t="s">
        <v>249</v>
      </c>
      <c r="J189" s="289" t="s">
        <v>260</v>
      </c>
      <c r="K189" s="290" t="s">
        <v>266</v>
      </c>
      <c r="L189" s="290"/>
      <c r="M189" s="253">
        <v>1</v>
      </c>
    </row>
    <row r="190" spans="1:13" s="293" customFormat="1" ht="90">
      <c r="A190" s="180"/>
      <c r="B190" s="289">
        <v>9</v>
      </c>
      <c r="C190" s="305" t="s">
        <v>268</v>
      </c>
      <c r="D190" s="289" t="s">
        <v>27</v>
      </c>
      <c r="E190" s="289" t="s">
        <v>248</v>
      </c>
      <c r="F190" s="291">
        <v>0.19</v>
      </c>
      <c r="G190" s="291">
        <v>0.19</v>
      </c>
      <c r="H190" s="291"/>
      <c r="I190" s="289" t="s">
        <v>249</v>
      </c>
      <c r="J190" s="289" t="s">
        <v>260</v>
      </c>
      <c r="K190" s="290" t="s">
        <v>269</v>
      </c>
      <c r="L190" s="290"/>
      <c r="M190" s="253">
        <v>1</v>
      </c>
    </row>
    <row r="191" spans="1:13" s="293" customFormat="1" ht="90">
      <c r="A191" s="180"/>
      <c r="B191" s="289">
        <v>10</v>
      </c>
      <c r="C191" s="305" t="s">
        <v>270</v>
      </c>
      <c r="D191" s="289" t="s">
        <v>271</v>
      </c>
      <c r="E191" s="289" t="s">
        <v>272</v>
      </c>
      <c r="F191" s="291">
        <v>0.14000000000000001</v>
      </c>
      <c r="G191" s="291">
        <v>0.14000000000000001</v>
      </c>
      <c r="H191" s="291"/>
      <c r="I191" s="289" t="s">
        <v>249</v>
      </c>
      <c r="J191" s="289" t="s">
        <v>260</v>
      </c>
      <c r="K191" s="290" t="s">
        <v>7020</v>
      </c>
      <c r="L191" s="290"/>
      <c r="M191" s="253">
        <v>1</v>
      </c>
    </row>
    <row r="192" spans="1:13" s="181" customFormat="1" hidden="1">
      <c r="B192" s="132"/>
      <c r="C192" s="132"/>
      <c r="D192" s="3"/>
      <c r="E192" s="3"/>
      <c r="F192" s="142"/>
      <c r="G192" s="142"/>
      <c r="H192" s="142"/>
      <c r="I192" s="3"/>
      <c r="J192" s="3"/>
      <c r="K192" s="137"/>
      <c r="L192" s="137"/>
      <c r="M192" s="199"/>
    </row>
    <row r="193" spans="1:13" s="209" customFormat="1">
      <c r="A193" s="2"/>
      <c r="B193" s="280" t="s">
        <v>129</v>
      </c>
      <c r="C193" s="296" t="s">
        <v>130</v>
      </c>
      <c r="D193" s="280"/>
      <c r="E193" s="296"/>
      <c r="F193" s="306"/>
      <c r="G193" s="277"/>
      <c r="H193" s="277"/>
      <c r="I193" s="276"/>
      <c r="J193" s="276"/>
      <c r="K193" s="278"/>
      <c r="L193" s="278"/>
      <c r="M193" s="282">
        <v>0</v>
      </c>
    </row>
    <row r="194" spans="1:13" ht="45">
      <c r="B194" s="309">
        <v>11</v>
      </c>
      <c r="C194" s="290" t="s">
        <v>273</v>
      </c>
      <c r="D194" s="289" t="s">
        <v>47</v>
      </c>
      <c r="E194" s="290" t="s">
        <v>248</v>
      </c>
      <c r="F194" s="310">
        <v>0.95</v>
      </c>
      <c r="G194" s="291">
        <v>0.95</v>
      </c>
      <c r="H194" s="291"/>
      <c r="I194" s="289" t="s">
        <v>249</v>
      </c>
      <c r="J194" s="289" t="s">
        <v>260</v>
      </c>
      <c r="K194" s="290" t="s">
        <v>274</v>
      </c>
      <c r="L194" s="290"/>
      <c r="M194" s="253">
        <v>1</v>
      </c>
    </row>
    <row r="195" spans="1:13" s="5" customFormat="1" hidden="1">
      <c r="B195" s="130"/>
      <c r="C195" s="192"/>
      <c r="D195" s="130"/>
      <c r="E195" s="130"/>
      <c r="F195" s="193"/>
      <c r="G195" s="193"/>
      <c r="H195" s="193"/>
      <c r="I195" s="130"/>
      <c r="J195" s="130"/>
      <c r="K195" s="192"/>
      <c r="L195" s="137"/>
      <c r="M195" s="231"/>
    </row>
    <row r="196" spans="1:13" s="209" customFormat="1">
      <c r="A196" s="5"/>
      <c r="B196" s="296" t="s">
        <v>6387</v>
      </c>
      <c r="C196" s="297"/>
      <c r="D196" s="276"/>
      <c r="E196" s="276"/>
      <c r="F196" s="277"/>
      <c r="G196" s="277"/>
      <c r="H196" s="277"/>
      <c r="I196" s="276"/>
      <c r="J196" s="276"/>
      <c r="K196" s="278"/>
      <c r="L196" s="278"/>
      <c r="M196" s="282">
        <v>0</v>
      </c>
    </row>
    <row r="197" spans="1:13" s="209" customFormat="1">
      <c r="A197" s="5"/>
      <c r="B197" s="280" t="s">
        <v>16</v>
      </c>
      <c r="C197" s="281" t="s">
        <v>6493</v>
      </c>
      <c r="D197" s="276"/>
      <c r="E197" s="276"/>
      <c r="F197" s="277"/>
      <c r="G197" s="277"/>
      <c r="H197" s="277"/>
      <c r="I197" s="276"/>
      <c r="J197" s="276"/>
      <c r="K197" s="278"/>
      <c r="L197" s="278"/>
      <c r="M197" s="282">
        <v>0</v>
      </c>
    </row>
    <row r="198" spans="1:13" s="288" customFormat="1">
      <c r="A198" s="1"/>
      <c r="B198" s="283" t="s">
        <v>18</v>
      </c>
      <c r="C198" s="284" t="s">
        <v>19</v>
      </c>
      <c r="D198" s="298"/>
      <c r="E198" s="298"/>
      <c r="F198" s="304"/>
      <c r="G198" s="304"/>
      <c r="H198" s="304"/>
      <c r="I198" s="298"/>
      <c r="J198" s="298"/>
      <c r="K198" s="299"/>
      <c r="L198" s="299"/>
      <c r="M198" s="286">
        <v>0</v>
      </c>
    </row>
    <row r="199" spans="1:13" s="293" customFormat="1" ht="60">
      <c r="A199" s="1"/>
      <c r="B199" s="289">
        <v>1</v>
      </c>
      <c r="C199" s="290" t="s">
        <v>4259</v>
      </c>
      <c r="D199" s="289" t="s">
        <v>47</v>
      </c>
      <c r="E199" s="289" t="s">
        <v>4260</v>
      </c>
      <c r="F199" s="291">
        <v>2.2000000000000002</v>
      </c>
      <c r="G199" s="291">
        <v>2.2000000000000002</v>
      </c>
      <c r="H199" s="291"/>
      <c r="I199" s="289" t="s">
        <v>4223</v>
      </c>
      <c r="J199" s="289" t="s">
        <v>4261</v>
      </c>
      <c r="K199" s="290" t="s">
        <v>6589</v>
      </c>
      <c r="L199" s="290"/>
      <c r="M199" s="253">
        <v>1</v>
      </c>
    </row>
    <row r="200" spans="1:13" s="293" customFormat="1" ht="75">
      <c r="A200" s="1"/>
      <c r="B200" s="289">
        <v>2</v>
      </c>
      <c r="C200" s="290" t="s">
        <v>4262</v>
      </c>
      <c r="D200" s="289" t="s">
        <v>4263</v>
      </c>
      <c r="E200" s="289" t="s">
        <v>4260</v>
      </c>
      <c r="F200" s="291">
        <v>0.15</v>
      </c>
      <c r="G200" s="291">
        <v>0.15</v>
      </c>
      <c r="H200" s="291"/>
      <c r="I200" s="289" t="s">
        <v>4223</v>
      </c>
      <c r="J200" s="289" t="s">
        <v>4261</v>
      </c>
      <c r="K200" s="290" t="s">
        <v>6590</v>
      </c>
      <c r="L200" s="290"/>
      <c r="M200" s="253">
        <v>1</v>
      </c>
    </row>
    <row r="201" spans="1:13" s="293" customFormat="1" ht="75">
      <c r="A201" s="1"/>
      <c r="B201" s="289">
        <v>3</v>
      </c>
      <c r="C201" s="290" t="s">
        <v>4264</v>
      </c>
      <c r="D201" s="289" t="s">
        <v>4263</v>
      </c>
      <c r="E201" s="289" t="s">
        <v>4260</v>
      </c>
      <c r="F201" s="291">
        <v>0.16</v>
      </c>
      <c r="G201" s="291">
        <v>0.16</v>
      </c>
      <c r="H201" s="291"/>
      <c r="I201" s="289" t="s">
        <v>4223</v>
      </c>
      <c r="J201" s="289" t="s">
        <v>4265</v>
      </c>
      <c r="K201" s="290" t="s">
        <v>6591</v>
      </c>
      <c r="L201" s="290"/>
      <c r="M201" s="253">
        <v>1</v>
      </c>
    </row>
    <row r="202" spans="1:13" s="293" customFormat="1" ht="75">
      <c r="A202" s="1"/>
      <c r="B202" s="289">
        <v>4</v>
      </c>
      <c r="C202" s="290" t="s">
        <v>4266</v>
      </c>
      <c r="D202" s="289" t="s">
        <v>4263</v>
      </c>
      <c r="E202" s="289" t="s">
        <v>4260</v>
      </c>
      <c r="F202" s="291">
        <v>0.1</v>
      </c>
      <c r="G202" s="291">
        <v>0.1</v>
      </c>
      <c r="H202" s="291"/>
      <c r="I202" s="289" t="s">
        <v>4223</v>
      </c>
      <c r="J202" s="289" t="s">
        <v>4267</v>
      </c>
      <c r="K202" s="290" t="s">
        <v>6592</v>
      </c>
      <c r="L202" s="290"/>
      <c r="M202" s="253">
        <v>1</v>
      </c>
    </row>
    <row r="203" spans="1:13" s="293" customFormat="1" ht="75">
      <c r="A203" s="1"/>
      <c r="B203" s="289">
        <v>5</v>
      </c>
      <c r="C203" s="290" t="s">
        <v>4268</v>
      </c>
      <c r="D203" s="289" t="s">
        <v>4263</v>
      </c>
      <c r="E203" s="289" t="s">
        <v>4260</v>
      </c>
      <c r="F203" s="291">
        <v>0.2</v>
      </c>
      <c r="G203" s="291">
        <v>0.2</v>
      </c>
      <c r="H203" s="291"/>
      <c r="I203" s="289" t="s">
        <v>4223</v>
      </c>
      <c r="J203" s="289" t="s">
        <v>4269</v>
      </c>
      <c r="K203" s="290" t="s">
        <v>6593</v>
      </c>
      <c r="L203" s="290"/>
      <c r="M203" s="253">
        <v>1</v>
      </c>
    </row>
    <row r="204" spans="1:13" s="293" customFormat="1" ht="75">
      <c r="A204" s="1"/>
      <c r="B204" s="289">
        <v>6</v>
      </c>
      <c r="C204" s="290" t="s">
        <v>4270</v>
      </c>
      <c r="D204" s="289" t="s">
        <v>4263</v>
      </c>
      <c r="E204" s="289" t="s">
        <v>4260</v>
      </c>
      <c r="F204" s="291">
        <v>0.1</v>
      </c>
      <c r="G204" s="291">
        <v>0.1</v>
      </c>
      <c r="H204" s="291"/>
      <c r="I204" s="289" t="s">
        <v>4223</v>
      </c>
      <c r="J204" s="289" t="s">
        <v>4271</v>
      </c>
      <c r="K204" s="290" t="s">
        <v>6594</v>
      </c>
      <c r="L204" s="290"/>
      <c r="M204" s="253">
        <v>1</v>
      </c>
    </row>
    <row r="205" spans="1:13" s="293" customFormat="1" ht="75">
      <c r="A205" s="1"/>
      <c r="B205" s="289">
        <v>7</v>
      </c>
      <c r="C205" s="290" t="s">
        <v>4272</v>
      </c>
      <c r="D205" s="289" t="s">
        <v>4263</v>
      </c>
      <c r="E205" s="289" t="s">
        <v>4260</v>
      </c>
      <c r="F205" s="291">
        <v>0.12</v>
      </c>
      <c r="G205" s="291">
        <v>0.12</v>
      </c>
      <c r="H205" s="291"/>
      <c r="I205" s="289" t="s">
        <v>4223</v>
      </c>
      <c r="J205" s="289" t="s">
        <v>4273</v>
      </c>
      <c r="K205" s="290" t="s">
        <v>6595</v>
      </c>
      <c r="L205" s="290"/>
      <c r="M205" s="253">
        <v>1</v>
      </c>
    </row>
    <row r="206" spans="1:13" s="293" customFormat="1" ht="75">
      <c r="A206" s="1"/>
      <c r="B206" s="289">
        <v>8</v>
      </c>
      <c r="C206" s="290" t="s">
        <v>4274</v>
      </c>
      <c r="D206" s="289" t="s">
        <v>4263</v>
      </c>
      <c r="E206" s="289" t="s">
        <v>4260</v>
      </c>
      <c r="F206" s="291">
        <v>0.12</v>
      </c>
      <c r="G206" s="291">
        <v>0.12</v>
      </c>
      <c r="H206" s="291"/>
      <c r="I206" s="289" t="s">
        <v>4223</v>
      </c>
      <c r="J206" s="289" t="s">
        <v>4275</v>
      </c>
      <c r="K206" s="290" t="s">
        <v>6596</v>
      </c>
      <c r="L206" s="290"/>
      <c r="M206" s="253">
        <v>1</v>
      </c>
    </row>
    <row r="207" spans="1:13" s="293" customFormat="1" ht="75">
      <c r="A207" s="1"/>
      <c r="B207" s="289">
        <v>9</v>
      </c>
      <c r="C207" s="290" t="s">
        <v>4276</v>
      </c>
      <c r="D207" s="289" t="s">
        <v>4263</v>
      </c>
      <c r="E207" s="289" t="s">
        <v>4260</v>
      </c>
      <c r="F207" s="291">
        <v>0.13</v>
      </c>
      <c r="G207" s="291">
        <v>0.13</v>
      </c>
      <c r="H207" s="291"/>
      <c r="I207" s="289" t="s">
        <v>4223</v>
      </c>
      <c r="J207" s="289" t="s">
        <v>4277</v>
      </c>
      <c r="K207" s="290" t="s">
        <v>6597</v>
      </c>
      <c r="L207" s="290"/>
      <c r="M207" s="253">
        <v>1</v>
      </c>
    </row>
    <row r="208" spans="1:13" s="293" customFormat="1" ht="75">
      <c r="A208" s="1"/>
      <c r="B208" s="289">
        <v>10</v>
      </c>
      <c r="C208" s="290" t="s">
        <v>4278</v>
      </c>
      <c r="D208" s="289" t="s">
        <v>4263</v>
      </c>
      <c r="E208" s="289" t="s">
        <v>4260</v>
      </c>
      <c r="F208" s="291">
        <v>7.0000000000000007E-2</v>
      </c>
      <c r="G208" s="291">
        <v>7.0000000000000007E-2</v>
      </c>
      <c r="H208" s="291"/>
      <c r="I208" s="289" t="s">
        <v>4223</v>
      </c>
      <c r="J208" s="289" t="s">
        <v>4279</v>
      </c>
      <c r="K208" s="290" t="s">
        <v>6598</v>
      </c>
      <c r="L208" s="290"/>
      <c r="M208" s="253">
        <v>1</v>
      </c>
    </row>
    <row r="209" spans="1:13" s="293" customFormat="1" ht="60">
      <c r="A209" s="1"/>
      <c r="B209" s="289">
        <v>11</v>
      </c>
      <c r="C209" s="290" t="s">
        <v>4282</v>
      </c>
      <c r="D209" s="289" t="s">
        <v>47</v>
      </c>
      <c r="E209" s="289" t="s">
        <v>4260</v>
      </c>
      <c r="F209" s="291">
        <v>0.73</v>
      </c>
      <c r="G209" s="291">
        <v>0.73</v>
      </c>
      <c r="H209" s="291"/>
      <c r="I209" s="289" t="s">
        <v>4223</v>
      </c>
      <c r="J209" s="289" t="s">
        <v>4283</v>
      </c>
      <c r="K209" s="290" t="s">
        <v>6600</v>
      </c>
      <c r="L209" s="290"/>
      <c r="M209" s="253">
        <v>1</v>
      </c>
    </row>
    <row r="210" spans="1:13" s="293" customFormat="1" ht="60">
      <c r="A210" s="1"/>
      <c r="B210" s="289">
        <v>12</v>
      </c>
      <c r="C210" s="290" t="s">
        <v>4284</v>
      </c>
      <c r="D210" s="289" t="s">
        <v>47</v>
      </c>
      <c r="E210" s="289" t="s">
        <v>4260</v>
      </c>
      <c r="F210" s="291">
        <v>0.27400000000000002</v>
      </c>
      <c r="G210" s="291">
        <v>0.27400000000000002</v>
      </c>
      <c r="H210" s="291"/>
      <c r="I210" s="289" t="s">
        <v>4223</v>
      </c>
      <c r="J210" s="289" t="s">
        <v>4285</v>
      </c>
      <c r="K210" s="290" t="s">
        <v>6601</v>
      </c>
      <c r="L210" s="290"/>
      <c r="M210" s="253">
        <v>1</v>
      </c>
    </row>
    <row r="211" spans="1:13" s="293" customFormat="1" ht="45">
      <c r="A211" s="1"/>
      <c r="B211" s="289">
        <v>13</v>
      </c>
      <c r="C211" s="290" t="s">
        <v>4286</v>
      </c>
      <c r="D211" s="289" t="s">
        <v>47</v>
      </c>
      <c r="E211" s="289" t="s">
        <v>4260</v>
      </c>
      <c r="F211" s="291">
        <v>0.9</v>
      </c>
      <c r="G211" s="291">
        <v>0.9</v>
      </c>
      <c r="H211" s="291"/>
      <c r="I211" s="289" t="s">
        <v>4223</v>
      </c>
      <c r="J211" s="289" t="s">
        <v>4279</v>
      </c>
      <c r="K211" s="290" t="s">
        <v>6602</v>
      </c>
      <c r="L211" s="290"/>
      <c r="M211" s="253">
        <v>1</v>
      </c>
    </row>
    <row r="212" spans="1:13" s="293" customFormat="1" ht="75">
      <c r="A212" s="1"/>
      <c r="B212" s="289">
        <v>14</v>
      </c>
      <c r="C212" s="290" t="s">
        <v>4287</v>
      </c>
      <c r="D212" s="289" t="s">
        <v>27</v>
      </c>
      <c r="E212" s="289" t="s">
        <v>4260</v>
      </c>
      <c r="F212" s="291">
        <v>3</v>
      </c>
      <c r="G212" s="291">
        <v>3</v>
      </c>
      <c r="H212" s="291"/>
      <c r="I212" s="289" t="s">
        <v>4223</v>
      </c>
      <c r="J212" s="289" t="s">
        <v>4288</v>
      </c>
      <c r="K212" s="290" t="s">
        <v>6603</v>
      </c>
      <c r="L212" s="290"/>
      <c r="M212" s="253">
        <v>1</v>
      </c>
    </row>
    <row r="213" spans="1:13" s="293" customFormat="1" ht="60">
      <c r="A213" s="1"/>
      <c r="B213" s="289">
        <v>15</v>
      </c>
      <c r="C213" s="290" t="s">
        <v>4289</v>
      </c>
      <c r="D213" s="289" t="s">
        <v>27</v>
      </c>
      <c r="E213" s="289" t="s">
        <v>4260</v>
      </c>
      <c r="F213" s="291">
        <v>6.5</v>
      </c>
      <c r="G213" s="291">
        <v>6.5</v>
      </c>
      <c r="H213" s="291"/>
      <c r="I213" s="289" t="s">
        <v>4223</v>
      </c>
      <c r="J213" s="289" t="s">
        <v>4290</v>
      </c>
      <c r="K213" s="290" t="s">
        <v>6604</v>
      </c>
      <c r="L213" s="290"/>
      <c r="M213" s="253">
        <v>1</v>
      </c>
    </row>
    <row r="214" spans="1:13" s="293" customFormat="1" ht="45">
      <c r="A214" s="1"/>
      <c r="B214" s="289">
        <v>16</v>
      </c>
      <c r="C214" s="290" t="s">
        <v>4291</v>
      </c>
      <c r="D214" s="289" t="s">
        <v>73</v>
      </c>
      <c r="E214" s="289" t="s">
        <v>4292</v>
      </c>
      <c r="F214" s="291">
        <v>0.6</v>
      </c>
      <c r="G214" s="291">
        <v>0.6</v>
      </c>
      <c r="H214" s="291"/>
      <c r="I214" s="289" t="s">
        <v>4223</v>
      </c>
      <c r="J214" s="289" t="s">
        <v>4293</v>
      </c>
      <c r="K214" s="290" t="s">
        <v>4294</v>
      </c>
      <c r="L214" s="290"/>
      <c r="M214" s="253">
        <v>1</v>
      </c>
    </row>
    <row r="215" spans="1:13" s="181" customFormat="1" hidden="1">
      <c r="A215" s="5"/>
      <c r="B215" s="3"/>
      <c r="C215" s="137"/>
      <c r="D215" s="3"/>
      <c r="E215" s="3"/>
      <c r="F215" s="142"/>
      <c r="G215" s="142"/>
      <c r="H215" s="142"/>
      <c r="I215" s="3"/>
      <c r="J215" s="3"/>
      <c r="K215" s="137"/>
      <c r="L215" s="137"/>
      <c r="M215" s="199"/>
    </row>
    <row r="216" spans="1:13" s="288" customFormat="1">
      <c r="A216" s="1"/>
      <c r="B216" s="283" t="s">
        <v>56</v>
      </c>
      <c r="C216" s="284" t="s">
        <v>6492</v>
      </c>
      <c r="D216" s="298"/>
      <c r="E216" s="298"/>
      <c r="F216" s="304"/>
      <c r="G216" s="304"/>
      <c r="H216" s="304"/>
      <c r="I216" s="298"/>
      <c r="J216" s="298"/>
      <c r="K216" s="299"/>
      <c r="L216" s="299"/>
      <c r="M216" s="286">
        <v>0</v>
      </c>
    </row>
    <row r="217" spans="1:13" s="293" customFormat="1" ht="45">
      <c r="A217" s="1"/>
      <c r="B217" s="289">
        <v>17</v>
      </c>
      <c r="C217" s="305" t="s">
        <v>4306</v>
      </c>
      <c r="D217" s="289" t="s">
        <v>860</v>
      </c>
      <c r="E217" s="289" t="s">
        <v>4260</v>
      </c>
      <c r="F217" s="291">
        <v>4.96</v>
      </c>
      <c r="G217" s="291">
        <v>0.03</v>
      </c>
      <c r="H217" s="291"/>
      <c r="I217" s="289" t="s">
        <v>4223</v>
      </c>
      <c r="J217" s="289" t="s">
        <v>4307</v>
      </c>
      <c r="K217" s="290" t="s">
        <v>4308</v>
      </c>
      <c r="L217" s="290"/>
      <c r="M217" s="253">
        <v>1</v>
      </c>
    </row>
    <row r="218" spans="1:13" s="293" customFormat="1" ht="180">
      <c r="A218" s="1"/>
      <c r="B218" s="289">
        <v>18</v>
      </c>
      <c r="C218" s="305" t="s">
        <v>4309</v>
      </c>
      <c r="D218" s="289" t="s">
        <v>929</v>
      </c>
      <c r="E218" s="289" t="s">
        <v>4260</v>
      </c>
      <c r="F218" s="291">
        <v>27.42</v>
      </c>
      <c r="G218" s="291">
        <v>27.42</v>
      </c>
      <c r="H218" s="291"/>
      <c r="I218" s="289" t="s">
        <v>4223</v>
      </c>
      <c r="J218" s="289" t="s">
        <v>4310</v>
      </c>
      <c r="K218" s="290" t="s">
        <v>6610</v>
      </c>
      <c r="L218" s="290"/>
      <c r="M218" s="253">
        <v>1</v>
      </c>
    </row>
    <row r="219" spans="1:13" s="293" customFormat="1" ht="60">
      <c r="A219" s="1"/>
      <c r="B219" s="289">
        <v>19</v>
      </c>
      <c r="C219" s="305" t="s">
        <v>4311</v>
      </c>
      <c r="D219" s="289" t="s">
        <v>47</v>
      </c>
      <c r="E219" s="289" t="s">
        <v>4260</v>
      </c>
      <c r="F219" s="291">
        <v>1.75</v>
      </c>
      <c r="G219" s="291">
        <v>1.75</v>
      </c>
      <c r="H219" s="291"/>
      <c r="I219" s="289" t="s">
        <v>4223</v>
      </c>
      <c r="J219" s="289" t="s">
        <v>4312</v>
      </c>
      <c r="K219" s="290" t="s">
        <v>4313</v>
      </c>
      <c r="L219" s="290"/>
      <c r="M219" s="253">
        <v>1</v>
      </c>
    </row>
    <row r="220" spans="1:13" s="293" customFormat="1" ht="75">
      <c r="A220" s="1"/>
      <c r="B220" s="289">
        <v>20</v>
      </c>
      <c r="C220" s="305" t="s">
        <v>4340</v>
      </c>
      <c r="D220" s="289" t="s">
        <v>27</v>
      </c>
      <c r="E220" s="289" t="s">
        <v>4260</v>
      </c>
      <c r="F220" s="291">
        <v>8.8000000000000007</v>
      </c>
      <c r="G220" s="291">
        <v>0.04</v>
      </c>
      <c r="H220" s="291"/>
      <c r="I220" s="289" t="s">
        <v>4223</v>
      </c>
      <c r="J220" s="289" t="s">
        <v>4341</v>
      </c>
      <c r="K220" s="290" t="s">
        <v>6615</v>
      </c>
      <c r="L220" s="290"/>
      <c r="M220" s="253">
        <v>1</v>
      </c>
    </row>
    <row r="221" spans="1:13" s="293" customFormat="1" ht="75">
      <c r="A221" s="1"/>
      <c r="B221" s="289">
        <v>21</v>
      </c>
      <c r="C221" s="305" t="s">
        <v>4342</v>
      </c>
      <c r="D221" s="289" t="s">
        <v>27</v>
      </c>
      <c r="E221" s="289" t="s">
        <v>4260</v>
      </c>
      <c r="F221" s="291">
        <v>2.65</v>
      </c>
      <c r="G221" s="291">
        <v>8.0000000000000002E-3</v>
      </c>
      <c r="H221" s="291"/>
      <c r="I221" s="289" t="s">
        <v>4223</v>
      </c>
      <c r="J221" s="289" t="s">
        <v>4285</v>
      </c>
      <c r="K221" s="290" t="s">
        <v>6616</v>
      </c>
      <c r="L221" s="290"/>
      <c r="M221" s="253">
        <v>1</v>
      </c>
    </row>
    <row r="222" spans="1:13" s="293" customFormat="1" ht="75">
      <c r="A222" s="1"/>
      <c r="B222" s="289">
        <v>22</v>
      </c>
      <c r="C222" s="305" t="s">
        <v>4343</v>
      </c>
      <c r="D222" s="289" t="s">
        <v>27</v>
      </c>
      <c r="E222" s="289" t="s">
        <v>4260</v>
      </c>
      <c r="F222" s="291">
        <v>4.8449999999999998</v>
      </c>
      <c r="G222" s="291">
        <v>0.04</v>
      </c>
      <c r="H222" s="291"/>
      <c r="I222" s="289" t="s">
        <v>4223</v>
      </c>
      <c r="J222" s="289" t="s">
        <v>4344</v>
      </c>
      <c r="K222" s="290" t="s">
        <v>6617</v>
      </c>
      <c r="L222" s="290"/>
      <c r="M222" s="253">
        <v>1</v>
      </c>
    </row>
    <row r="223" spans="1:13" s="293" customFormat="1" ht="45">
      <c r="A223" s="1"/>
      <c r="B223" s="289">
        <v>23</v>
      </c>
      <c r="C223" s="305" t="s">
        <v>4345</v>
      </c>
      <c r="D223" s="289" t="s">
        <v>27</v>
      </c>
      <c r="E223" s="289" t="s">
        <v>4260</v>
      </c>
      <c r="F223" s="291">
        <v>2.3199999999999998</v>
      </c>
      <c r="G223" s="291">
        <v>0.02</v>
      </c>
      <c r="H223" s="291"/>
      <c r="I223" s="289" t="s">
        <v>4223</v>
      </c>
      <c r="J223" s="289" t="s">
        <v>4346</v>
      </c>
      <c r="K223" s="290" t="s">
        <v>6618</v>
      </c>
      <c r="L223" s="290"/>
      <c r="M223" s="253">
        <v>1</v>
      </c>
    </row>
    <row r="224" spans="1:13" s="293" customFormat="1" ht="75">
      <c r="A224" s="1"/>
      <c r="B224" s="289">
        <v>24</v>
      </c>
      <c r="C224" s="305" t="s">
        <v>4347</v>
      </c>
      <c r="D224" s="289" t="s">
        <v>122</v>
      </c>
      <c r="E224" s="289" t="s">
        <v>4260</v>
      </c>
      <c r="F224" s="291">
        <v>2</v>
      </c>
      <c r="G224" s="291">
        <v>2</v>
      </c>
      <c r="H224" s="291"/>
      <c r="I224" s="289" t="s">
        <v>4223</v>
      </c>
      <c r="J224" s="289" t="s">
        <v>4300</v>
      </c>
      <c r="K224" s="290" t="s">
        <v>6619</v>
      </c>
      <c r="L224" s="290"/>
      <c r="M224" s="253">
        <v>1</v>
      </c>
    </row>
    <row r="225" spans="1:13" s="293" customFormat="1" ht="75">
      <c r="A225" s="1"/>
      <c r="B225" s="289">
        <v>25</v>
      </c>
      <c r="C225" s="305" t="s">
        <v>4348</v>
      </c>
      <c r="D225" s="289" t="s">
        <v>47</v>
      </c>
      <c r="E225" s="289" t="s">
        <v>4260</v>
      </c>
      <c r="F225" s="291">
        <v>0.59</v>
      </c>
      <c r="G225" s="291">
        <v>0.59</v>
      </c>
      <c r="H225" s="291"/>
      <c r="I225" s="289" t="s">
        <v>4223</v>
      </c>
      <c r="J225" s="289" t="s">
        <v>4271</v>
      </c>
      <c r="K225" s="290" t="s">
        <v>4349</v>
      </c>
      <c r="L225" s="290"/>
      <c r="M225" s="253">
        <v>1</v>
      </c>
    </row>
    <row r="226" spans="1:13" s="293" customFormat="1" ht="105">
      <c r="A226" s="1"/>
      <c r="B226" s="289">
        <v>26</v>
      </c>
      <c r="C226" s="305" t="s">
        <v>4350</v>
      </c>
      <c r="D226" s="289" t="s">
        <v>271</v>
      </c>
      <c r="E226" s="289" t="s">
        <v>4260</v>
      </c>
      <c r="F226" s="291">
        <v>0.13</v>
      </c>
      <c r="G226" s="291">
        <v>0.13</v>
      </c>
      <c r="H226" s="291"/>
      <c r="I226" s="289" t="s">
        <v>4223</v>
      </c>
      <c r="J226" s="289" t="s">
        <v>4351</v>
      </c>
      <c r="K226" s="290" t="s">
        <v>6620</v>
      </c>
      <c r="L226" s="290"/>
      <c r="M226" s="253">
        <v>1</v>
      </c>
    </row>
    <row r="227" spans="1:13" s="293" customFormat="1" ht="120">
      <c r="A227" s="1"/>
      <c r="B227" s="289">
        <v>27</v>
      </c>
      <c r="C227" s="305" t="s">
        <v>4352</v>
      </c>
      <c r="D227" s="289" t="s">
        <v>47</v>
      </c>
      <c r="E227" s="289" t="s">
        <v>4260</v>
      </c>
      <c r="F227" s="291">
        <v>1.5</v>
      </c>
      <c r="G227" s="291">
        <v>1.5</v>
      </c>
      <c r="H227" s="291"/>
      <c r="I227" s="289" t="s">
        <v>4223</v>
      </c>
      <c r="J227" s="289" t="s">
        <v>4353</v>
      </c>
      <c r="K227" s="290" t="s">
        <v>6621</v>
      </c>
      <c r="L227" s="290"/>
      <c r="M227" s="253">
        <v>1</v>
      </c>
    </row>
    <row r="228" spans="1:13" s="293" customFormat="1" ht="90">
      <c r="A228" s="1"/>
      <c r="B228" s="289">
        <v>28</v>
      </c>
      <c r="C228" s="305" t="s">
        <v>4354</v>
      </c>
      <c r="D228" s="289" t="s">
        <v>27</v>
      </c>
      <c r="E228" s="289" t="s">
        <v>4260</v>
      </c>
      <c r="F228" s="291">
        <v>11.64</v>
      </c>
      <c r="G228" s="291">
        <v>11.64</v>
      </c>
      <c r="H228" s="291"/>
      <c r="I228" s="289" t="s">
        <v>4223</v>
      </c>
      <c r="J228" s="289" t="s">
        <v>4355</v>
      </c>
      <c r="K228" s="290" t="s">
        <v>6622</v>
      </c>
      <c r="L228" s="290"/>
      <c r="M228" s="253">
        <v>1</v>
      </c>
    </row>
    <row r="229" spans="1:13" s="293" customFormat="1" ht="60">
      <c r="A229" s="1"/>
      <c r="B229" s="289">
        <v>29</v>
      </c>
      <c r="C229" s="305" t="s">
        <v>4356</v>
      </c>
      <c r="D229" s="289" t="s">
        <v>47</v>
      </c>
      <c r="E229" s="289" t="s">
        <v>4260</v>
      </c>
      <c r="F229" s="291">
        <v>8.4</v>
      </c>
      <c r="G229" s="291">
        <v>0.4</v>
      </c>
      <c r="H229" s="291"/>
      <c r="I229" s="289" t="s">
        <v>4223</v>
      </c>
      <c r="J229" s="289" t="s">
        <v>4357</v>
      </c>
      <c r="K229" s="290" t="s">
        <v>6623</v>
      </c>
      <c r="L229" s="290"/>
      <c r="M229" s="253">
        <v>1</v>
      </c>
    </row>
    <row r="230" spans="1:13" s="293" customFormat="1" ht="60">
      <c r="A230" s="1"/>
      <c r="B230" s="289">
        <v>30</v>
      </c>
      <c r="C230" s="305" t="s">
        <v>4358</v>
      </c>
      <c r="D230" s="289" t="s">
        <v>47</v>
      </c>
      <c r="E230" s="289" t="s">
        <v>4260</v>
      </c>
      <c r="F230" s="291">
        <v>7.5</v>
      </c>
      <c r="G230" s="291">
        <v>7.5</v>
      </c>
      <c r="H230" s="291"/>
      <c r="I230" s="289" t="s">
        <v>4223</v>
      </c>
      <c r="J230" s="289" t="s">
        <v>4359</v>
      </c>
      <c r="K230" s="290" t="s">
        <v>6624</v>
      </c>
      <c r="L230" s="290"/>
      <c r="M230" s="253">
        <v>1</v>
      </c>
    </row>
    <row r="231" spans="1:13" s="293" customFormat="1" ht="60">
      <c r="A231" s="1"/>
      <c r="B231" s="289">
        <v>31</v>
      </c>
      <c r="C231" s="305" t="s">
        <v>4360</v>
      </c>
      <c r="D231" s="289" t="s">
        <v>47</v>
      </c>
      <c r="E231" s="289" t="s">
        <v>4260</v>
      </c>
      <c r="F231" s="291">
        <v>4.2</v>
      </c>
      <c r="G231" s="291">
        <v>0.08</v>
      </c>
      <c r="H231" s="291"/>
      <c r="I231" s="289" t="s">
        <v>4223</v>
      </c>
      <c r="J231" s="289" t="s">
        <v>4361</v>
      </c>
      <c r="K231" s="290" t="s">
        <v>6625</v>
      </c>
      <c r="L231" s="290"/>
      <c r="M231" s="253">
        <v>1</v>
      </c>
    </row>
    <row r="232" spans="1:13" s="293" customFormat="1" ht="60">
      <c r="A232" s="1"/>
      <c r="B232" s="289">
        <v>32</v>
      </c>
      <c r="C232" s="305" t="s">
        <v>4362</v>
      </c>
      <c r="D232" s="289" t="s">
        <v>47</v>
      </c>
      <c r="E232" s="289" t="s">
        <v>4260</v>
      </c>
      <c r="F232" s="291">
        <v>1.1000000000000001</v>
      </c>
      <c r="G232" s="291">
        <v>1.1000000000000001</v>
      </c>
      <c r="H232" s="291"/>
      <c r="I232" s="289" t="s">
        <v>4223</v>
      </c>
      <c r="J232" s="289" t="s">
        <v>4363</v>
      </c>
      <c r="K232" s="290" t="s">
        <v>6626</v>
      </c>
      <c r="L232" s="290"/>
      <c r="M232" s="253">
        <v>1</v>
      </c>
    </row>
    <row r="233" spans="1:13" s="293" customFormat="1" ht="60">
      <c r="A233" s="1"/>
      <c r="B233" s="289">
        <v>33</v>
      </c>
      <c r="C233" s="305" t="s">
        <v>4364</v>
      </c>
      <c r="D233" s="289" t="s">
        <v>166</v>
      </c>
      <c r="E233" s="289" t="s">
        <v>4365</v>
      </c>
      <c r="F233" s="311">
        <v>3.5165099999999998</v>
      </c>
      <c r="G233" s="291">
        <v>0.01</v>
      </c>
      <c r="H233" s="291"/>
      <c r="I233" s="289" t="s">
        <v>4223</v>
      </c>
      <c r="J233" s="289" t="s">
        <v>4366</v>
      </c>
      <c r="K233" s="290" t="s">
        <v>4367</v>
      </c>
      <c r="L233" s="290"/>
      <c r="M233" s="253">
        <v>1</v>
      </c>
    </row>
    <row r="234" spans="1:13" s="293" customFormat="1" ht="75">
      <c r="A234" s="1"/>
      <c r="B234" s="289">
        <v>34</v>
      </c>
      <c r="C234" s="305" t="s">
        <v>4368</v>
      </c>
      <c r="D234" s="289" t="s">
        <v>166</v>
      </c>
      <c r="E234" s="289" t="s">
        <v>4365</v>
      </c>
      <c r="F234" s="311">
        <v>2.2937500000000002</v>
      </c>
      <c r="G234" s="312">
        <v>2.963E-2</v>
      </c>
      <c r="H234" s="291"/>
      <c r="I234" s="289" t="s">
        <v>4223</v>
      </c>
      <c r="J234" s="289" t="s">
        <v>4369</v>
      </c>
      <c r="K234" s="290" t="s">
        <v>4370</v>
      </c>
      <c r="L234" s="290"/>
      <c r="M234" s="253">
        <v>1</v>
      </c>
    </row>
    <row r="235" spans="1:13" s="293" customFormat="1" ht="60">
      <c r="A235" s="1"/>
      <c r="B235" s="289">
        <v>35</v>
      </c>
      <c r="C235" s="305" t="s">
        <v>4371</v>
      </c>
      <c r="D235" s="289" t="s">
        <v>166</v>
      </c>
      <c r="E235" s="289" t="s">
        <v>4365</v>
      </c>
      <c r="F235" s="308">
        <v>2.7652000000000001</v>
      </c>
      <c r="G235" s="308">
        <v>2.9239999999999999E-2</v>
      </c>
      <c r="H235" s="291"/>
      <c r="I235" s="289" t="s">
        <v>4223</v>
      </c>
      <c r="J235" s="289" t="s">
        <v>4372</v>
      </c>
      <c r="K235" s="290" t="s">
        <v>4373</v>
      </c>
      <c r="L235" s="290"/>
      <c r="M235" s="253">
        <v>1</v>
      </c>
    </row>
    <row r="236" spans="1:13" s="293" customFormat="1" ht="60">
      <c r="A236" s="1"/>
      <c r="B236" s="289">
        <v>36</v>
      </c>
      <c r="C236" s="305" t="s">
        <v>4374</v>
      </c>
      <c r="D236" s="289" t="s">
        <v>1123</v>
      </c>
      <c r="E236" s="289" t="s">
        <v>4375</v>
      </c>
      <c r="F236" s="291">
        <v>0.3</v>
      </c>
      <c r="G236" s="291">
        <v>0.3</v>
      </c>
      <c r="H236" s="291"/>
      <c r="I236" s="289" t="s">
        <v>4223</v>
      </c>
      <c r="J236" s="289" t="s">
        <v>4376</v>
      </c>
      <c r="K236" s="290" t="s">
        <v>4377</v>
      </c>
      <c r="L236" s="290"/>
      <c r="M236" s="253">
        <v>1</v>
      </c>
    </row>
    <row r="237" spans="1:13" s="181" customFormat="1" hidden="1">
      <c r="A237" s="5"/>
      <c r="B237" s="186"/>
      <c r="C237" s="186"/>
      <c r="D237" s="3"/>
      <c r="E237" s="3"/>
      <c r="F237" s="142"/>
      <c r="G237" s="142"/>
      <c r="H237" s="142"/>
      <c r="I237" s="3"/>
      <c r="J237" s="3"/>
      <c r="K237" s="137"/>
      <c r="L237" s="137"/>
      <c r="M237" s="199"/>
    </row>
    <row r="238" spans="1:13" s="209" customFormat="1">
      <c r="A238" s="5"/>
      <c r="B238" s="280" t="s">
        <v>129</v>
      </c>
      <c r="C238" s="296" t="s">
        <v>130</v>
      </c>
      <c r="D238" s="280"/>
      <c r="E238" s="296"/>
      <c r="F238" s="306"/>
      <c r="G238" s="277"/>
      <c r="H238" s="277"/>
      <c r="I238" s="276"/>
      <c r="J238" s="276"/>
      <c r="K238" s="278"/>
      <c r="L238" s="278"/>
      <c r="M238" s="282">
        <v>0</v>
      </c>
    </row>
    <row r="239" spans="1:13" s="293" customFormat="1" ht="45">
      <c r="A239" s="5"/>
      <c r="B239" s="289">
        <v>37</v>
      </c>
      <c r="C239" s="290" t="s">
        <v>4378</v>
      </c>
      <c r="D239" s="289" t="s">
        <v>4263</v>
      </c>
      <c r="E239" s="290" t="s">
        <v>4260</v>
      </c>
      <c r="F239" s="310">
        <v>0.1</v>
      </c>
      <c r="G239" s="291">
        <v>0.1</v>
      </c>
      <c r="H239" s="291"/>
      <c r="I239" s="289" t="s">
        <v>4223</v>
      </c>
      <c r="J239" s="289" t="s">
        <v>4351</v>
      </c>
      <c r="K239" s="290" t="s">
        <v>6627</v>
      </c>
      <c r="L239" s="290"/>
      <c r="M239" s="253">
        <v>1</v>
      </c>
    </row>
    <row r="240" spans="1:13" s="293" customFormat="1" ht="45">
      <c r="A240" s="5"/>
      <c r="B240" s="289">
        <v>38</v>
      </c>
      <c r="C240" s="290" t="s">
        <v>4379</v>
      </c>
      <c r="D240" s="289" t="s">
        <v>4263</v>
      </c>
      <c r="E240" s="290" t="s">
        <v>4260</v>
      </c>
      <c r="F240" s="310">
        <v>0.1</v>
      </c>
      <c r="G240" s="291">
        <v>0.1</v>
      </c>
      <c r="H240" s="291"/>
      <c r="I240" s="289" t="s">
        <v>4223</v>
      </c>
      <c r="J240" s="289" t="s">
        <v>4307</v>
      </c>
      <c r="K240" s="290" t="s">
        <v>6628</v>
      </c>
      <c r="L240" s="290"/>
      <c r="M240" s="253">
        <v>1</v>
      </c>
    </row>
    <row r="241" spans="1:13" s="293" customFormat="1" ht="165" customHeight="1">
      <c r="A241" s="5"/>
      <c r="B241" s="289">
        <v>39</v>
      </c>
      <c r="C241" s="290" t="s">
        <v>4380</v>
      </c>
      <c r="D241" s="289" t="s">
        <v>719</v>
      </c>
      <c r="E241" s="290" t="s">
        <v>4381</v>
      </c>
      <c r="F241" s="310">
        <v>3.8</v>
      </c>
      <c r="G241" s="291"/>
      <c r="H241" s="291">
        <v>3.3</v>
      </c>
      <c r="I241" s="289" t="s">
        <v>4223</v>
      </c>
      <c r="J241" s="289" t="s">
        <v>4382</v>
      </c>
      <c r="K241" s="290" t="s">
        <v>6629</v>
      </c>
      <c r="L241" s="290"/>
      <c r="M241" s="253">
        <v>1</v>
      </c>
    </row>
    <row r="242" spans="1:13" s="181" customFormat="1" hidden="1">
      <c r="A242" s="5"/>
      <c r="B242" s="3"/>
      <c r="C242" s="132"/>
      <c r="D242" s="3"/>
      <c r="E242" s="3"/>
      <c r="F242" s="142"/>
      <c r="G242" s="142"/>
      <c r="H242" s="142"/>
      <c r="I242" s="3"/>
      <c r="J242" s="3"/>
      <c r="K242" s="132"/>
      <c r="L242" s="137"/>
      <c r="M242" s="199"/>
    </row>
    <row r="243" spans="1:13" s="209" customFormat="1">
      <c r="A243" s="2"/>
      <c r="B243" s="296" t="s">
        <v>6388</v>
      </c>
      <c r="C243" s="297"/>
      <c r="D243" s="276"/>
      <c r="E243" s="276"/>
      <c r="F243" s="277"/>
      <c r="G243" s="277"/>
      <c r="H243" s="277"/>
      <c r="I243" s="276"/>
      <c r="J243" s="276"/>
      <c r="K243" s="278"/>
      <c r="L243" s="278"/>
      <c r="M243" s="282">
        <v>0</v>
      </c>
    </row>
    <row r="244" spans="1:13" s="209" customFormat="1">
      <c r="A244" s="2"/>
      <c r="B244" s="280" t="s">
        <v>16</v>
      </c>
      <c r="C244" s="281" t="s">
        <v>6493</v>
      </c>
      <c r="D244" s="280"/>
      <c r="E244" s="296"/>
      <c r="F244" s="306"/>
      <c r="G244" s="277"/>
      <c r="H244" s="277"/>
      <c r="I244" s="276"/>
      <c r="J244" s="276"/>
      <c r="K244" s="278"/>
      <c r="L244" s="278"/>
      <c r="M244" s="282">
        <v>0</v>
      </c>
    </row>
    <row r="245" spans="1:13" s="288" customFormat="1">
      <c r="A245" s="1"/>
      <c r="B245" s="283" t="s">
        <v>18</v>
      </c>
      <c r="C245" s="284" t="s">
        <v>19</v>
      </c>
      <c r="D245" s="298"/>
      <c r="E245" s="298"/>
      <c r="F245" s="313"/>
      <c r="G245" s="304"/>
      <c r="H245" s="304"/>
      <c r="I245" s="298"/>
      <c r="J245" s="298"/>
      <c r="K245" s="299"/>
      <c r="L245" s="299"/>
      <c r="M245" s="286">
        <v>0</v>
      </c>
    </row>
    <row r="246" spans="1:13" s="293" customFormat="1" ht="105">
      <c r="A246" s="1"/>
      <c r="B246" s="289">
        <v>1</v>
      </c>
      <c r="C246" s="290" t="s">
        <v>4727</v>
      </c>
      <c r="D246" s="289" t="s">
        <v>47</v>
      </c>
      <c r="E246" s="289" t="s">
        <v>4728</v>
      </c>
      <c r="F246" s="310">
        <v>0.3</v>
      </c>
      <c r="G246" s="291">
        <v>0.3</v>
      </c>
      <c r="H246" s="291"/>
      <c r="I246" s="289" t="s">
        <v>4224</v>
      </c>
      <c r="J246" s="289" t="s">
        <v>4729</v>
      </c>
      <c r="K246" s="290" t="s">
        <v>4730</v>
      </c>
      <c r="L246" s="290"/>
      <c r="M246" s="253">
        <v>1</v>
      </c>
    </row>
    <row r="247" spans="1:13" s="293" customFormat="1" ht="120">
      <c r="A247" s="1"/>
      <c r="B247" s="289">
        <v>2</v>
      </c>
      <c r="C247" s="290" t="s">
        <v>4731</v>
      </c>
      <c r="D247" s="289" t="s">
        <v>47</v>
      </c>
      <c r="E247" s="289" t="s">
        <v>4728</v>
      </c>
      <c r="F247" s="310">
        <v>0.1</v>
      </c>
      <c r="G247" s="291">
        <v>0.1</v>
      </c>
      <c r="H247" s="291"/>
      <c r="I247" s="289" t="s">
        <v>4224</v>
      </c>
      <c r="J247" s="289" t="s">
        <v>4732</v>
      </c>
      <c r="K247" s="290" t="s">
        <v>4733</v>
      </c>
      <c r="L247" s="290"/>
      <c r="M247" s="253">
        <v>1</v>
      </c>
    </row>
    <row r="248" spans="1:13" s="293" customFormat="1" ht="90">
      <c r="A248" s="1"/>
      <c r="B248" s="289">
        <v>3</v>
      </c>
      <c r="C248" s="290" t="s">
        <v>4734</v>
      </c>
      <c r="D248" s="289" t="s">
        <v>47</v>
      </c>
      <c r="E248" s="289" t="s">
        <v>4728</v>
      </c>
      <c r="F248" s="310">
        <v>1</v>
      </c>
      <c r="G248" s="291">
        <v>1</v>
      </c>
      <c r="H248" s="291"/>
      <c r="I248" s="289" t="s">
        <v>4224</v>
      </c>
      <c r="J248" s="289" t="s">
        <v>4735</v>
      </c>
      <c r="K248" s="290" t="s">
        <v>4736</v>
      </c>
      <c r="L248" s="290"/>
      <c r="M248" s="253">
        <v>1</v>
      </c>
    </row>
    <row r="249" spans="1:13" s="293" customFormat="1" ht="135">
      <c r="A249" s="1"/>
      <c r="B249" s="289">
        <v>4</v>
      </c>
      <c r="C249" s="290" t="s">
        <v>4737</v>
      </c>
      <c r="D249" s="289" t="s">
        <v>73</v>
      </c>
      <c r="E249" s="289" t="s">
        <v>4728</v>
      </c>
      <c r="F249" s="310">
        <v>0.21</v>
      </c>
      <c r="G249" s="291">
        <v>0.21</v>
      </c>
      <c r="H249" s="291"/>
      <c r="I249" s="289" t="s">
        <v>4224</v>
      </c>
      <c r="J249" s="289" t="s">
        <v>4738</v>
      </c>
      <c r="K249" s="290" t="s">
        <v>4739</v>
      </c>
      <c r="L249" s="290"/>
      <c r="M249" s="253">
        <v>1</v>
      </c>
    </row>
    <row r="250" spans="1:13" s="293" customFormat="1" ht="45">
      <c r="A250" s="1"/>
      <c r="B250" s="289">
        <v>5</v>
      </c>
      <c r="C250" s="290" t="s">
        <v>4740</v>
      </c>
      <c r="D250" s="289" t="s">
        <v>27</v>
      </c>
      <c r="E250" s="289" t="s">
        <v>4741</v>
      </c>
      <c r="F250" s="310">
        <v>0.38</v>
      </c>
      <c r="G250" s="291">
        <v>0.38</v>
      </c>
      <c r="H250" s="291"/>
      <c r="I250" s="289" t="s">
        <v>4224</v>
      </c>
      <c r="J250" s="289" t="s">
        <v>4742</v>
      </c>
      <c r="K250" s="290" t="s">
        <v>4743</v>
      </c>
      <c r="L250" s="290"/>
      <c r="M250" s="253">
        <v>1</v>
      </c>
    </row>
    <row r="251" spans="1:13" s="293" customFormat="1" ht="75">
      <c r="A251" s="1"/>
      <c r="B251" s="289">
        <v>6</v>
      </c>
      <c r="C251" s="290" t="s">
        <v>4744</v>
      </c>
      <c r="D251" s="289" t="s">
        <v>271</v>
      </c>
      <c r="E251" s="289" t="s">
        <v>4745</v>
      </c>
      <c r="F251" s="310">
        <v>4.22</v>
      </c>
      <c r="G251" s="291">
        <v>4.22</v>
      </c>
      <c r="H251" s="291"/>
      <c r="I251" s="289" t="s">
        <v>4224</v>
      </c>
      <c r="J251" s="289" t="s">
        <v>4746</v>
      </c>
      <c r="K251" s="290" t="s">
        <v>4747</v>
      </c>
      <c r="L251" s="290"/>
      <c r="M251" s="253">
        <v>1</v>
      </c>
    </row>
    <row r="252" spans="1:13" s="293" customFormat="1" ht="45">
      <c r="A252" s="1"/>
      <c r="B252" s="289">
        <v>7</v>
      </c>
      <c r="C252" s="290" t="s">
        <v>4748</v>
      </c>
      <c r="D252" s="289" t="s">
        <v>27</v>
      </c>
      <c r="E252" s="289" t="s">
        <v>482</v>
      </c>
      <c r="F252" s="310">
        <v>1.32</v>
      </c>
      <c r="G252" s="291">
        <v>1.32</v>
      </c>
      <c r="H252" s="291"/>
      <c r="I252" s="289" t="s">
        <v>4224</v>
      </c>
      <c r="J252" s="289" t="s">
        <v>4749</v>
      </c>
      <c r="K252" s="290" t="s">
        <v>6643</v>
      </c>
      <c r="L252" s="290" t="s">
        <v>6644</v>
      </c>
      <c r="M252" s="253">
        <v>1</v>
      </c>
    </row>
    <row r="253" spans="1:13" s="293" customFormat="1" ht="60">
      <c r="A253" s="1"/>
      <c r="B253" s="289">
        <v>8</v>
      </c>
      <c r="C253" s="290" t="s">
        <v>4750</v>
      </c>
      <c r="D253" s="289" t="s">
        <v>898</v>
      </c>
      <c r="E253" s="289" t="s">
        <v>4751</v>
      </c>
      <c r="F253" s="310">
        <v>1.88</v>
      </c>
      <c r="G253" s="291">
        <v>1.4</v>
      </c>
      <c r="H253" s="291"/>
      <c r="I253" s="289" t="s">
        <v>4224</v>
      </c>
      <c r="J253" s="289" t="s">
        <v>4752</v>
      </c>
      <c r="K253" s="290" t="s">
        <v>6645</v>
      </c>
      <c r="L253" s="290" t="s">
        <v>6646</v>
      </c>
      <c r="M253" s="253">
        <v>1</v>
      </c>
    </row>
    <row r="254" spans="1:13" s="293" customFormat="1" ht="45">
      <c r="A254" s="1"/>
      <c r="B254" s="289">
        <v>9</v>
      </c>
      <c r="C254" s="290" t="s">
        <v>4753</v>
      </c>
      <c r="D254" s="289" t="s">
        <v>27</v>
      </c>
      <c r="E254" s="289" t="s">
        <v>4728</v>
      </c>
      <c r="F254" s="310">
        <v>0.6</v>
      </c>
      <c r="G254" s="291">
        <v>0.6</v>
      </c>
      <c r="H254" s="291"/>
      <c r="I254" s="289" t="s">
        <v>4224</v>
      </c>
      <c r="J254" s="289" t="s">
        <v>4752</v>
      </c>
      <c r="K254" s="290" t="s">
        <v>4754</v>
      </c>
      <c r="L254" s="290"/>
      <c r="M254" s="253">
        <v>1</v>
      </c>
    </row>
    <row r="255" spans="1:13" s="293" customFormat="1" ht="45">
      <c r="A255" s="1"/>
      <c r="B255" s="289">
        <v>10</v>
      </c>
      <c r="C255" s="290" t="s">
        <v>4755</v>
      </c>
      <c r="D255" s="289" t="s">
        <v>27</v>
      </c>
      <c r="E255" s="289" t="s">
        <v>4728</v>
      </c>
      <c r="F255" s="310">
        <v>0.9</v>
      </c>
      <c r="G255" s="291">
        <v>0.9</v>
      </c>
      <c r="H255" s="291"/>
      <c r="I255" s="289" t="s">
        <v>4224</v>
      </c>
      <c r="J255" s="289" t="s">
        <v>4756</v>
      </c>
      <c r="K255" s="290" t="s">
        <v>6647</v>
      </c>
      <c r="L255" s="290" t="s">
        <v>6648</v>
      </c>
      <c r="M255" s="253">
        <v>1</v>
      </c>
    </row>
    <row r="256" spans="1:13" s="293" customFormat="1" ht="60">
      <c r="A256" s="1"/>
      <c r="B256" s="289">
        <v>11</v>
      </c>
      <c r="C256" s="290" t="s">
        <v>4757</v>
      </c>
      <c r="D256" s="289" t="s">
        <v>27</v>
      </c>
      <c r="E256" s="289" t="s">
        <v>4728</v>
      </c>
      <c r="F256" s="310">
        <v>1.5</v>
      </c>
      <c r="G256" s="291">
        <v>1.5</v>
      </c>
      <c r="H256" s="291"/>
      <c r="I256" s="289" t="s">
        <v>4224</v>
      </c>
      <c r="J256" s="289" t="s">
        <v>4742</v>
      </c>
      <c r="K256" s="290" t="s">
        <v>4758</v>
      </c>
      <c r="L256" s="290"/>
      <c r="M256" s="253">
        <v>1</v>
      </c>
    </row>
    <row r="257" spans="1:13" s="293" customFormat="1" ht="45">
      <c r="A257" s="1"/>
      <c r="B257" s="289">
        <v>12</v>
      </c>
      <c r="C257" s="290" t="s">
        <v>4759</v>
      </c>
      <c r="D257" s="289" t="s">
        <v>47</v>
      </c>
      <c r="E257" s="289" t="s">
        <v>4728</v>
      </c>
      <c r="F257" s="310">
        <v>4.5999999999999996</v>
      </c>
      <c r="G257" s="291">
        <v>4.5999999999999996</v>
      </c>
      <c r="H257" s="291"/>
      <c r="I257" s="289" t="s">
        <v>4224</v>
      </c>
      <c r="J257" s="289" t="s">
        <v>4224</v>
      </c>
      <c r="K257" s="290" t="s">
        <v>6649</v>
      </c>
      <c r="L257" s="290" t="s">
        <v>6650</v>
      </c>
      <c r="M257" s="253">
        <v>1</v>
      </c>
    </row>
    <row r="258" spans="1:13" s="293" customFormat="1" ht="60">
      <c r="A258" s="1"/>
      <c r="B258" s="289">
        <v>13</v>
      </c>
      <c r="C258" s="290" t="s">
        <v>4760</v>
      </c>
      <c r="D258" s="289" t="s">
        <v>73</v>
      </c>
      <c r="E258" s="289" t="s">
        <v>4741</v>
      </c>
      <c r="F258" s="310">
        <v>0.15</v>
      </c>
      <c r="G258" s="291">
        <v>0.15</v>
      </c>
      <c r="H258" s="291"/>
      <c r="I258" s="289" t="s">
        <v>4224</v>
      </c>
      <c r="J258" s="289" t="s">
        <v>4742</v>
      </c>
      <c r="K258" s="290" t="s">
        <v>4761</v>
      </c>
      <c r="L258" s="290"/>
      <c r="M258" s="253">
        <v>1</v>
      </c>
    </row>
    <row r="259" spans="1:13" s="293" customFormat="1" ht="60">
      <c r="A259" s="1"/>
      <c r="B259" s="289">
        <v>14</v>
      </c>
      <c r="C259" s="290" t="s">
        <v>4762</v>
      </c>
      <c r="D259" s="289" t="s">
        <v>27</v>
      </c>
      <c r="E259" s="289" t="s">
        <v>4741</v>
      </c>
      <c r="F259" s="310">
        <v>0.2</v>
      </c>
      <c r="G259" s="291">
        <v>0.2</v>
      </c>
      <c r="H259" s="291"/>
      <c r="I259" s="289" t="s">
        <v>4224</v>
      </c>
      <c r="J259" s="289" t="s">
        <v>4742</v>
      </c>
      <c r="K259" s="290" t="s">
        <v>4763</v>
      </c>
      <c r="L259" s="290"/>
      <c r="M259" s="253">
        <v>1</v>
      </c>
    </row>
    <row r="260" spans="1:13" s="293" customFormat="1" ht="105">
      <c r="A260" s="1"/>
      <c r="B260" s="289">
        <v>15</v>
      </c>
      <c r="C260" s="290" t="s">
        <v>4764</v>
      </c>
      <c r="D260" s="289" t="s">
        <v>27</v>
      </c>
      <c r="E260" s="289" t="s">
        <v>4765</v>
      </c>
      <c r="F260" s="310">
        <v>0.31</v>
      </c>
      <c r="G260" s="291">
        <v>0.31</v>
      </c>
      <c r="H260" s="291"/>
      <c r="I260" s="289" t="s">
        <v>4224</v>
      </c>
      <c r="J260" s="289" t="s">
        <v>4756</v>
      </c>
      <c r="K260" s="290" t="s">
        <v>4766</v>
      </c>
      <c r="L260" s="290"/>
      <c r="M260" s="253">
        <v>1</v>
      </c>
    </row>
    <row r="261" spans="1:13" s="293" customFormat="1" ht="120">
      <c r="A261" s="1"/>
      <c r="B261" s="289">
        <v>16</v>
      </c>
      <c r="C261" s="290" t="s">
        <v>4767</v>
      </c>
      <c r="D261" s="289" t="s">
        <v>122</v>
      </c>
      <c r="E261" s="289" t="s">
        <v>4751</v>
      </c>
      <c r="F261" s="310">
        <v>0.04</v>
      </c>
      <c r="G261" s="291">
        <v>0.04</v>
      </c>
      <c r="H261" s="291"/>
      <c r="I261" s="289" t="s">
        <v>4224</v>
      </c>
      <c r="J261" s="289" t="s">
        <v>4752</v>
      </c>
      <c r="K261" s="290" t="s">
        <v>4768</v>
      </c>
      <c r="L261" s="290"/>
      <c r="M261" s="253">
        <v>1</v>
      </c>
    </row>
    <row r="262" spans="1:13" s="293" customFormat="1" ht="90">
      <c r="A262" s="1"/>
      <c r="B262" s="289">
        <v>17</v>
      </c>
      <c r="C262" s="290" t="s">
        <v>4771</v>
      </c>
      <c r="D262" s="289" t="s">
        <v>73</v>
      </c>
      <c r="E262" s="289" t="s">
        <v>4769</v>
      </c>
      <c r="F262" s="310">
        <v>0.13</v>
      </c>
      <c r="G262" s="291">
        <v>0.13</v>
      </c>
      <c r="H262" s="291"/>
      <c r="I262" s="289" t="s">
        <v>4224</v>
      </c>
      <c r="J262" s="289" t="s">
        <v>4772</v>
      </c>
      <c r="K262" s="290" t="s">
        <v>4773</v>
      </c>
      <c r="L262" s="290"/>
      <c r="M262" s="253">
        <v>1</v>
      </c>
    </row>
    <row r="263" spans="1:13" s="293" customFormat="1" ht="45">
      <c r="A263" s="1"/>
      <c r="B263" s="289">
        <v>18</v>
      </c>
      <c r="C263" s="290" t="s">
        <v>4774</v>
      </c>
      <c r="D263" s="289" t="s">
        <v>271</v>
      </c>
      <c r="E263" s="289" t="s">
        <v>4769</v>
      </c>
      <c r="F263" s="310">
        <v>0.2</v>
      </c>
      <c r="G263" s="291">
        <v>0.03</v>
      </c>
      <c r="H263" s="291"/>
      <c r="I263" s="289" t="s">
        <v>4224</v>
      </c>
      <c r="J263" s="289" t="s">
        <v>4738</v>
      </c>
      <c r="K263" s="290" t="s">
        <v>4775</v>
      </c>
      <c r="L263" s="290"/>
      <c r="M263" s="253">
        <v>1</v>
      </c>
    </row>
    <row r="264" spans="1:13" s="293" customFormat="1" ht="75">
      <c r="A264" s="1"/>
      <c r="B264" s="289">
        <v>19</v>
      </c>
      <c r="C264" s="290" t="s">
        <v>4776</v>
      </c>
      <c r="D264" s="289" t="s">
        <v>27</v>
      </c>
      <c r="E264" s="289" t="s">
        <v>4769</v>
      </c>
      <c r="F264" s="310">
        <v>1.4</v>
      </c>
      <c r="G264" s="291">
        <v>1.4</v>
      </c>
      <c r="H264" s="291"/>
      <c r="I264" s="289" t="s">
        <v>4224</v>
      </c>
      <c r="J264" s="289" t="s">
        <v>4772</v>
      </c>
      <c r="K264" s="290" t="s">
        <v>4777</v>
      </c>
      <c r="L264" s="290"/>
      <c r="M264" s="253">
        <v>1</v>
      </c>
    </row>
    <row r="265" spans="1:13" s="293" customFormat="1" ht="60">
      <c r="A265" s="1"/>
      <c r="B265" s="289">
        <v>20</v>
      </c>
      <c r="C265" s="290" t="s">
        <v>4778</v>
      </c>
      <c r="D265" s="289" t="s">
        <v>41</v>
      </c>
      <c r="E265" s="289" t="s">
        <v>4769</v>
      </c>
      <c r="F265" s="310">
        <v>16.5</v>
      </c>
      <c r="G265" s="291">
        <v>16.5</v>
      </c>
      <c r="H265" s="291"/>
      <c r="I265" s="289" t="s">
        <v>4224</v>
      </c>
      <c r="J265" s="289" t="s">
        <v>4779</v>
      </c>
      <c r="K265" s="290" t="s">
        <v>4780</v>
      </c>
      <c r="L265" s="290"/>
      <c r="M265" s="253">
        <v>1</v>
      </c>
    </row>
    <row r="266" spans="1:13" s="293" customFormat="1" ht="90">
      <c r="A266" s="1"/>
      <c r="B266" s="289">
        <v>21</v>
      </c>
      <c r="C266" s="290" t="s">
        <v>4781</v>
      </c>
      <c r="D266" s="289" t="s">
        <v>27</v>
      </c>
      <c r="E266" s="289" t="s">
        <v>4769</v>
      </c>
      <c r="F266" s="310">
        <v>2.5</v>
      </c>
      <c r="G266" s="291">
        <v>2.5</v>
      </c>
      <c r="H266" s="291"/>
      <c r="I266" s="289" t="s">
        <v>4224</v>
      </c>
      <c r="J266" s="289" t="s">
        <v>4782</v>
      </c>
      <c r="K266" s="290" t="s">
        <v>4783</v>
      </c>
      <c r="L266" s="290"/>
      <c r="M266" s="253">
        <v>1</v>
      </c>
    </row>
    <row r="267" spans="1:13" s="293" customFormat="1" ht="105">
      <c r="A267" s="1"/>
      <c r="B267" s="289">
        <v>22</v>
      </c>
      <c r="C267" s="290" t="s">
        <v>4784</v>
      </c>
      <c r="D267" s="289" t="s">
        <v>27</v>
      </c>
      <c r="E267" s="289" t="s">
        <v>4785</v>
      </c>
      <c r="F267" s="310">
        <v>0.2</v>
      </c>
      <c r="G267" s="291">
        <v>0.2</v>
      </c>
      <c r="H267" s="291"/>
      <c r="I267" s="289" t="s">
        <v>4224</v>
      </c>
      <c r="J267" s="289" t="s">
        <v>4786</v>
      </c>
      <c r="K267" s="290" t="s">
        <v>4787</v>
      </c>
      <c r="L267" s="290"/>
      <c r="M267" s="253">
        <v>1</v>
      </c>
    </row>
    <row r="268" spans="1:13" s="293" customFormat="1" ht="60">
      <c r="A268" s="1"/>
      <c r="B268" s="289">
        <v>23</v>
      </c>
      <c r="C268" s="290" t="s">
        <v>4788</v>
      </c>
      <c r="D268" s="289" t="s">
        <v>27</v>
      </c>
      <c r="E268" s="289" t="s">
        <v>4789</v>
      </c>
      <c r="F268" s="310">
        <v>0.27600000000000002</v>
      </c>
      <c r="G268" s="291">
        <v>0.27600000000000002</v>
      </c>
      <c r="H268" s="291"/>
      <c r="I268" s="289" t="s">
        <v>4224</v>
      </c>
      <c r="J268" s="289" t="s">
        <v>4790</v>
      </c>
      <c r="K268" s="290" t="s">
        <v>6651</v>
      </c>
      <c r="L268" s="290" t="s">
        <v>6652</v>
      </c>
      <c r="M268" s="253">
        <v>1</v>
      </c>
    </row>
    <row r="269" spans="1:13" s="293" customFormat="1" ht="60">
      <c r="A269" s="1"/>
      <c r="B269" s="289">
        <v>24</v>
      </c>
      <c r="C269" s="290" t="s">
        <v>4791</v>
      </c>
      <c r="D269" s="289" t="s">
        <v>27</v>
      </c>
      <c r="E269" s="289" t="s">
        <v>4728</v>
      </c>
      <c r="F269" s="310">
        <v>2.5</v>
      </c>
      <c r="G269" s="291">
        <v>2.5</v>
      </c>
      <c r="H269" s="291"/>
      <c r="I269" s="289" t="s">
        <v>4792</v>
      </c>
      <c r="J269" s="289" t="s">
        <v>4793</v>
      </c>
      <c r="K269" s="290" t="s">
        <v>4794</v>
      </c>
      <c r="L269" s="290"/>
      <c r="M269" s="253">
        <v>1</v>
      </c>
    </row>
    <row r="270" spans="1:13" s="293" customFormat="1" ht="60">
      <c r="A270" s="1"/>
      <c r="B270" s="289">
        <v>25</v>
      </c>
      <c r="C270" s="290" t="s">
        <v>4795</v>
      </c>
      <c r="D270" s="289" t="s">
        <v>41</v>
      </c>
      <c r="E270" s="289" t="s">
        <v>4796</v>
      </c>
      <c r="F270" s="310">
        <v>1.9</v>
      </c>
      <c r="G270" s="291">
        <v>1.9</v>
      </c>
      <c r="H270" s="291"/>
      <c r="I270" s="289" t="s">
        <v>4224</v>
      </c>
      <c r="J270" s="289" t="s">
        <v>4797</v>
      </c>
      <c r="K270" s="290" t="s">
        <v>4798</v>
      </c>
      <c r="L270" s="290"/>
      <c r="M270" s="253">
        <v>1</v>
      </c>
    </row>
    <row r="271" spans="1:13" s="181" customFormat="1" hidden="1">
      <c r="A271" s="5"/>
      <c r="B271" s="3"/>
      <c r="C271" s="137"/>
      <c r="D271" s="3"/>
      <c r="E271" s="3"/>
      <c r="F271" s="143"/>
      <c r="G271" s="142"/>
      <c r="H271" s="142"/>
      <c r="I271" s="3"/>
      <c r="J271" s="3"/>
      <c r="K271" s="137"/>
      <c r="L271" s="137"/>
      <c r="M271" s="199"/>
    </row>
    <row r="272" spans="1:13" s="288" customFormat="1">
      <c r="A272" s="1"/>
      <c r="B272" s="283" t="s">
        <v>56</v>
      </c>
      <c r="C272" s="284" t="s">
        <v>6492</v>
      </c>
      <c r="D272" s="298"/>
      <c r="E272" s="298"/>
      <c r="F272" s="313"/>
      <c r="G272" s="304"/>
      <c r="H272" s="304"/>
      <c r="I272" s="298"/>
      <c r="J272" s="298"/>
      <c r="K272" s="299"/>
      <c r="L272" s="299"/>
      <c r="M272" s="286">
        <v>0</v>
      </c>
    </row>
    <row r="273" spans="1:13" s="293" customFormat="1" ht="120">
      <c r="A273" s="1"/>
      <c r="B273" s="289">
        <v>26</v>
      </c>
      <c r="C273" s="290" t="s">
        <v>4799</v>
      </c>
      <c r="D273" s="289" t="s">
        <v>166</v>
      </c>
      <c r="E273" s="289" t="s">
        <v>4800</v>
      </c>
      <c r="F273" s="310">
        <v>3.7</v>
      </c>
      <c r="G273" s="291">
        <v>1</v>
      </c>
      <c r="H273" s="291"/>
      <c r="I273" s="289" t="s">
        <v>4224</v>
      </c>
      <c r="J273" s="289" t="s">
        <v>4801</v>
      </c>
      <c r="K273" s="290" t="s">
        <v>6653</v>
      </c>
      <c r="L273" s="290" t="s">
        <v>6654</v>
      </c>
      <c r="M273" s="253">
        <v>1</v>
      </c>
    </row>
    <row r="274" spans="1:13" s="293" customFormat="1" ht="105">
      <c r="A274" s="1"/>
      <c r="B274" s="289">
        <v>27</v>
      </c>
      <c r="C274" s="290" t="s">
        <v>4802</v>
      </c>
      <c r="D274" s="289" t="s">
        <v>27</v>
      </c>
      <c r="E274" s="289" t="s">
        <v>4745</v>
      </c>
      <c r="F274" s="310">
        <v>8.1</v>
      </c>
      <c r="G274" s="291">
        <v>6.84</v>
      </c>
      <c r="H274" s="291"/>
      <c r="I274" s="289" t="s">
        <v>4224</v>
      </c>
      <c r="J274" s="289" t="s">
        <v>4803</v>
      </c>
      <c r="K274" s="290" t="s">
        <v>4804</v>
      </c>
      <c r="L274" s="290"/>
      <c r="M274" s="253">
        <v>1</v>
      </c>
    </row>
    <row r="275" spans="1:13" s="293" customFormat="1" ht="60">
      <c r="A275" s="1"/>
      <c r="B275" s="289">
        <v>28</v>
      </c>
      <c r="C275" s="290" t="s">
        <v>4805</v>
      </c>
      <c r="D275" s="289" t="s">
        <v>27</v>
      </c>
      <c r="E275" s="289" t="s">
        <v>4806</v>
      </c>
      <c r="F275" s="310">
        <v>0.4</v>
      </c>
      <c r="G275" s="291">
        <v>6.0000000000000001E-3</v>
      </c>
      <c r="H275" s="291"/>
      <c r="I275" s="289" t="s">
        <v>4224</v>
      </c>
      <c r="J275" s="289" t="s">
        <v>4807</v>
      </c>
      <c r="K275" s="290" t="s">
        <v>4808</v>
      </c>
      <c r="L275" s="290"/>
      <c r="M275" s="253">
        <v>1</v>
      </c>
    </row>
    <row r="276" spans="1:13" s="293" customFormat="1" ht="45">
      <c r="A276" s="1"/>
      <c r="B276" s="289">
        <v>29</v>
      </c>
      <c r="C276" s="290" t="s">
        <v>4809</v>
      </c>
      <c r="D276" s="289" t="s">
        <v>27</v>
      </c>
      <c r="E276" s="289" t="s">
        <v>4810</v>
      </c>
      <c r="F276" s="310">
        <v>0.35</v>
      </c>
      <c r="G276" s="291">
        <v>0.33</v>
      </c>
      <c r="H276" s="291"/>
      <c r="I276" s="289" t="s">
        <v>4224</v>
      </c>
      <c r="J276" s="289" t="s">
        <v>4811</v>
      </c>
      <c r="K276" s="290" t="s">
        <v>4812</v>
      </c>
      <c r="L276" s="290"/>
      <c r="M276" s="253">
        <v>1</v>
      </c>
    </row>
    <row r="277" spans="1:13" s="293" customFormat="1" ht="60">
      <c r="A277" s="1"/>
      <c r="B277" s="289">
        <v>30</v>
      </c>
      <c r="C277" s="290" t="s">
        <v>4813</v>
      </c>
      <c r="D277" s="289" t="s">
        <v>27</v>
      </c>
      <c r="E277" s="289" t="s">
        <v>4814</v>
      </c>
      <c r="F277" s="310">
        <v>0.3</v>
      </c>
      <c r="G277" s="291">
        <v>0.3</v>
      </c>
      <c r="H277" s="291"/>
      <c r="I277" s="289" t="s">
        <v>4224</v>
      </c>
      <c r="J277" s="289" t="s">
        <v>4793</v>
      </c>
      <c r="K277" s="290" t="s">
        <v>6655</v>
      </c>
      <c r="L277" s="290"/>
      <c r="M277" s="253">
        <v>1</v>
      </c>
    </row>
    <row r="278" spans="1:13" s="293" customFormat="1" ht="45">
      <c r="A278" s="1"/>
      <c r="B278" s="289">
        <v>31</v>
      </c>
      <c r="C278" s="290" t="s">
        <v>4815</v>
      </c>
      <c r="D278" s="289" t="s">
        <v>27</v>
      </c>
      <c r="E278" s="289" t="s">
        <v>4745</v>
      </c>
      <c r="F278" s="310">
        <v>1.75</v>
      </c>
      <c r="G278" s="291">
        <v>0.5</v>
      </c>
      <c r="H278" s="291"/>
      <c r="I278" s="289" t="s">
        <v>4792</v>
      </c>
      <c r="J278" s="289" t="s">
        <v>4742</v>
      </c>
      <c r="K278" s="290" t="s">
        <v>4816</v>
      </c>
      <c r="L278" s="290"/>
      <c r="M278" s="253">
        <v>1</v>
      </c>
    </row>
    <row r="279" spans="1:13" s="293" customFormat="1" ht="60">
      <c r="A279" s="1"/>
      <c r="B279" s="289">
        <v>32</v>
      </c>
      <c r="C279" s="290" t="s">
        <v>4817</v>
      </c>
      <c r="D279" s="289" t="s">
        <v>27</v>
      </c>
      <c r="E279" s="289" t="s">
        <v>4745</v>
      </c>
      <c r="F279" s="310">
        <v>1.2</v>
      </c>
      <c r="G279" s="291">
        <v>1</v>
      </c>
      <c r="H279" s="291"/>
      <c r="I279" s="289" t="s">
        <v>4792</v>
      </c>
      <c r="J279" s="289" t="s">
        <v>4818</v>
      </c>
      <c r="K279" s="290" t="s">
        <v>4819</v>
      </c>
      <c r="L279" s="290"/>
      <c r="M279" s="253">
        <v>1</v>
      </c>
    </row>
    <row r="280" spans="1:13" s="293" customFormat="1" ht="105">
      <c r="A280" s="1"/>
      <c r="B280" s="289">
        <v>33</v>
      </c>
      <c r="C280" s="290" t="s">
        <v>4820</v>
      </c>
      <c r="D280" s="289" t="s">
        <v>27</v>
      </c>
      <c r="E280" s="289" t="s">
        <v>4745</v>
      </c>
      <c r="F280" s="310">
        <v>0.7</v>
      </c>
      <c r="G280" s="291">
        <v>0.69</v>
      </c>
      <c r="H280" s="291"/>
      <c r="I280" s="289" t="s">
        <v>4792</v>
      </c>
      <c r="J280" s="289" t="s">
        <v>4821</v>
      </c>
      <c r="K280" s="290" t="s">
        <v>4822</v>
      </c>
      <c r="L280" s="290"/>
      <c r="M280" s="253">
        <v>1</v>
      </c>
    </row>
    <row r="281" spans="1:13" s="293" customFormat="1" ht="105">
      <c r="A281" s="1"/>
      <c r="B281" s="289">
        <v>34</v>
      </c>
      <c r="C281" s="290" t="s">
        <v>4823</v>
      </c>
      <c r="D281" s="289" t="s">
        <v>27</v>
      </c>
      <c r="E281" s="289" t="s">
        <v>4824</v>
      </c>
      <c r="F281" s="310">
        <v>4</v>
      </c>
      <c r="G281" s="291">
        <v>2.94</v>
      </c>
      <c r="H281" s="291"/>
      <c r="I281" s="289" t="s">
        <v>4224</v>
      </c>
      <c r="J281" s="289" t="s">
        <v>4825</v>
      </c>
      <c r="K281" s="290" t="s">
        <v>4826</v>
      </c>
      <c r="L281" s="290"/>
      <c r="M281" s="253">
        <v>1</v>
      </c>
    </row>
    <row r="282" spans="1:13" s="293" customFormat="1" ht="90">
      <c r="A282" s="1"/>
      <c r="B282" s="289">
        <v>35</v>
      </c>
      <c r="C282" s="290" t="s">
        <v>4827</v>
      </c>
      <c r="D282" s="289" t="s">
        <v>27</v>
      </c>
      <c r="E282" s="289" t="s">
        <v>4824</v>
      </c>
      <c r="F282" s="310">
        <v>2</v>
      </c>
      <c r="G282" s="291">
        <v>1.0900000000000001</v>
      </c>
      <c r="H282" s="291"/>
      <c r="I282" s="289" t="s">
        <v>4224</v>
      </c>
      <c r="J282" s="289" t="s">
        <v>4828</v>
      </c>
      <c r="K282" s="290" t="s">
        <v>4829</v>
      </c>
      <c r="L282" s="290"/>
      <c r="M282" s="253">
        <v>1</v>
      </c>
    </row>
    <row r="283" spans="1:13" s="293" customFormat="1" ht="45">
      <c r="A283" s="1"/>
      <c r="B283" s="289">
        <v>36</v>
      </c>
      <c r="C283" s="290" t="s">
        <v>4830</v>
      </c>
      <c r="D283" s="289" t="s">
        <v>1603</v>
      </c>
      <c r="E283" s="289" t="s">
        <v>4831</v>
      </c>
      <c r="F283" s="310">
        <v>0.4</v>
      </c>
      <c r="G283" s="291">
        <v>0.4</v>
      </c>
      <c r="H283" s="291"/>
      <c r="I283" s="289" t="s">
        <v>4224</v>
      </c>
      <c r="J283" s="289" t="s">
        <v>4818</v>
      </c>
      <c r="K283" s="290" t="s">
        <v>4832</v>
      </c>
      <c r="L283" s="290"/>
      <c r="M283" s="253">
        <v>1</v>
      </c>
    </row>
    <row r="284" spans="1:13" s="293" customFormat="1" ht="75">
      <c r="A284" s="1"/>
      <c r="B284" s="289">
        <v>37</v>
      </c>
      <c r="C284" s="290" t="s">
        <v>4833</v>
      </c>
      <c r="D284" s="289" t="s">
        <v>47</v>
      </c>
      <c r="E284" s="289" t="s">
        <v>4824</v>
      </c>
      <c r="F284" s="310">
        <v>1.6</v>
      </c>
      <c r="G284" s="291">
        <v>1.03</v>
      </c>
      <c r="H284" s="291"/>
      <c r="I284" s="289" t="s">
        <v>4224</v>
      </c>
      <c r="J284" s="289" t="s">
        <v>4834</v>
      </c>
      <c r="K284" s="290" t="s">
        <v>4835</v>
      </c>
      <c r="L284" s="290"/>
      <c r="M284" s="253">
        <v>1</v>
      </c>
    </row>
    <row r="285" spans="1:13" s="293" customFormat="1" ht="90">
      <c r="A285" s="1"/>
      <c r="B285" s="289">
        <v>38</v>
      </c>
      <c r="C285" s="290" t="s">
        <v>4836</v>
      </c>
      <c r="D285" s="289" t="s">
        <v>47</v>
      </c>
      <c r="E285" s="289" t="s">
        <v>4824</v>
      </c>
      <c r="F285" s="310">
        <v>1.2</v>
      </c>
      <c r="G285" s="291">
        <v>0.7</v>
      </c>
      <c r="H285" s="291"/>
      <c r="I285" s="289" t="s">
        <v>4224</v>
      </c>
      <c r="J285" s="289" t="s">
        <v>4818</v>
      </c>
      <c r="K285" s="290" t="s">
        <v>4837</v>
      </c>
      <c r="L285" s="290"/>
      <c r="M285" s="253">
        <v>1</v>
      </c>
    </row>
    <row r="286" spans="1:13" s="293" customFormat="1" ht="90">
      <c r="A286" s="1"/>
      <c r="B286" s="289">
        <v>39</v>
      </c>
      <c r="C286" s="290" t="s">
        <v>4838</v>
      </c>
      <c r="D286" s="289" t="s">
        <v>73</v>
      </c>
      <c r="E286" s="289" t="s">
        <v>4824</v>
      </c>
      <c r="F286" s="310">
        <v>1</v>
      </c>
      <c r="G286" s="291">
        <v>1</v>
      </c>
      <c r="H286" s="291"/>
      <c r="I286" s="289" t="s">
        <v>4224</v>
      </c>
      <c r="J286" s="289" t="s">
        <v>4793</v>
      </c>
      <c r="K286" s="290" t="s">
        <v>4839</v>
      </c>
      <c r="L286" s="290"/>
      <c r="M286" s="253">
        <v>1</v>
      </c>
    </row>
    <row r="287" spans="1:13" s="293" customFormat="1" ht="45">
      <c r="A287" s="1"/>
      <c r="B287" s="289">
        <v>40</v>
      </c>
      <c r="C287" s="290" t="s">
        <v>4840</v>
      </c>
      <c r="D287" s="289" t="s">
        <v>73</v>
      </c>
      <c r="E287" s="289" t="s">
        <v>4824</v>
      </c>
      <c r="F287" s="310">
        <v>0.7</v>
      </c>
      <c r="G287" s="291">
        <v>0.7</v>
      </c>
      <c r="H287" s="291"/>
      <c r="I287" s="289" t="s">
        <v>4224</v>
      </c>
      <c r="J287" s="289" t="s">
        <v>4224</v>
      </c>
      <c r="K287" s="290" t="s">
        <v>4841</v>
      </c>
      <c r="L287" s="290"/>
      <c r="M287" s="253">
        <v>1</v>
      </c>
    </row>
    <row r="288" spans="1:13" s="293" customFormat="1" ht="45">
      <c r="A288" s="1"/>
      <c r="B288" s="289">
        <v>41</v>
      </c>
      <c r="C288" s="290" t="s">
        <v>4842</v>
      </c>
      <c r="D288" s="289" t="s">
        <v>27</v>
      </c>
      <c r="E288" s="289" t="s">
        <v>4824</v>
      </c>
      <c r="F288" s="310">
        <v>4.84</v>
      </c>
      <c r="G288" s="291">
        <v>3.83</v>
      </c>
      <c r="H288" s="291"/>
      <c r="I288" s="289" t="s">
        <v>4224</v>
      </c>
      <c r="J288" s="289" t="s">
        <v>4843</v>
      </c>
      <c r="K288" s="290" t="s">
        <v>6656</v>
      </c>
      <c r="L288" s="290"/>
      <c r="M288" s="253">
        <v>1</v>
      </c>
    </row>
    <row r="289" spans="1:13" s="293" customFormat="1" ht="90">
      <c r="A289" s="1"/>
      <c r="B289" s="289">
        <v>42</v>
      </c>
      <c r="C289" s="290" t="s">
        <v>4844</v>
      </c>
      <c r="D289" s="289" t="s">
        <v>27</v>
      </c>
      <c r="E289" s="289" t="s">
        <v>4745</v>
      </c>
      <c r="F289" s="310">
        <v>1.7</v>
      </c>
      <c r="G289" s="291">
        <v>1.46</v>
      </c>
      <c r="H289" s="291"/>
      <c r="I289" s="289" t="s">
        <v>4224</v>
      </c>
      <c r="J289" s="289" t="s">
        <v>4845</v>
      </c>
      <c r="K289" s="290" t="s">
        <v>4846</v>
      </c>
      <c r="L289" s="290"/>
      <c r="M289" s="253">
        <v>1</v>
      </c>
    </row>
    <row r="290" spans="1:13" s="293" customFormat="1" ht="135">
      <c r="A290" s="1"/>
      <c r="B290" s="289">
        <v>43</v>
      </c>
      <c r="C290" s="290" t="s">
        <v>4847</v>
      </c>
      <c r="D290" s="289" t="s">
        <v>27</v>
      </c>
      <c r="E290" s="289" t="s">
        <v>4741</v>
      </c>
      <c r="F290" s="310">
        <v>0.36</v>
      </c>
      <c r="G290" s="291">
        <v>0.22</v>
      </c>
      <c r="H290" s="291"/>
      <c r="I290" s="289" t="s">
        <v>4224</v>
      </c>
      <c r="J290" s="289" t="s">
        <v>4742</v>
      </c>
      <c r="K290" s="290" t="s">
        <v>4848</v>
      </c>
      <c r="L290" s="290"/>
      <c r="M290" s="253">
        <v>1</v>
      </c>
    </row>
    <row r="291" spans="1:13" s="293" customFormat="1" ht="60">
      <c r="A291" s="1"/>
      <c r="B291" s="289">
        <v>44</v>
      </c>
      <c r="C291" s="290" t="s">
        <v>4849</v>
      </c>
      <c r="D291" s="289" t="s">
        <v>27</v>
      </c>
      <c r="E291" s="289" t="s">
        <v>4850</v>
      </c>
      <c r="F291" s="310">
        <v>0.25</v>
      </c>
      <c r="G291" s="291">
        <v>0.25</v>
      </c>
      <c r="H291" s="291"/>
      <c r="I291" s="289" t="s">
        <v>4224</v>
      </c>
      <c r="J291" s="289" t="s">
        <v>4746</v>
      </c>
      <c r="K291" s="290" t="s">
        <v>4851</v>
      </c>
      <c r="L291" s="290"/>
      <c r="M291" s="253">
        <v>1</v>
      </c>
    </row>
    <row r="292" spans="1:13" s="293" customFormat="1" ht="75">
      <c r="A292" s="1"/>
      <c r="B292" s="289">
        <v>45</v>
      </c>
      <c r="C292" s="290" t="s">
        <v>4852</v>
      </c>
      <c r="D292" s="289" t="s">
        <v>27</v>
      </c>
      <c r="E292" s="289" t="s">
        <v>4850</v>
      </c>
      <c r="F292" s="310">
        <v>0.2</v>
      </c>
      <c r="G292" s="291">
        <v>0.2</v>
      </c>
      <c r="H292" s="291"/>
      <c r="I292" s="289" t="s">
        <v>4224</v>
      </c>
      <c r="J292" s="289" t="s">
        <v>4746</v>
      </c>
      <c r="K292" s="290" t="s">
        <v>4853</v>
      </c>
      <c r="L292" s="290"/>
      <c r="M292" s="253">
        <v>1</v>
      </c>
    </row>
    <row r="293" spans="1:13" s="293" customFormat="1" ht="45">
      <c r="A293" s="1"/>
      <c r="B293" s="289">
        <v>46</v>
      </c>
      <c r="C293" s="290" t="s">
        <v>4854</v>
      </c>
      <c r="D293" s="289" t="s">
        <v>95</v>
      </c>
      <c r="E293" s="289" t="s">
        <v>448</v>
      </c>
      <c r="F293" s="310">
        <v>1.04</v>
      </c>
      <c r="G293" s="291">
        <v>1.03</v>
      </c>
      <c r="H293" s="291"/>
      <c r="I293" s="289" t="s">
        <v>4224</v>
      </c>
      <c r="J293" s="289" t="s">
        <v>387</v>
      </c>
      <c r="K293" s="290" t="s">
        <v>4855</v>
      </c>
      <c r="L293" s="290"/>
      <c r="M293" s="253">
        <v>1</v>
      </c>
    </row>
    <row r="294" spans="1:13" s="293" customFormat="1" ht="60">
      <c r="A294" s="1"/>
      <c r="B294" s="289">
        <v>47</v>
      </c>
      <c r="C294" s="290" t="s">
        <v>4856</v>
      </c>
      <c r="D294" s="289" t="s">
        <v>27</v>
      </c>
      <c r="E294" s="289" t="s">
        <v>4745</v>
      </c>
      <c r="F294" s="310">
        <v>4</v>
      </c>
      <c r="G294" s="291">
        <v>4</v>
      </c>
      <c r="H294" s="291"/>
      <c r="I294" s="289" t="s">
        <v>4224</v>
      </c>
      <c r="J294" s="289" t="s">
        <v>4857</v>
      </c>
      <c r="K294" s="290" t="s">
        <v>4858</v>
      </c>
      <c r="L294" s="290"/>
      <c r="M294" s="253">
        <v>1</v>
      </c>
    </row>
    <row r="295" spans="1:13" s="293" customFormat="1" ht="45">
      <c r="A295" s="1"/>
      <c r="B295" s="289">
        <v>48</v>
      </c>
      <c r="C295" s="290" t="s">
        <v>4859</v>
      </c>
      <c r="D295" s="289" t="s">
        <v>27</v>
      </c>
      <c r="E295" s="289" t="s">
        <v>4785</v>
      </c>
      <c r="F295" s="310">
        <v>0.25</v>
      </c>
      <c r="G295" s="291">
        <v>0.25</v>
      </c>
      <c r="H295" s="291"/>
      <c r="I295" s="289" t="s">
        <v>4224</v>
      </c>
      <c r="J295" s="289" t="s">
        <v>4224</v>
      </c>
      <c r="K295" s="290" t="s">
        <v>4860</v>
      </c>
      <c r="L295" s="290"/>
      <c r="M295" s="253">
        <v>1</v>
      </c>
    </row>
    <row r="296" spans="1:13" s="293" customFormat="1" ht="45">
      <c r="A296" s="1"/>
      <c r="B296" s="289">
        <v>49</v>
      </c>
      <c r="C296" s="290" t="s">
        <v>4861</v>
      </c>
      <c r="D296" s="289" t="s">
        <v>27</v>
      </c>
      <c r="E296" s="289" t="s">
        <v>4785</v>
      </c>
      <c r="F296" s="310">
        <v>0.22</v>
      </c>
      <c r="G296" s="291">
        <v>0.22</v>
      </c>
      <c r="H296" s="291"/>
      <c r="I296" s="289" t="s">
        <v>4224</v>
      </c>
      <c r="J296" s="289" t="s">
        <v>4224</v>
      </c>
      <c r="K296" s="290" t="s">
        <v>4862</v>
      </c>
      <c r="L296" s="290"/>
      <c r="M296" s="253">
        <v>1</v>
      </c>
    </row>
    <row r="297" spans="1:13" s="293" customFormat="1" ht="60">
      <c r="A297" s="1"/>
      <c r="B297" s="289">
        <v>50</v>
      </c>
      <c r="C297" s="290" t="s">
        <v>4863</v>
      </c>
      <c r="D297" s="289" t="s">
        <v>27</v>
      </c>
      <c r="E297" s="289" t="s">
        <v>4745</v>
      </c>
      <c r="F297" s="310">
        <v>33</v>
      </c>
      <c r="G297" s="291">
        <v>20.6</v>
      </c>
      <c r="H297" s="291"/>
      <c r="I297" s="289" t="s">
        <v>4792</v>
      </c>
      <c r="J297" s="289" t="s">
        <v>4864</v>
      </c>
      <c r="K297" s="290" t="s">
        <v>4865</v>
      </c>
      <c r="L297" s="290"/>
      <c r="M297" s="253">
        <v>1</v>
      </c>
    </row>
    <row r="298" spans="1:13" s="293" customFormat="1" ht="120">
      <c r="A298" s="1"/>
      <c r="B298" s="289">
        <v>51</v>
      </c>
      <c r="C298" s="290" t="s">
        <v>4866</v>
      </c>
      <c r="D298" s="289" t="s">
        <v>166</v>
      </c>
      <c r="E298" s="289" t="s">
        <v>4745</v>
      </c>
      <c r="F298" s="310">
        <v>2.02</v>
      </c>
      <c r="G298" s="291">
        <v>0.76</v>
      </c>
      <c r="H298" s="291"/>
      <c r="I298" s="289" t="s">
        <v>4792</v>
      </c>
      <c r="J298" s="289" t="s">
        <v>4867</v>
      </c>
      <c r="K298" s="290" t="s">
        <v>4868</v>
      </c>
      <c r="L298" s="290"/>
      <c r="M298" s="253">
        <v>1</v>
      </c>
    </row>
    <row r="299" spans="1:13" s="293" customFormat="1" ht="45">
      <c r="A299" s="1"/>
      <c r="B299" s="289">
        <v>52</v>
      </c>
      <c r="C299" s="290" t="s">
        <v>4869</v>
      </c>
      <c r="D299" s="289" t="s">
        <v>166</v>
      </c>
      <c r="E299" s="289" t="s">
        <v>4831</v>
      </c>
      <c r="F299" s="310">
        <v>0.03</v>
      </c>
      <c r="G299" s="291">
        <v>0.03</v>
      </c>
      <c r="H299" s="291"/>
      <c r="I299" s="289" t="s">
        <v>4792</v>
      </c>
      <c r="J299" s="289" t="s">
        <v>4818</v>
      </c>
      <c r="K299" s="290" t="s">
        <v>4870</v>
      </c>
      <c r="L299" s="290"/>
      <c r="M299" s="253">
        <v>1</v>
      </c>
    </row>
    <row r="300" spans="1:13" s="293" customFormat="1" ht="60">
      <c r="A300" s="1"/>
      <c r="B300" s="289">
        <v>53</v>
      </c>
      <c r="C300" s="290" t="s">
        <v>4871</v>
      </c>
      <c r="D300" s="289" t="s">
        <v>41</v>
      </c>
      <c r="E300" s="289" t="s">
        <v>4831</v>
      </c>
      <c r="F300" s="310">
        <v>0.3</v>
      </c>
      <c r="G300" s="291">
        <v>0.3</v>
      </c>
      <c r="H300" s="291"/>
      <c r="I300" s="289" t="s">
        <v>4224</v>
      </c>
      <c r="J300" s="289" t="s">
        <v>4818</v>
      </c>
      <c r="K300" s="290" t="s">
        <v>4872</v>
      </c>
      <c r="L300" s="290"/>
      <c r="M300" s="253">
        <v>1</v>
      </c>
    </row>
    <row r="301" spans="1:13" s="293" customFormat="1" ht="60">
      <c r="A301" s="1"/>
      <c r="B301" s="289">
        <v>54</v>
      </c>
      <c r="C301" s="290" t="s">
        <v>4873</v>
      </c>
      <c r="D301" s="289" t="s">
        <v>41</v>
      </c>
      <c r="E301" s="289" t="s">
        <v>4831</v>
      </c>
      <c r="F301" s="310">
        <v>0.4</v>
      </c>
      <c r="G301" s="291">
        <v>0.4</v>
      </c>
      <c r="H301" s="291"/>
      <c r="I301" s="289" t="s">
        <v>4792</v>
      </c>
      <c r="J301" s="289" t="s">
        <v>4818</v>
      </c>
      <c r="K301" s="290" t="s">
        <v>4874</v>
      </c>
      <c r="L301" s="290"/>
      <c r="M301" s="253">
        <v>1</v>
      </c>
    </row>
    <row r="302" spans="1:13" s="293" customFormat="1" ht="45">
      <c r="A302" s="1"/>
      <c r="B302" s="289">
        <v>55</v>
      </c>
      <c r="C302" s="290" t="s">
        <v>4875</v>
      </c>
      <c r="D302" s="289" t="s">
        <v>47</v>
      </c>
      <c r="E302" s="289" t="s">
        <v>285</v>
      </c>
      <c r="F302" s="310">
        <v>1.3</v>
      </c>
      <c r="G302" s="291">
        <v>1.3</v>
      </c>
      <c r="H302" s="291"/>
      <c r="I302" s="289" t="s">
        <v>4224</v>
      </c>
      <c r="J302" s="289" t="s">
        <v>4746</v>
      </c>
      <c r="K302" s="290" t="s">
        <v>4876</v>
      </c>
      <c r="L302" s="290"/>
      <c r="M302" s="253">
        <v>1</v>
      </c>
    </row>
    <row r="303" spans="1:13" s="293" customFormat="1" ht="45">
      <c r="A303" s="1"/>
      <c r="B303" s="289">
        <v>56</v>
      </c>
      <c r="C303" s="290" t="s">
        <v>4877</v>
      </c>
      <c r="D303" s="289" t="s">
        <v>47</v>
      </c>
      <c r="E303" s="289" t="s">
        <v>285</v>
      </c>
      <c r="F303" s="310">
        <v>1.5</v>
      </c>
      <c r="G303" s="291">
        <v>1.5</v>
      </c>
      <c r="H303" s="291"/>
      <c r="I303" s="289" t="s">
        <v>4224</v>
      </c>
      <c r="J303" s="289" t="s">
        <v>4224</v>
      </c>
      <c r="K303" s="290" t="s">
        <v>4878</v>
      </c>
      <c r="L303" s="290"/>
      <c r="M303" s="253">
        <v>1</v>
      </c>
    </row>
    <row r="304" spans="1:13" s="293" customFormat="1" ht="60">
      <c r="A304" s="1"/>
      <c r="B304" s="289">
        <v>57</v>
      </c>
      <c r="C304" s="290" t="s">
        <v>4879</v>
      </c>
      <c r="D304" s="289" t="s">
        <v>166</v>
      </c>
      <c r="E304" s="289" t="s">
        <v>4806</v>
      </c>
      <c r="F304" s="310">
        <v>0.1</v>
      </c>
      <c r="G304" s="291">
        <v>0.1</v>
      </c>
      <c r="H304" s="291"/>
      <c r="I304" s="289" t="s">
        <v>4224</v>
      </c>
      <c r="J304" s="289" t="s">
        <v>4807</v>
      </c>
      <c r="K304" s="290" t="s">
        <v>4880</v>
      </c>
      <c r="L304" s="290"/>
      <c r="M304" s="253">
        <v>1</v>
      </c>
    </row>
    <row r="305" spans="1:15" s="181" customFormat="1" hidden="1">
      <c r="A305" s="5"/>
      <c r="B305" s="3"/>
      <c r="C305" s="137"/>
      <c r="D305" s="3"/>
      <c r="E305" s="3"/>
      <c r="F305" s="143"/>
      <c r="G305" s="142"/>
      <c r="H305" s="142"/>
      <c r="I305" s="3"/>
      <c r="J305" s="3"/>
      <c r="K305" s="137"/>
      <c r="L305" s="137"/>
      <c r="M305" s="199"/>
    </row>
    <row r="306" spans="1:15" s="209" customFormat="1">
      <c r="A306" s="2"/>
      <c r="B306" s="280" t="s">
        <v>129</v>
      </c>
      <c r="C306" s="296" t="s">
        <v>130</v>
      </c>
      <c r="D306" s="276"/>
      <c r="E306" s="276"/>
      <c r="F306" s="306"/>
      <c r="G306" s="277"/>
      <c r="H306" s="277"/>
      <c r="I306" s="276"/>
      <c r="J306" s="276"/>
      <c r="K306" s="278"/>
      <c r="L306" s="278"/>
      <c r="M306" s="282">
        <v>0</v>
      </c>
    </row>
    <row r="307" spans="1:15" s="293" customFormat="1" ht="60">
      <c r="A307" s="2"/>
      <c r="B307" s="289">
        <v>58</v>
      </c>
      <c r="C307" s="290" t="s">
        <v>4881</v>
      </c>
      <c r="D307" s="289" t="s">
        <v>41</v>
      </c>
      <c r="E307" s="289" t="s">
        <v>4806</v>
      </c>
      <c r="F307" s="310">
        <v>0.15</v>
      </c>
      <c r="G307" s="291">
        <v>0.15</v>
      </c>
      <c r="H307" s="291"/>
      <c r="I307" s="289" t="s">
        <v>4224</v>
      </c>
      <c r="J307" s="289" t="s">
        <v>4807</v>
      </c>
      <c r="K307" s="290" t="s">
        <v>4882</v>
      </c>
      <c r="L307" s="290"/>
      <c r="M307" s="253">
        <v>1</v>
      </c>
    </row>
    <row r="308" spans="1:15" s="293" customFormat="1" ht="60">
      <c r="A308" s="2"/>
      <c r="B308" s="289">
        <v>59</v>
      </c>
      <c r="C308" s="290" t="s">
        <v>4883</v>
      </c>
      <c r="D308" s="289" t="s">
        <v>27</v>
      </c>
      <c r="E308" s="289" t="s">
        <v>4745</v>
      </c>
      <c r="F308" s="310">
        <v>4.5</v>
      </c>
      <c r="G308" s="291">
        <v>4.5</v>
      </c>
      <c r="H308" s="291"/>
      <c r="I308" s="289" t="s">
        <v>4224</v>
      </c>
      <c r="J308" s="289" t="s">
        <v>4884</v>
      </c>
      <c r="K308" s="290" t="s">
        <v>4885</v>
      </c>
      <c r="L308" s="290"/>
      <c r="M308" s="253">
        <v>1</v>
      </c>
    </row>
    <row r="309" spans="1:15" s="293" customFormat="1" ht="60">
      <c r="A309" s="2"/>
      <c r="B309" s="289">
        <v>60</v>
      </c>
      <c r="C309" s="290" t="s">
        <v>4886</v>
      </c>
      <c r="D309" s="289" t="s">
        <v>27</v>
      </c>
      <c r="E309" s="289" t="s">
        <v>4745</v>
      </c>
      <c r="F309" s="310">
        <v>4</v>
      </c>
      <c r="G309" s="291">
        <v>3.6</v>
      </c>
      <c r="H309" s="291"/>
      <c r="I309" s="289" t="s">
        <v>4224</v>
      </c>
      <c r="J309" s="289" t="s">
        <v>4887</v>
      </c>
      <c r="K309" s="290" t="s">
        <v>4888</v>
      </c>
      <c r="L309" s="290"/>
      <c r="M309" s="253">
        <v>1</v>
      </c>
    </row>
    <row r="310" spans="1:15" s="293" customFormat="1" ht="60">
      <c r="A310" s="2"/>
      <c r="B310" s="289">
        <v>61</v>
      </c>
      <c r="C310" s="290" t="s">
        <v>4889</v>
      </c>
      <c r="D310" s="289" t="s">
        <v>27</v>
      </c>
      <c r="E310" s="289" t="s">
        <v>4745</v>
      </c>
      <c r="F310" s="310">
        <v>9.9499999999999993</v>
      </c>
      <c r="G310" s="291">
        <v>9.1999999999999993</v>
      </c>
      <c r="H310" s="291"/>
      <c r="I310" s="289" t="s">
        <v>4224</v>
      </c>
      <c r="J310" s="289" t="s">
        <v>4890</v>
      </c>
      <c r="K310" s="290" t="s">
        <v>4891</v>
      </c>
      <c r="L310" s="290"/>
      <c r="M310" s="253">
        <v>1</v>
      </c>
    </row>
    <row r="311" spans="1:15" s="293" customFormat="1" ht="75">
      <c r="A311" s="2"/>
      <c r="B311" s="289">
        <v>62</v>
      </c>
      <c r="C311" s="290" t="s">
        <v>4892</v>
      </c>
      <c r="D311" s="289" t="s">
        <v>27</v>
      </c>
      <c r="E311" s="289" t="s">
        <v>4745</v>
      </c>
      <c r="F311" s="310">
        <v>4.5</v>
      </c>
      <c r="G311" s="291">
        <v>4.5</v>
      </c>
      <c r="H311" s="291"/>
      <c r="I311" s="289" t="s">
        <v>4224</v>
      </c>
      <c r="J311" s="289" t="s">
        <v>4893</v>
      </c>
      <c r="K311" s="290" t="s">
        <v>4894</v>
      </c>
      <c r="L311" s="290"/>
      <c r="M311" s="253">
        <v>1</v>
      </c>
    </row>
    <row r="312" spans="1:15" s="293" customFormat="1" ht="90">
      <c r="A312" s="2"/>
      <c r="B312" s="289">
        <v>63</v>
      </c>
      <c r="C312" s="290" t="s">
        <v>4895</v>
      </c>
      <c r="D312" s="289" t="s">
        <v>27</v>
      </c>
      <c r="E312" s="289" t="s">
        <v>4745</v>
      </c>
      <c r="F312" s="310">
        <v>24</v>
      </c>
      <c r="G312" s="291">
        <v>23</v>
      </c>
      <c r="H312" s="291"/>
      <c r="I312" s="289" t="s">
        <v>4224</v>
      </c>
      <c r="J312" s="289" t="s">
        <v>4896</v>
      </c>
      <c r="K312" s="290" t="s">
        <v>4897</v>
      </c>
      <c r="L312" s="290"/>
      <c r="M312" s="253">
        <v>1</v>
      </c>
    </row>
    <row r="313" spans="1:15" s="293" customFormat="1" ht="45">
      <c r="A313" s="2"/>
      <c r="B313" s="289">
        <v>64</v>
      </c>
      <c r="C313" s="290" t="s">
        <v>4898</v>
      </c>
      <c r="D313" s="289" t="s">
        <v>122</v>
      </c>
      <c r="E313" s="289" t="s">
        <v>4745</v>
      </c>
      <c r="F313" s="310">
        <v>1.2</v>
      </c>
      <c r="G313" s="291">
        <v>1.2</v>
      </c>
      <c r="H313" s="291"/>
      <c r="I313" s="289" t="s">
        <v>4224</v>
      </c>
      <c r="J313" s="289" t="s">
        <v>4770</v>
      </c>
      <c r="K313" s="290" t="s">
        <v>4899</v>
      </c>
      <c r="L313" s="290"/>
      <c r="M313" s="253">
        <v>1</v>
      </c>
    </row>
    <row r="314" spans="1:15" s="181" customFormat="1" hidden="1">
      <c r="A314" s="5"/>
      <c r="B314" s="3"/>
      <c r="C314" s="137"/>
      <c r="D314" s="3"/>
      <c r="E314" s="3"/>
      <c r="F314" s="143"/>
      <c r="G314" s="142"/>
      <c r="H314" s="142"/>
      <c r="I314" s="3"/>
      <c r="J314" s="3"/>
      <c r="K314" s="137"/>
      <c r="L314" s="137"/>
      <c r="M314" s="199"/>
    </row>
    <row r="315" spans="1:15" s="209" customFormat="1">
      <c r="A315" s="2"/>
      <c r="B315" s="296" t="s">
        <v>6389</v>
      </c>
      <c r="C315" s="297"/>
      <c r="D315" s="276"/>
      <c r="E315" s="276"/>
      <c r="F315" s="277"/>
      <c r="G315" s="277"/>
      <c r="H315" s="277"/>
      <c r="I315" s="276"/>
      <c r="J315" s="276"/>
      <c r="K315" s="278"/>
      <c r="L315" s="278"/>
      <c r="M315" s="282">
        <v>0</v>
      </c>
    </row>
    <row r="316" spans="1:15" s="209" customFormat="1">
      <c r="A316" s="2"/>
      <c r="B316" s="280" t="s">
        <v>16</v>
      </c>
      <c r="C316" s="281" t="s">
        <v>6493</v>
      </c>
      <c r="D316" s="280"/>
      <c r="E316" s="296"/>
      <c r="F316" s="306"/>
      <c r="G316" s="277"/>
      <c r="H316" s="277"/>
      <c r="I316" s="276"/>
      <c r="J316" s="276"/>
      <c r="K316" s="278"/>
      <c r="L316" s="278"/>
      <c r="M316" s="282">
        <v>0</v>
      </c>
    </row>
    <row r="317" spans="1:15" s="288" customFormat="1">
      <c r="A317" s="1"/>
      <c r="B317" s="283" t="s">
        <v>18</v>
      </c>
      <c r="C317" s="284" t="s">
        <v>19</v>
      </c>
      <c r="D317" s="298"/>
      <c r="E317" s="298"/>
      <c r="F317" s="304"/>
      <c r="G317" s="304"/>
      <c r="H317" s="304"/>
      <c r="I317" s="298"/>
      <c r="J317" s="298"/>
      <c r="K317" s="314"/>
      <c r="L317" s="299"/>
      <c r="M317" s="286">
        <v>0</v>
      </c>
    </row>
    <row r="318" spans="1:15" ht="90">
      <c r="B318" s="289">
        <v>1</v>
      </c>
      <c r="C318" s="290" t="s">
        <v>278</v>
      </c>
      <c r="D318" s="289" t="s">
        <v>279</v>
      </c>
      <c r="E318" s="289" t="s">
        <v>280</v>
      </c>
      <c r="F318" s="308">
        <v>16.39</v>
      </c>
      <c r="G318" s="308">
        <v>16.39</v>
      </c>
      <c r="H318" s="308"/>
      <c r="I318" s="289" t="s">
        <v>281</v>
      </c>
      <c r="J318" s="289" t="s">
        <v>282</v>
      </c>
      <c r="K318" s="315" t="s">
        <v>283</v>
      </c>
      <c r="L318" s="290" t="s">
        <v>6663</v>
      </c>
      <c r="M318" s="253">
        <v>1</v>
      </c>
      <c r="O318" s="150">
        <v>0</v>
      </c>
    </row>
    <row r="319" spans="1:15" ht="30">
      <c r="B319" s="289">
        <v>2</v>
      </c>
      <c r="C319" s="290" t="s">
        <v>284</v>
      </c>
      <c r="D319" s="289" t="s">
        <v>47</v>
      </c>
      <c r="E319" s="289" t="s">
        <v>285</v>
      </c>
      <c r="F319" s="308">
        <v>3.1</v>
      </c>
      <c r="G319" s="308">
        <v>3.1</v>
      </c>
      <c r="H319" s="308"/>
      <c r="I319" s="289" t="s">
        <v>281</v>
      </c>
      <c r="J319" s="289" t="s">
        <v>286</v>
      </c>
      <c r="K319" s="315" t="s">
        <v>287</v>
      </c>
      <c r="L319" s="290" t="s">
        <v>6664</v>
      </c>
      <c r="M319" s="253">
        <v>1</v>
      </c>
      <c r="O319" s="150">
        <v>0</v>
      </c>
    </row>
    <row r="320" spans="1:15" ht="60">
      <c r="B320" s="289">
        <v>3</v>
      </c>
      <c r="C320" s="290" t="s">
        <v>288</v>
      </c>
      <c r="D320" s="289" t="s">
        <v>122</v>
      </c>
      <c r="E320" s="289" t="s">
        <v>285</v>
      </c>
      <c r="F320" s="308">
        <v>4.3600000000000003</v>
      </c>
      <c r="G320" s="308">
        <v>4.3600000000000003</v>
      </c>
      <c r="H320" s="308"/>
      <c r="I320" s="289" t="s">
        <v>281</v>
      </c>
      <c r="J320" s="289" t="s">
        <v>289</v>
      </c>
      <c r="K320" s="315" t="s">
        <v>290</v>
      </c>
      <c r="L320" s="290" t="s">
        <v>6663</v>
      </c>
      <c r="M320" s="253">
        <v>1</v>
      </c>
      <c r="O320" s="150">
        <v>0</v>
      </c>
    </row>
    <row r="321" spans="2:16" ht="60">
      <c r="B321" s="289">
        <v>4</v>
      </c>
      <c r="C321" s="290" t="s">
        <v>291</v>
      </c>
      <c r="D321" s="289" t="s">
        <v>27</v>
      </c>
      <c r="E321" s="289" t="s">
        <v>285</v>
      </c>
      <c r="F321" s="308">
        <v>1.92</v>
      </c>
      <c r="G321" s="308">
        <v>1.76</v>
      </c>
      <c r="H321" s="308"/>
      <c r="I321" s="289" t="s">
        <v>281</v>
      </c>
      <c r="J321" s="289" t="s">
        <v>292</v>
      </c>
      <c r="K321" s="315" t="s">
        <v>293</v>
      </c>
      <c r="L321" s="290" t="s">
        <v>6663</v>
      </c>
      <c r="M321" s="253">
        <v>1</v>
      </c>
      <c r="O321" s="150">
        <v>0</v>
      </c>
    </row>
    <row r="322" spans="2:16" ht="45">
      <c r="B322" s="289">
        <v>5</v>
      </c>
      <c r="C322" s="290" t="s">
        <v>294</v>
      </c>
      <c r="D322" s="289" t="s">
        <v>27</v>
      </c>
      <c r="E322" s="289" t="s">
        <v>285</v>
      </c>
      <c r="F322" s="308">
        <v>1.5</v>
      </c>
      <c r="G322" s="308">
        <v>1.5</v>
      </c>
      <c r="H322" s="308"/>
      <c r="I322" s="289" t="s">
        <v>281</v>
      </c>
      <c r="J322" s="289" t="s">
        <v>295</v>
      </c>
      <c r="K322" s="315" t="s">
        <v>296</v>
      </c>
      <c r="L322" s="290" t="s">
        <v>6663</v>
      </c>
      <c r="M322" s="253">
        <v>1</v>
      </c>
      <c r="O322" s="150">
        <v>0</v>
      </c>
    </row>
    <row r="323" spans="2:16" ht="60">
      <c r="B323" s="289">
        <v>6</v>
      </c>
      <c r="C323" s="290" t="s">
        <v>297</v>
      </c>
      <c r="D323" s="289" t="s">
        <v>27</v>
      </c>
      <c r="E323" s="289" t="s">
        <v>285</v>
      </c>
      <c r="F323" s="308">
        <v>1.62</v>
      </c>
      <c r="G323" s="308">
        <v>1.56</v>
      </c>
      <c r="H323" s="308"/>
      <c r="I323" s="289" t="s">
        <v>281</v>
      </c>
      <c r="J323" s="289" t="s">
        <v>295</v>
      </c>
      <c r="K323" s="315" t="s">
        <v>298</v>
      </c>
      <c r="L323" s="290" t="s">
        <v>6664</v>
      </c>
      <c r="M323" s="253">
        <v>1</v>
      </c>
      <c r="O323" s="150">
        <v>0</v>
      </c>
      <c r="P323" s="209"/>
    </row>
    <row r="324" spans="2:16" ht="60">
      <c r="B324" s="289">
        <v>7</v>
      </c>
      <c r="C324" s="290" t="s">
        <v>299</v>
      </c>
      <c r="D324" s="289" t="s">
        <v>271</v>
      </c>
      <c r="E324" s="289" t="s">
        <v>280</v>
      </c>
      <c r="F324" s="308">
        <v>5.2765000000000004</v>
      </c>
      <c r="G324" s="308">
        <v>3.2</v>
      </c>
      <c r="H324" s="308"/>
      <c r="I324" s="289" t="s">
        <v>281</v>
      </c>
      <c r="J324" s="289" t="s">
        <v>300</v>
      </c>
      <c r="K324" s="315" t="s">
        <v>301</v>
      </c>
      <c r="L324" s="290" t="s">
        <v>6663</v>
      </c>
      <c r="M324" s="253">
        <v>1</v>
      </c>
      <c r="O324" s="150">
        <v>0</v>
      </c>
    </row>
    <row r="325" spans="2:16" ht="30">
      <c r="B325" s="289">
        <v>8</v>
      </c>
      <c r="C325" s="290" t="s">
        <v>302</v>
      </c>
      <c r="D325" s="289" t="s">
        <v>47</v>
      </c>
      <c r="E325" s="289" t="s">
        <v>285</v>
      </c>
      <c r="F325" s="308">
        <v>0.64</v>
      </c>
      <c r="G325" s="308">
        <v>0.64</v>
      </c>
      <c r="H325" s="308"/>
      <c r="I325" s="289" t="s">
        <v>281</v>
      </c>
      <c r="J325" s="289" t="s">
        <v>303</v>
      </c>
      <c r="K325" s="315" t="s">
        <v>304</v>
      </c>
      <c r="L325" s="290" t="s">
        <v>6665</v>
      </c>
      <c r="M325" s="253">
        <v>1</v>
      </c>
    </row>
    <row r="326" spans="2:16" ht="225">
      <c r="B326" s="289">
        <v>9</v>
      </c>
      <c r="C326" s="290" t="s">
        <v>305</v>
      </c>
      <c r="D326" s="289" t="s">
        <v>47</v>
      </c>
      <c r="E326" s="289" t="s">
        <v>285</v>
      </c>
      <c r="F326" s="311">
        <v>0.81359999999999999</v>
      </c>
      <c r="G326" s="311">
        <v>0.81359999999999999</v>
      </c>
      <c r="H326" s="308"/>
      <c r="I326" s="289" t="s">
        <v>281</v>
      </c>
      <c r="J326" s="289" t="s">
        <v>306</v>
      </c>
      <c r="K326" s="315" t="s">
        <v>307</v>
      </c>
      <c r="L326" s="290" t="s">
        <v>6666</v>
      </c>
      <c r="M326" s="253">
        <v>1</v>
      </c>
      <c r="P326" s="209"/>
    </row>
    <row r="327" spans="2:16" ht="30">
      <c r="B327" s="289">
        <v>10</v>
      </c>
      <c r="C327" s="290" t="s">
        <v>308</v>
      </c>
      <c r="D327" s="289" t="s">
        <v>309</v>
      </c>
      <c r="E327" s="289" t="s">
        <v>285</v>
      </c>
      <c r="F327" s="308">
        <v>11</v>
      </c>
      <c r="G327" s="308">
        <v>11</v>
      </c>
      <c r="H327" s="308"/>
      <c r="I327" s="289" t="s">
        <v>281</v>
      </c>
      <c r="J327" s="289" t="s">
        <v>303</v>
      </c>
      <c r="K327" s="315" t="s">
        <v>310</v>
      </c>
      <c r="L327" s="290" t="s">
        <v>6667</v>
      </c>
      <c r="M327" s="253">
        <v>1</v>
      </c>
    </row>
    <row r="328" spans="2:16" ht="60">
      <c r="B328" s="289">
        <v>11</v>
      </c>
      <c r="C328" s="290" t="s">
        <v>311</v>
      </c>
      <c r="D328" s="289" t="s">
        <v>27</v>
      </c>
      <c r="E328" s="289" t="s">
        <v>285</v>
      </c>
      <c r="F328" s="308">
        <v>16.356999999999999</v>
      </c>
      <c r="G328" s="308">
        <v>5</v>
      </c>
      <c r="H328" s="308"/>
      <c r="I328" s="289" t="s">
        <v>281</v>
      </c>
      <c r="J328" s="289" t="s">
        <v>312</v>
      </c>
      <c r="K328" s="315" t="s">
        <v>313</v>
      </c>
      <c r="L328" s="290" t="s">
        <v>6663</v>
      </c>
      <c r="M328" s="253">
        <v>1</v>
      </c>
    </row>
    <row r="329" spans="2:16" ht="75">
      <c r="B329" s="289">
        <v>12</v>
      </c>
      <c r="C329" s="290" t="s">
        <v>314</v>
      </c>
      <c r="D329" s="289" t="s">
        <v>27</v>
      </c>
      <c r="E329" s="289" t="s">
        <v>285</v>
      </c>
      <c r="F329" s="308">
        <v>25.036000000000005</v>
      </c>
      <c r="G329" s="308">
        <v>5</v>
      </c>
      <c r="H329" s="308"/>
      <c r="I329" s="289" t="s">
        <v>281</v>
      </c>
      <c r="J329" s="289" t="s">
        <v>315</v>
      </c>
      <c r="K329" s="315" t="s">
        <v>313</v>
      </c>
      <c r="L329" s="290" t="s">
        <v>6663</v>
      </c>
      <c r="M329" s="253">
        <v>1</v>
      </c>
    </row>
    <row r="330" spans="2:16" ht="60">
      <c r="B330" s="289">
        <v>13</v>
      </c>
      <c r="C330" s="290" t="s">
        <v>316</v>
      </c>
      <c r="D330" s="289" t="s">
        <v>27</v>
      </c>
      <c r="E330" s="289" t="s">
        <v>285</v>
      </c>
      <c r="F330" s="308">
        <v>32.230000000000004</v>
      </c>
      <c r="G330" s="308">
        <v>10</v>
      </c>
      <c r="H330" s="308"/>
      <c r="I330" s="289" t="s">
        <v>281</v>
      </c>
      <c r="J330" s="289" t="s">
        <v>317</v>
      </c>
      <c r="K330" s="315" t="s">
        <v>313</v>
      </c>
      <c r="L330" s="290" t="s">
        <v>6663</v>
      </c>
      <c r="M330" s="253">
        <v>1</v>
      </c>
    </row>
    <row r="331" spans="2:16" ht="60">
      <c r="B331" s="289">
        <v>14</v>
      </c>
      <c r="C331" s="290" t="s">
        <v>318</v>
      </c>
      <c r="D331" s="289" t="s">
        <v>27</v>
      </c>
      <c r="E331" s="289" t="s">
        <v>285</v>
      </c>
      <c r="F331" s="308">
        <v>1.456</v>
      </c>
      <c r="G331" s="308">
        <v>1.456</v>
      </c>
      <c r="H331" s="308"/>
      <c r="I331" s="289" t="s">
        <v>281</v>
      </c>
      <c r="J331" s="289" t="s">
        <v>319</v>
      </c>
      <c r="K331" s="315" t="s">
        <v>320</v>
      </c>
      <c r="L331" s="290" t="s">
        <v>6667</v>
      </c>
      <c r="M331" s="253">
        <v>1</v>
      </c>
    </row>
    <row r="332" spans="2:16" ht="45">
      <c r="B332" s="289">
        <v>15</v>
      </c>
      <c r="C332" s="290" t="s">
        <v>321</v>
      </c>
      <c r="D332" s="289" t="s">
        <v>27</v>
      </c>
      <c r="E332" s="289" t="s">
        <v>285</v>
      </c>
      <c r="F332" s="308">
        <v>4.5369999999999999</v>
      </c>
      <c r="G332" s="308">
        <v>4.5369999999999999</v>
      </c>
      <c r="H332" s="308"/>
      <c r="I332" s="289" t="s">
        <v>281</v>
      </c>
      <c r="J332" s="289" t="s">
        <v>322</v>
      </c>
      <c r="K332" s="315" t="s">
        <v>323</v>
      </c>
      <c r="L332" s="290" t="s">
        <v>6667</v>
      </c>
      <c r="M332" s="253">
        <v>1</v>
      </c>
    </row>
    <row r="333" spans="2:16" ht="90">
      <c r="B333" s="289">
        <v>16</v>
      </c>
      <c r="C333" s="290" t="s">
        <v>324</v>
      </c>
      <c r="D333" s="289" t="s">
        <v>27</v>
      </c>
      <c r="E333" s="289" t="s">
        <v>285</v>
      </c>
      <c r="F333" s="308">
        <v>60</v>
      </c>
      <c r="G333" s="308">
        <v>40</v>
      </c>
      <c r="H333" s="308"/>
      <c r="I333" s="289" t="s">
        <v>281</v>
      </c>
      <c r="J333" s="289" t="s">
        <v>325</v>
      </c>
      <c r="K333" s="315" t="s">
        <v>326</v>
      </c>
      <c r="L333" s="290" t="s">
        <v>6668</v>
      </c>
      <c r="M333" s="253">
        <v>1</v>
      </c>
    </row>
    <row r="334" spans="2:16" ht="75">
      <c r="B334" s="289">
        <v>17</v>
      </c>
      <c r="C334" s="290" t="s">
        <v>327</v>
      </c>
      <c r="D334" s="289" t="s">
        <v>27</v>
      </c>
      <c r="E334" s="289" t="s">
        <v>285</v>
      </c>
      <c r="F334" s="308">
        <v>7.36</v>
      </c>
      <c r="G334" s="308">
        <v>7.36</v>
      </c>
      <c r="H334" s="308"/>
      <c r="I334" s="289" t="s">
        <v>281</v>
      </c>
      <c r="J334" s="289" t="s">
        <v>328</v>
      </c>
      <c r="K334" s="315" t="s">
        <v>329</v>
      </c>
      <c r="L334" s="290" t="s">
        <v>6668</v>
      </c>
      <c r="M334" s="253">
        <v>1</v>
      </c>
    </row>
    <row r="335" spans="2:16" ht="60">
      <c r="B335" s="289">
        <v>18</v>
      </c>
      <c r="C335" s="290" t="s">
        <v>330</v>
      </c>
      <c r="D335" s="289" t="s">
        <v>27</v>
      </c>
      <c r="E335" s="289" t="s">
        <v>285</v>
      </c>
      <c r="F335" s="308">
        <v>18.600000000000001</v>
      </c>
      <c r="G335" s="308">
        <v>5</v>
      </c>
      <c r="H335" s="308"/>
      <c r="I335" s="289" t="s">
        <v>281</v>
      </c>
      <c r="J335" s="289" t="s">
        <v>331</v>
      </c>
      <c r="K335" s="315" t="s">
        <v>329</v>
      </c>
      <c r="L335" s="290" t="s">
        <v>6663</v>
      </c>
      <c r="M335" s="253">
        <v>1</v>
      </c>
    </row>
    <row r="336" spans="2:16" ht="90">
      <c r="B336" s="289">
        <v>19</v>
      </c>
      <c r="C336" s="290" t="s">
        <v>332</v>
      </c>
      <c r="D336" s="289" t="s">
        <v>27</v>
      </c>
      <c r="E336" s="289" t="s">
        <v>285</v>
      </c>
      <c r="F336" s="308">
        <v>15.28</v>
      </c>
      <c r="G336" s="308">
        <v>5</v>
      </c>
      <c r="H336" s="308"/>
      <c r="I336" s="289" t="s">
        <v>281</v>
      </c>
      <c r="J336" s="289" t="s">
        <v>333</v>
      </c>
      <c r="K336" s="315" t="s">
        <v>329</v>
      </c>
      <c r="L336" s="290" t="s">
        <v>6663</v>
      </c>
      <c r="M336" s="253">
        <v>1</v>
      </c>
    </row>
    <row r="337" spans="2:13" ht="45">
      <c r="B337" s="289">
        <v>20</v>
      </c>
      <c r="C337" s="290" t="s">
        <v>334</v>
      </c>
      <c r="D337" s="289" t="s">
        <v>27</v>
      </c>
      <c r="E337" s="289" t="s">
        <v>285</v>
      </c>
      <c r="F337" s="308">
        <v>14.4</v>
      </c>
      <c r="G337" s="308">
        <v>5</v>
      </c>
      <c r="H337" s="308"/>
      <c r="I337" s="289" t="s">
        <v>281</v>
      </c>
      <c r="J337" s="289" t="s">
        <v>335</v>
      </c>
      <c r="K337" s="315" t="s">
        <v>329</v>
      </c>
      <c r="L337" s="290" t="s">
        <v>6668</v>
      </c>
      <c r="M337" s="253">
        <v>1</v>
      </c>
    </row>
    <row r="338" spans="2:13" ht="45">
      <c r="B338" s="289">
        <v>21</v>
      </c>
      <c r="C338" s="290" t="s">
        <v>336</v>
      </c>
      <c r="D338" s="289" t="s">
        <v>27</v>
      </c>
      <c r="E338" s="289" t="s">
        <v>285</v>
      </c>
      <c r="F338" s="308">
        <v>22</v>
      </c>
      <c r="G338" s="308">
        <v>5</v>
      </c>
      <c r="H338" s="308"/>
      <c r="I338" s="289" t="s">
        <v>281</v>
      </c>
      <c r="J338" s="289" t="s">
        <v>337</v>
      </c>
      <c r="K338" s="315" t="s">
        <v>329</v>
      </c>
      <c r="L338" s="290" t="s">
        <v>6668</v>
      </c>
      <c r="M338" s="253">
        <v>1</v>
      </c>
    </row>
    <row r="339" spans="2:13" ht="75">
      <c r="B339" s="289">
        <v>22</v>
      </c>
      <c r="C339" s="290" t="s">
        <v>338</v>
      </c>
      <c r="D339" s="289" t="s">
        <v>27</v>
      </c>
      <c r="E339" s="289" t="s">
        <v>285</v>
      </c>
      <c r="F339" s="308">
        <v>11.945</v>
      </c>
      <c r="G339" s="308">
        <v>7.5</v>
      </c>
      <c r="H339" s="308"/>
      <c r="I339" s="289" t="s">
        <v>281</v>
      </c>
      <c r="J339" s="289" t="s">
        <v>339</v>
      </c>
      <c r="K339" s="315" t="s">
        <v>329</v>
      </c>
      <c r="L339" s="290" t="s">
        <v>6668</v>
      </c>
      <c r="M339" s="253">
        <v>1</v>
      </c>
    </row>
    <row r="340" spans="2:13" ht="60">
      <c r="B340" s="289">
        <v>23</v>
      </c>
      <c r="C340" s="290" t="s">
        <v>340</v>
      </c>
      <c r="D340" s="289" t="s">
        <v>27</v>
      </c>
      <c r="E340" s="289" t="s">
        <v>285</v>
      </c>
      <c r="F340" s="308">
        <v>35.195999999999998</v>
      </c>
      <c r="G340" s="308">
        <v>10</v>
      </c>
      <c r="H340" s="308"/>
      <c r="I340" s="289" t="s">
        <v>281</v>
      </c>
      <c r="J340" s="289" t="s">
        <v>341</v>
      </c>
      <c r="K340" s="315" t="s">
        <v>329</v>
      </c>
      <c r="L340" s="290" t="s">
        <v>6663</v>
      </c>
      <c r="M340" s="253">
        <v>1</v>
      </c>
    </row>
    <row r="341" spans="2:13" ht="60">
      <c r="B341" s="289">
        <v>24</v>
      </c>
      <c r="C341" s="290" t="s">
        <v>342</v>
      </c>
      <c r="D341" s="289" t="s">
        <v>27</v>
      </c>
      <c r="E341" s="289" t="s">
        <v>285</v>
      </c>
      <c r="F341" s="308">
        <v>6.73</v>
      </c>
      <c r="G341" s="308">
        <v>6.73</v>
      </c>
      <c r="H341" s="308"/>
      <c r="I341" s="289" t="s">
        <v>281</v>
      </c>
      <c r="J341" s="289" t="s">
        <v>343</v>
      </c>
      <c r="K341" s="315" t="s">
        <v>344</v>
      </c>
      <c r="L341" s="290" t="s">
        <v>6668</v>
      </c>
      <c r="M341" s="253">
        <v>1</v>
      </c>
    </row>
    <row r="342" spans="2:13" ht="60">
      <c r="B342" s="289">
        <v>25</v>
      </c>
      <c r="C342" s="290" t="s">
        <v>345</v>
      </c>
      <c r="D342" s="289" t="s">
        <v>27</v>
      </c>
      <c r="E342" s="289" t="s">
        <v>285</v>
      </c>
      <c r="F342" s="308">
        <v>14.5</v>
      </c>
      <c r="G342" s="308">
        <v>11.600000000000001</v>
      </c>
      <c r="H342" s="308"/>
      <c r="I342" s="289" t="s">
        <v>281</v>
      </c>
      <c r="J342" s="289" t="s">
        <v>346</v>
      </c>
      <c r="K342" s="315" t="s">
        <v>344</v>
      </c>
      <c r="L342" s="290" t="s">
        <v>6668</v>
      </c>
      <c r="M342" s="253">
        <v>1</v>
      </c>
    </row>
    <row r="343" spans="2:13" ht="60">
      <c r="B343" s="289">
        <v>26</v>
      </c>
      <c r="C343" s="290" t="s">
        <v>347</v>
      </c>
      <c r="D343" s="289" t="s">
        <v>27</v>
      </c>
      <c r="E343" s="289" t="s">
        <v>285</v>
      </c>
      <c r="F343" s="308">
        <v>27.72</v>
      </c>
      <c r="G343" s="308">
        <v>9.52</v>
      </c>
      <c r="H343" s="308"/>
      <c r="I343" s="289" t="s">
        <v>281</v>
      </c>
      <c r="J343" s="289" t="s">
        <v>348</v>
      </c>
      <c r="K343" s="315" t="s">
        <v>344</v>
      </c>
      <c r="L343" s="290" t="s">
        <v>6668</v>
      </c>
      <c r="M343" s="253">
        <v>1</v>
      </c>
    </row>
    <row r="344" spans="2:13" ht="45">
      <c r="B344" s="289">
        <v>27</v>
      </c>
      <c r="C344" s="290" t="s">
        <v>349</v>
      </c>
      <c r="D344" s="289" t="s">
        <v>27</v>
      </c>
      <c r="E344" s="289" t="s">
        <v>285</v>
      </c>
      <c r="F344" s="308">
        <v>9.25</v>
      </c>
      <c r="G344" s="308">
        <v>2.4700000000000002</v>
      </c>
      <c r="H344" s="308"/>
      <c r="I344" s="289" t="s">
        <v>281</v>
      </c>
      <c r="J344" s="289" t="s">
        <v>350</v>
      </c>
      <c r="K344" s="315" t="s">
        <v>351</v>
      </c>
      <c r="L344" s="290" t="s">
        <v>6667</v>
      </c>
      <c r="M344" s="253">
        <v>1</v>
      </c>
    </row>
    <row r="345" spans="2:13" ht="60">
      <c r="B345" s="289">
        <v>28</v>
      </c>
      <c r="C345" s="290" t="s">
        <v>352</v>
      </c>
      <c r="D345" s="289" t="s">
        <v>27</v>
      </c>
      <c r="E345" s="289" t="s">
        <v>285</v>
      </c>
      <c r="F345" s="308">
        <v>8.7100000000000009</v>
      </c>
      <c r="G345" s="308">
        <v>8.7100000000000009</v>
      </c>
      <c r="H345" s="308"/>
      <c r="I345" s="289" t="s">
        <v>281</v>
      </c>
      <c r="J345" s="289" t="s">
        <v>353</v>
      </c>
      <c r="K345" s="315" t="s">
        <v>354</v>
      </c>
      <c r="L345" s="290" t="s">
        <v>6666</v>
      </c>
      <c r="M345" s="253">
        <v>1</v>
      </c>
    </row>
    <row r="346" spans="2:13" ht="75">
      <c r="B346" s="289">
        <v>29</v>
      </c>
      <c r="C346" s="290" t="s">
        <v>355</v>
      </c>
      <c r="D346" s="289" t="s">
        <v>27</v>
      </c>
      <c r="E346" s="289" t="s">
        <v>285</v>
      </c>
      <c r="F346" s="308">
        <v>10.699</v>
      </c>
      <c r="G346" s="308">
        <v>10.699</v>
      </c>
      <c r="H346" s="308"/>
      <c r="I346" s="289" t="s">
        <v>281</v>
      </c>
      <c r="J346" s="289" t="s">
        <v>356</v>
      </c>
      <c r="K346" s="315" t="s">
        <v>357</v>
      </c>
      <c r="L346" s="290" t="s">
        <v>6666</v>
      </c>
      <c r="M346" s="253">
        <v>1</v>
      </c>
    </row>
    <row r="347" spans="2:13" ht="45">
      <c r="B347" s="289">
        <v>30</v>
      </c>
      <c r="C347" s="290" t="s">
        <v>358</v>
      </c>
      <c r="D347" s="289" t="s">
        <v>27</v>
      </c>
      <c r="E347" s="289" t="s">
        <v>285</v>
      </c>
      <c r="F347" s="308">
        <v>0.23300000000000001</v>
      </c>
      <c r="G347" s="308">
        <v>0.23300000000000001</v>
      </c>
      <c r="H347" s="308"/>
      <c r="I347" s="289" t="s">
        <v>281</v>
      </c>
      <c r="J347" s="289" t="s">
        <v>303</v>
      </c>
      <c r="K347" s="315" t="s">
        <v>359</v>
      </c>
      <c r="L347" s="290" t="s">
        <v>6667</v>
      </c>
      <c r="M347" s="253">
        <v>1</v>
      </c>
    </row>
    <row r="348" spans="2:13" ht="60">
      <c r="B348" s="289">
        <v>31</v>
      </c>
      <c r="C348" s="290" t="s">
        <v>360</v>
      </c>
      <c r="D348" s="289" t="s">
        <v>27</v>
      </c>
      <c r="E348" s="289" t="s">
        <v>285</v>
      </c>
      <c r="F348" s="308">
        <v>0.35899999999999999</v>
      </c>
      <c r="G348" s="308">
        <v>0.35899999999999999</v>
      </c>
      <c r="H348" s="308"/>
      <c r="I348" s="289" t="s">
        <v>281</v>
      </c>
      <c r="J348" s="289" t="s">
        <v>303</v>
      </c>
      <c r="K348" s="315" t="s">
        <v>361</v>
      </c>
      <c r="L348" s="290" t="s">
        <v>6667</v>
      </c>
      <c r="M348" s="253">
        <v>1</v>
      </c>
    </row>
    <row r="349" spans="2:13" ht="45">
      <c r="B349" s="289">
        <v>32</v>
      </c>
      <c r="C349" s="290" t="s">
        <v>362</v>
      </c>
      <c r="D349" s="289" t="s">
        <v>41</v>
      </c>
      <c r="E349" s="289" t="s">
        <v>285</v>
      </c>
      <c r="F349" s="308">
        <v>17</v>
      </c>
      <c r="G349" s="308">
        <v>10</v>
      </c>
      <c r="H349" s="308"/>
      <c r="I349" s="289" t="s">
        <v>281</v>
      </c>
      <c r="J349" s="289" t="s">
        <v>363</v>
      </c>
      <c r="K349" s="315" t="s">
        <v>364</v>
      </c>
      <c r="L349" s="290" t="s">
        <v>6666</v>
      </c>
      <c r="M349" s="253">
        <v>1</v>
      </c>
    </row>
    <row r="350" spans="2:13" ht="75">
      <c r="B350" s="289">
        <v>33</v>
      </c>
      <c r="C350" s="290" t="s">
        <v>365</v>
      </c>
      <c r="D350" s="289" t="s">
        <v>27</v>
      </c>
      <c r="E350" s="289" t="s">
        <v>285</v>
      </c>
      <c r="F350" s="308">
        <v>2.5499999999999998</v>
      </c>
      <c r="G350" s="308">
        <v>2.5499999999999998</v>
      </c>
      <c r="H350" s="308"/>
      <c r="I350" s="289" t="s">
        <v>281</v>
      </c>
      <c r="J350" s="289" t="s">
        <v>366</v>
      </c>
      <c r="K350" s="315" t="s">
        <v>367</v>
      </c>
      <c r="L350" s="290"/>
      <c r="M350" s="253">
        <v>1</v>
      </c>
    </row>
    <row r="351" spans="2:13" ht="60">
      <c r="B351" s="289">
        <v>34</v>
      </c>
      <c r="C351" s="290" t="s">
        <v>368</v>
      </c>
      <c r="D351" s="289" t="s">
        <v>73</v>
      </c>
      <c r="E351" s="289" t="s">
        <v>285</v>
      </c>
      <c r="F351" s="308">
        <v>0.10050000000000001</v>
      </c>
      <c r="G351" s="308">
        <v>0.10050000000000001</v>
      </c>
      <c r="H351" s="308"/>
      <c r="I351" s="289" t="s">
        <v>281</v>
      </c>
      <c r="J351" s="289" t="s">
        <v>286</v>
      </c>
      <c r="K351" s="315" t="s">
        <v>369</v>
      </c>
      <c r="L351" s="290" t="s">
        <v>6665</v>
      </c>
      <c r="M351" s="253">
        <v>1</v>
      </c>
    </row>
    <row r="352" spans="2:13" ht="30">
      <c r="B352" s="289">
        <v>35</v>
      </c>
      <c r="C352" s="290" t="s">
        <v>370</v>
      </c>
      <c r="D352" s="289" t="s">
        <v>73</v>
      </c>
      <c r="E352" s="289" t="s">
        <v>285</v>
      </c>
      <c r="F352" s="308">
        <v>0.15</v>
      </c>
      <c r="G352" s="308">
        <v>0.15</v>
      </c>
      <c r="H352" s="308"/>
      <c r="I352" s="289" t="s">
        <v>281</v>
      </c>
      <c r="J352" s="289" t="s">
        <v>371</v>
      </c>
      <c r="K352" s="315" t="s">
        <v>372</v>
      </c>
      <c r="L352" s="290" t="s">
        <v>6665</v>
      </c>
      <c r="M352" s="253">
        <v>1</v>
      </c>
    </row>
    <row r="353" spans="2:13" ht="30">
      <c r="B353" s="289">
        <v>36</v>
      </c>
      <c r="C353" s="290" t="s">
        <v>373</v>
      </c>
      <c r="D353" s="289" t="s">
        <v>73</v>
      </c>
      <c r="E353" s="289" t="s">
        <v>285</v>
      </c>
      <c r="F353" s="308">
        <v>0.2</v>
      </c>
      <c r="G353" s="308">
        <v>0.2</v>
      </c>
      <c r="H353" s="308"/>
      <c r="I353" s="289" t="s">
        <v>281</v>
      </c>
      <c r="J353" s="289" t="s">
        <v>374</v>
      </c>
      <c r="K353" s="315" t="s">
        <v>375</v>
      </c>
      <c r="L353" s="290" t="s">
        <v>6665</v>
      </c>
      <c r="M353" s="253">
        <v>1</v>
      </c>
    </row>
    <row r="354" spans="2:13" ht="30">
      <c r="B354" s="289">
        <v>37</v>
      </c>
      <c r="C354" s="290" t="s">
        <v>376</v>
      </c>
      <c r="D354" s="289" t="s">
        <v>73</v>
      </c>
      <c r="E354" s="289" t="s">
        <v>285</v>
      </c>
      <c r="F354" s="308">
        <v>0.13</v>
      </c>
      <c r="G354" s="308">
        <v>0.13</v>
      </c>
      <c r="H354" s="308"/>
      <c r="I354" s="289" t="s">
        <v>281</v>
      </c>
      <c r="J354" s="289" t="s">
        <v>377</v>
      </c>
      <c r="K354" s="315" t="s">
        <v>378</v>
      </c>
      <c r="L354" s="290" t="s">
        <v>6665</v>
      </c>
      <c r="M354" s="253">
        <v>1</v>
      </c>
    </row>
    <row r="355" spans="2:13" ht="30">
      <c r="B355" s="289">
        <v>38</v>
      </c>
      <c r="C355" s="290" t="s">
        <v>379</v>
      </c>
      <c r="D355" s="289" t="s">
        <v>73</v>
      </c>
      <c r="E355" s="289" t="s">
        <v>285</v>
      </c>
      <c r="F355" s="308">
        <v>0.2</v>
      </c>
      <c r="G355" s="308">
        <v>0.2</v>
      </c>
      <c r="H355" s="308"/>
      <c r="I355" s="289" t="s">
        <v>281</v>
      </c>
      <c r="J355" s="289" t="s">
        <v>380</v>
      </c>
      <c r="K355" s="315" t="s">
        <v>381</v>
      </c>
      <c r="L355" s="290" t="s">
        <v>6665</v>
      </c>
      <c r="M355" s="253">
        <v>1</v>
      </c>
    </row>
    <row r="356" spans="2:13" ht="30">
      <c r="B356" s="289">
        <v>39</v>
      </c>
      <c r="C356" s="290" t="s">
        <v>382</v>
      </c>
      <c r="D356" s="289" t="s">
        <v>73</v>
      </c>
      <c r="E356" s="289" t="s">
        <v>285</v>
      </c>
      <c r="F356" s="308">
        <v>0.12</v>
      </c>
      <c r="G356" s="308">
        <v>0.12</v>
      </c>
      <c r="H356" s="308"/>
      <c r="I356" s="289" t="s">
        <v>281</v>
      </c>
      <c r="J356" s="289" t="s">
        <v>339</v>
      </c>
      <c r="K356" s="315" t="s">
        <v>383</v>
      </c>
      <c r="L356" s="290" t="s">
        <v>6665</v>
      </c>
      <c r="M356" s="253">
        <v>1</v>
      </c>
    </row>
    <row r="357" spans="2:13" ht="30">
      <c r="B357" s="289">
        <v>40</v>
      </c>
      <c r="C357" s="290" t="s">
        <v>384</v>
      </c>
      <c r="D357" s="289" t="s">
        <v>73</v>
      </c>
      <c r="E357" s="289" t="s">
        <v>285</v>
      </c>
      <c r="F357" s="308">
        <v>0.2</v>
      </c>
      <c r="G357" s="308">
        <v>0.2</v>
      </c>
      <c r="H357" s="308"/>
      <c r="I357" s="289" t="s">
        <v>281</v>
      </c>
      <c r="J357" s="289" t="s">
        <v>306</v>
      </c>
      <c r="K357" s="315" t="s">
        <v>385</v>
      </c>
      <c r="L357" s="290" t="s">
        <v>6665</v>
      </c>
      <c r="M357" s="253">
        <v>1</v>
      </c>
    </row>
    <row r="358" spans="2:13" ht="30">
      <c r="B358" s="289">
        <v>41</v>
      </c>
      <c r="C358" s="290" t="s">
        <v>386</v>
      </c>
      <c r="D358" s="289" t="s">
        <v>73</v>
      </c>
      <c r="E358" s="289" t="s">
        <v>285</v>
      </c>
      <c r="F358" s="308">
        <v>0.125</v>
      </c>
      <c r="G358" s="308">
        <v>0.125</v>
      </c>
      <c r="H358" s="308"/>
      <c r="I358" s="289" t="s">
        <v>281</v>
      </c>
      <c r="J358" s="289" t="s">
        <v>387</v>
      </c>
      <c r="K358" s="315" t="s">
        <v>388</v>
      </c>
      <c r="L358" s="290" t="s">
        <v>6665</v>
      </c>
      <c r="M358" s="253">
        <v>1</v>
      </c>
    </row>
    <row r="359" spans="2:13" ht="30">
      <c r="B359" s="289">
        <v>42</v>
      </c>
      <c r="C359" s="290" t="s">
        <v>389</v>
      </c>
      <c r="D359" s="289" t="s">
        <v>73</v>
      </c>
      <c r="E359" s="289" t="s">
        <v>285</v>
      </c>
      <c r="F359" s="308">
        <v>0.189</v>
      </c>
      <c r="G359" s="308">
        <v>0.189</v>
      </c>
      <c r="H359" s="308"/>
      <c r="I359" s="289" t="s">
        <v>281</v>
      </c>
      <c r="J359" s="289" t="s">
        <v>366</v>
      </c>
      <c r="K359" s="315" t="s">
        <v>390</v>
      </c>
      <c r="L359" s="290" t="s">
        <v>6665</v>
      </c>
      <c r="M359" s="253">
        <v>1</v>
      </c>
    </row>
    <row r="360" spans="2:13" ht="30">
      <c r="B360" s="289">
        <v>43</v>
      </c>
      <c r="C360" s="290" t="s">
        <v>391</v>
      </c>
      <c r="D360" s="289" t="s">
        <v>73</v>
      </c>
      <c r="E360" s="289" t="s">
        <v>285</v>
      </c>
      <c r="F360" s="308">
        <v>0.15</v>
      </c>
      <c r="G360" s="308">
        <v>0.15</v>
      </c>
      <c r="H360" s="308"/>
      <c r="I360" s="289" t="s">
        <v>281</v>
      </c>
      <c r="J360" s="289" t="s">
        <v>363</v>
      </c>
      <c r="K360" s="315" t="s">
        <v>392</v>
      </c>
      <c r="L360" s="290" t="s">
        <v>6665</v>
      </c>
      <c r="M360" s="253">
        <v>1</v>
      </c>
    </row>
    <row r="361" spans="2:13" ht="30">
      <c r="B361" s="289">
        <v>44</v>
      </c>
      <c r="C361" s="290" t="s">
        <v>393</v>
      </c>
      <c r="D361" s="289" t="s">
        <v>73</v>
      </c>
      <c r="E361" s="289" t="s">
        <v>285</v>
      </c>
      <c r="F361" s="308">
        <v>0.25</v>
      </c>
      <c r="G361" s="308">
        <v>0.25</v>
      </c>
      <c r="H361" s="308"/>
      <c r="I361" s="289" t="s">
        <v>281</v>
      </c>
      <c r="J361" s="289" t="s">
        <v>394</v>
      </c>
      <c r="K361" s="315" t="s">
        <v>395</v>
      </c>
      <c r="L361" s="290" t="s">
        <v>6665</v>
      </c>
      <c r="M361" s="253">
        <v>1</v>
      </c>
    </row>
    <row r="362" spans="2:13" ht="30">
      <c r="B362" s="289">
        <v>45</v>
      </c>
      <c r="C362" s="290" t="s">
        <v>396</v>
      </c>
      <c r="D362" s="289" t="s">
        <v>73</v>
      </c>
      <c r="E362" s="289" t="s">
        <v>285</v>
      </c>
      <c r="F362" s="308">
        <v>0.12</v>
      </c>
      <c r="G362" s="308">
        <v>0.12</v>
      </c>
      <c r="H362" s="308"/>
      <c r="I362" s="289" t="s">
        <v>281</v>
      </c>
      <c r="J362" s="289" t="s">
        <v>397</v>
      </c>
      <c r="K362" s="315" t="s">
        <v>398</v>
      </c>
      <c r="L362" s="290" t="s">
        <v>6665</v>
      </c>
      <c r="M362" s="253">
        <v>1</v>
      </c>
    </row>
    <row r="363" spans="2:13" ht="60">
      <c r="B363" s="289">
        <v>46</v>
      </c>
      <c r="C363" s="290" t="s">
        <v>399</v>
      </c>
      <c r="D363" s="289" t="s">
        <v>73</v>
      </c>
      <c r="E363" s="289" t="s">
        <v>285</v>
      </c>
      <c r="F363" s="308">
        <v>0.10340000000000001</v>
      </c>
      <c r="G363" s="308">
        <v>0.10340000000000001</v>
      </c>
      <c r="H363" s="308"/>
      <c r="I363" s="289" t="s">
        <v>281</v>
      </c>
      <c r="J363" s="289" t="s">
        <v>303</v>
      </c>
      <c r="K363" s="315" t="s">
        <v>400</v>
      </c>
      <c r="L363" s="290" t="s">
        <v>6665</v>
      </c>
      <c r="M363" s="253">
        <v>1</v>
      </c>
    </row>
    <row r="364" spans="2:13" ht="90">
      <c r="B364" s="289">
        <v>47</v>
      </c>
      <c r="C364" s="290" t="s">
        <v>401</v>
      </c>
      <c r="D364" s="289" t="s">
        <v>47</v>
      </c>
      <c r="E364" s="289" t="s">
        <v>285</v>
      </c>
      <c r="F364" s="308">
        <v>3.17</v>
      </c>
      <c r="G364" s="308">
        <v>1.1399999999999999</v>
      </c>
      <c r="H364" s="308"/>
      <c r="I364" s="289" t="s">
        <v>281</v>
      </c>
      <c r="J364" s="289" t="s">
        <v>363</v>
      </c>
      <c r="K364" s="315" t="s">
        <v>402</v>
      </c>
      <c r="L364" s="290" t="s">
        <v>6664</v>
      </c>
      <c r="M364" s="253">
        <v>1</v>
      </c>
    </row>
    <row r="365" spans="2:13" ht="30">
      <c r="B365" s="289">
        <v>48</v>
      </c>
      <c r="C365" s="290" t="s">
        <v>403</v>
      </c>
      <c r="D365" s="289" t="s">
        <v>271</v>
      </c>
      <c r="E365" s="289" t="s">
        <v>285</v>
      </c>
      <c r="F365" s="308">
        <v>0.45</v>
      </c>
      <c r="G365" s="308">
        <v>0.16</v>
      </c>
      <c r="H365" s="308"/>
      <c r="I365" s="289" t="s">
        <v>281</v>
      </c>
      <c r="J365" s="289" t="s">
        <v>404</v>
      </c>
      <c r="K365" s="315" t="s">
        <v>405</v>
      </c>
      <c r="L365" s="290" t="s">
        <v>6665</v>
      </c>
      <c r="M365" s="253">
        <v>1</v>
      </c>
    </row>
    <row r="366" spans="2:13" ht="30">
      <c r="B366" s="289">
        <v>49</v>
      </c>
      <c r="C366" s="290" t="s">
        <v>406</v>
      </c>
      <c r="D366" s="289" t="s">
        <v>271</v>
      </c>
      <c r="E366" s="289" t="s">
        <v>285</v>
      </c>
      <c r="F366" s="308">
        <v>0.4</v>
      </c>
      <c r="G366" s="308">
        <v>0.06</v>
      </c>
      <c r="H366" s="308"/>
      <c r="I366" s="289" t="s">
        <v>281</v>
      </c>
      <c r="J366" s="289" t="s">
        <v>407</v>
      </c>
      <c r="K366" s="315" t="s">
        <v>408</v>
      </c>
      <c r="L366" s="290" t="s">
        <v>6665</v>
      </c>
      <c r="M366" s="253">
        <v>1</v>
      </c>
    </row>
    <row r="367" spans="2:13" ht="30">
      <c r="B367" s="289">
        <v>50</v>
      </c>
      <c r="C367" s="290" t="s">
        <v>409</v>
      </c>
      <c r="D367" s="289" t="s">
        <v>410</v>
      </c>
      <c r="E367" s="289" t="s">
        <v>285</v>
      </c>
      <c r="F367" s="308">
        <v>0.50019999999999998</v>
      </c>
      <c r="G367" s="308">
        <v>0.50019999999999998</v>
      </c>
      <c r="H367" s="308"/>
      <c r="I367" s="289" t="s">
        <v>281</v>
      </c>
      <c r="J367" s="289" t="s">
        <v>319</v>
      </c>
      <c r="K367" s="315" t="s">
        <v>411</v>
      </c>
      <c r="L367" s="290" t="s">
        <v>6668</v>
      </c>
      <c r="M367" s="253">
        <v>1</v>
      </c>
    </row>
    <row r="368" spans="2:13" ht="30">
      <c r="B368" s="289">
        <v>51</v>
      </c>
      <c r="C368" s="290" t="s">
        <v>412</v>
      </c>
      <c r="D368" s="289" t="s">
        <v>47</v>
      </c>
      <c r="E368" s="289" t="s">
        <v>285</v>
      </c>
      <c r="F368" s="308">
        <v>0.9</v>
      </c>
      <c r="G368" s="308">
        <v>0.9</v>
      </c>
      <c r="H368" s="308"/>
      <c r="I368" s="289" t="s">
        <v>281</v>
      </c>
      <c r="J368" s="289" t="s">
        <v>282</v>
      </c>
      <c r="K368" s="315" t="s">
        <v>413</v>
      </c>
      <c r="L368" s="290" t="s">
        <v>6668</v>
      </c>
      <c r="M368" s="253">
        <v>1</v>
      </c>
    </row>
    <row r="369" spans="1:13" ht="60">
      <c r="B369" s="289">
        <v>52</v>
      </c>
      <c r="C369" s="290" t="s">
        <v>414</v>
      </c>
      <c r="D369" s="289" t="s">
        <v>27</v>
      </c>
      <c r="E369" s="289" t="s">
        <v>415</v>
      </c>
      <c r="F369" s="308">
        <v>1.62</v>
      </c>
      <c r="G369" s="308">
        <v>1.62</v>
      </c>
      <c r="H369" s="308"/>
      <c r="I369" s="289" t="s">
        <v>281</v>
      </c>
      <c r="J369" s="289" t="s">
        <v>416</v>
      </c>
      <c r="K369" s="315" t="s">
        <v>417</v>
      </c>
      <c r="L369" s="290" t="s">
        <v>6665</v>
      </c>
      <c r="M369" s="253">
        <v>1</v>
      </c>
    </row>
    <row r="370" spans="1:13" ht="75">
      <c r="B370" s="289">
        <v>53</v>
      </c>
      <c r="C370" s="290" t="s">
        <v>418</v>
      </c>
      <c r="D370" s="289" t="s">
        <v>27</v>
      </c>
      <c r="E370" s="289" t="s">
        <v>285</v>
      </c>
      <c r="F370" s="308">
        <v>1.6</v>
      </c>
      <c r="G370" s="308">
        <v>1.6</v>
      </c>
      <c r="H370" s="308"/>
      <c r="I370" s="289" t="s">
        <v>281</v>
      </c>
      <c r="J370" s="289" t="s">
        <v>419</v>
      </c>
      <c r="K370" s="315" t="s">
        <v>420</v>
      </c>
      <c r="L370" s="290" t="s">
        <v>6668</v>
      </c>
      <c r="M370" s="253">
        <v>1</v>
      </c>
    </row>
    <row r="371" spans="1:13" ht="45">
      <c r="B371" s="289">
        <v>54</v>
      </c>
      <c r="C371" s="290" t="s">
        <v>421</v>
      </c>
      <c r="D371" s="289" t="s">
        <v>166</v>
      </c>
      <c r="E371" s="289" t="s">
        <v>285</v>
      </c>
      <c r="F371" s="308">
        <v>23.06</v>
      </c>
      <c r="G371" s="308">
        <v>22.5</v>
      </c>
      <c r="H371" s="308"/>
      <c r="I371" s="289" t="s">
        <v>281</v>
      </c>
      <c r="J371" s="289" t="s">
        <v>422</v>
      </c>
      <c r="K371" s="315" t="s">
        <v>423</v>
      </c>
      <c r="L371" s="290" t="s">
        <v>6663</v>
      </c>
      <c r="M371" s="253">
        <v>1</v>
      </c>
    </row>
    <row r="372" spans="1:13" ht="75">
      <c r="B372" s="289">
        <v>55</v>
      </c>
      <c r="C372" s="290" t="s">
        <v>424</v>
      </c>
      <c r="D372" s="289" t="s">
        <v>27</v>
      </c>
      <c r="E372" s="289" t="s">
        <v>425</v>
      </c>
      <c r="F372" s="308">
        <v>0.37</v>
      </c>
      <c r="G372" s="308">
        <v>0.19</v>
      </c>
      <c r="H372" s="308"/>
      <c r="I372" s="289" t="s">
        <v>281</v>
      </c>
      <c r="J372" s="289" t="s">
        <v>289</v>
      </c>
      <c r="K372" s="315" t="s">
        <v>426</v>
      </c>
      <c r="L372" s="290" t="s">
        <v>6665</v>
      </c>
      <c r="M372" s="253">
        <v>1</v>
      </c>
    </row>
    <row r="373" spans="1:13" ht="45">
      <c r="B373" s="289">
        <v>56</v>
      </c>
      <c r="C373" s="290" t="s">
        <v>427</v>
      </c>
      <c r="D373" s="289" t="s">
        <v>27</v>
      </c>
      <c r="E373" s="289" t="s">
        <v>428</v>
      </c>
      <c r="F373" s="308">
        <v>1.26</v>
      </c>
      <c r="G373" s="308">
        <v>1.26</v>
      </c>
      <c r="H373" s="308"/>
      <c r="I373" s="289" t="s">
        <v>281</v>
      </c>
      <c r="J373" s="289" t="s">
        <v>374</v>
      </c>
      <c r="K373" s="315" t="s">
        <v>429</v>
      </c>
      <c r="L373" s="290" t="s">
        <v>6667</v>
      </c>
      <c r="M373" s="253">
        <v>1</v>
      </c>
    </row>
    <row r="374" spans="1:13" s="293" customFormat="1" ht="90">
      <c r="A374" s="180"/>
      <c r="B374" s="289">
        <v>57</v>
      </c>
      <c r="C374" s="290" t="s">
        <v>430</v>
      </c>
      <c r="D374" s="289" t="s">
        <v>41</v>
      </c>
      <c r="E374" s="289" t="s">
        <v>428</v>
      </c>
      <c r="F374" s="308">
        <v>0.22</v>
      </c>
      <c r="G374" s="308">
        <v>0.22</v>
      </c>
      <c r="H374" s="308"/>
      <c r="I374" s="289" t="s">
        <v>281</v>
      </c>
      <c r="J374" s="289" t="s">
        <v>374</v>
      </c>
      <c r="K374" s="315" t="s">
        <v>431</v>
      </c>
      <c r="L374" s="290" t="s">
        <v>6667</v>
      </c>
      <c r="M374" s="253">
        <v>1</v>
      </c>
    </row>
    <row r="375" spans="1:13" s="293" customFormat="1" ht="45">
      <c r="A375" s="180"/>
      <c r="B375" s="289">
        <v>58</v>
      </c>
      <c r="C375" s="290" t="s">
        <v>432</v>
      </c>
      <c r="D375" s="289" t="s">
        <v>122</v>
      </c>
      <c r="E375" s="289" t="s">
        <v>433</v>
      </c>
      <c r="F375" s="308">
        <v>0.28000000000000003</v>
      </c>
      <c r="G375" s="308">
        <v>0.28000000000000003</v>
      </c>
      <c r="H375" s="308"/>
      <c r="I375" s="289" t="s">
        <v>281</v>
      </c>
      <c r="J375" s="289" t="s">
        <v>366</v>
      </c>
      <c r="K375" s="315" t="s">
        <v>434</v>
      </c>
      <c r="L375" s="290" t="s">
        <v>6665</v>
      </c>
      <c r="M375" s="253">
        <v>1</v>
      </c>
    </row>
    <row r="376" spans="1:13" s="293" customFormat="1" ht="30">
      <c r="A376" s="180"/>
      <c r="B376" s="289">
        <v>59</v>
      </c>
      <c r="C376" s="290" t="s">
        <v>435</v>
      </c>
      <c r="D376" s="289" t="s">
        <v>122</v>
      </c>
      <c r="E376" s="289" t="s">
        <v>433</v>
      </c>
      <c r="F376" s="308">
        <v>0.18</v>
      </c>
      <c r="G376" s="308">
        <v>0.18</v>
      </c>
      <c r="H376" s="308"/>
      <c r="I376" s="289" t="s">
        <v>281</v>
      </c>
      <c r="J376" s="289" t="s">
        <v>366</v>
      </c>
      <c r="K376" s="315" t="s">
        <v>436</v>
      </c>
      <c r="L376" s="290" t="s">
        <v>6669</v>
      </c>
      <c r="M376" s="253">
        <v>1</v>
      </c>
    </row>
    <row r="377" spans="1:13" s="293" customFormat="1" ht="45">
      <c r="A377" s="180"/>
      <c r="B377" s="289">
        <v>60</v>
      </c>
      <c r="C377" s="290" t="s">
        <v>437</v>
      </c>
      <c r="D377" s="289" t="s">
        <v>122</v>
      </c>
      <c r="E377" s="289" t="s">
        <v>433</v>
      </c>
      <c r="F377" s="308">
        <v>0.09</v>
      </c>
      <c r="G377" s="308">
        <v>0.09</v>
      </c>
      <c r="H377" s="308"/>
      <c r="I377" s="289" t="s">
        <v>281</v>
      </c>
      <c r="J377" s="289" t="s">
        <v>366</v>
      </c>
      <c r="K377" s="315" t="s">
        <v>438</v>
      </c>
      <c r="L377" s="290" t="s">
        <v>6669</v>
      </c>
      <c r="M377" s="253">
        <v>1</v>
      </c>
    </row>
    <row r="378" spans="1:13" s="293" customFormat="1" ht="45">
      <c r="A378" s="180"/>
      <c r="B378" s="289">
        <v>61</v>
      </c>
      <c r="C378" s="290" t="s">
        <v>439</v>
      </c>
      <c r="D378" s="289" t="s">
        <v>122</v>
      </c>
      <c r="E378" s="289" t="s">
        <v>433</v>
      </c>
      <c r="F378" s="308">
        <v>0.8</v>
      </c>
      <c r="G378" s="308">
        <v>0.8</v>
      </c>
      <c r="H378" s="308"/>
      <c r="I378" s="289" t="s">
        <v>281</v>
      </c>
      <c r="J378" s="289" t="s">
        <v>366</v>
      </c>
      <c r="K378" s="315" t="s">
        <v>440</v>
      </c>
      <c r="L378" s="290" t="s">
        <v>6665</v>
      </c>
      <c r="M378" s="253">
        <v>1</v>
      </c>
    </row>
    <row r="379" spans="1:13" s="293" customFormat="1" ht="60">
      <c r="A379" s="180"/>
      <c r="B379" s="289">
        <v>62</v>
      </c>
      <c r="C379" s="290" t="s">
        <v>441</v>
      </c>
      <c r="D379" s="289" t="s">
        <v>27</v>
      </c>
      <c r="E379" s="289" t="s">
        <v>433</v>
      </c>
      <c r="F379" s="308">
        <v>0.36</v>
      </c>
      <c r="G379" s="308">
        <v>0.16</v>
      </c>
      <c r="H379" s="308"/>
      <c r="I379" s="289" t="s">
        <v>281</v>
      </c>
      <c r="J379" s="289" t="s">
        <v>366</v>
      </c>
      <c r="K379" s="315" t="s">
        <v>442</v>
      </c>
      <c r="L379" s="290" t="s">
        <v>6665</v>
      </c>
      <c r="M379" s="253">
        <v>1</v>
      </c>
    </row>
    <row r="380" spans="1:13" s="293" customFormat="1" ht="45">
      <c r="A380" s="180"/>
      <c r="B380" s="289">
        <v>63</v>
      </c>
      <c r="C380" s="290" t="s">
        <v>443</v>
      </c>
      <c r="D380" s="289" t="s">
        <v>47</v>
      </c>
      <c r="E380" s="289" t="s">
        <v>285</v>
      </c>
      <c r="F380" s="308">
        <v>8.56</v>
      </c>
      <c r="G380" s="308">
        <v>8.56</v>
      </c>
      <c r="H380" s="308"/>
      <c r="I380" s="289" t="s">
        <v>281</v>
      </c>
      <c r="J380" s="289" t="s">
        <v>303</v>
      </c>
      <c r="K380" s="315" t="s">
        <v>444</v>
      </c>
      <c r="L380" s="290" t="s">
        <v>6663</v>
      </c>
      <c r="M380" s="253">
        <v>1</v>
      </c>
    </row>
    <row r="381" spans="1:13" s="293" customFormat="1" ht="30">
      <c r="A381" s="180"/>
      <c r="B381" s="289">
        <v>64</v>
      </c>
      <c r="C381" s="290" t="s">
        <v>445</v>
      </c>
      <c r="D381" s="289" t="s">
        <v>47</v>
      </c>
      <c r="E381" s="289" t="s">
        <v>285</v>
      </c>
      <c r="F381" s="308">
        <v>0.5</v>
      </c>
      <c r="G381" s="308">
        <v>0.5</v>
      </c>
      <c r="H381" s="308"/>
      <c r="I381" s="289" t="s">
        <v>281</v>
      </c>
      <c r="J381" s="289" t="s">
        <v>380</v>
      </c>
      <c r="K381" s="315" t="s">
        <v>446</v>
      </c>
      <c r="L381" s="290" t="s">
        <v>6663</v>
      </c>
      <c r="M381" s="253">
        <v>1</v>
      </c>
    </row>
    <row r="382" spans="1:13" s="293" customFormat="1" ht="60">
      <c r="A382" s="180"/>
      <c r="B382" s="289">
        <v>65</v>
      </c>
      <c r="C382" s="290" t="s">
        <v>447</v>
      </c>
      <c r="D382" s="289" t="s">
        <v>41</v>
      </c>
      <c r="E382" s="289" t="s">
        <v>448</v>
      </c>
      <c r="F382" s="308">
        <v>2.48</v>
      </c>
      <c r="G382" s="308">
        <v>2.48</v>
      </c>
      <c r="H382" s="308"/>
      <c r="I382" s="289" t="s">
        <v>281</v>
      </c>
      <c r="J382" s="289" t="s">
        <v>387</v>
      </c>
      <c r="K382" s="315" t="s">
        <v>449</v>
      </c>
      <c r="L382" s="290" t="s">
        <v>6665</v>
      </c>
      <c r="M382" s="253">
        <v>1</v>
      </c>
    </row>
    <row r="383" spans="1:13" s="293" customFormat="1" ht="60">
      <c r="A383" s="180"/>
      <c r="B383" s="289">
        <v>66</v>
      </c>
      <c r="C383" s="290" t="s">
        <v>450</v>
      </c>
      <c r="D383" s="289" t="s">
        <v>27</v>
      </c>
      <c r="E383" s="289" t="s">
        <v>448</v>
      </c>
      <c r="F383" s="308">
        <v>0.85</v>
      </c>
      <c r="G383" s="308">
        <v>0.85</v>
      </c>
      <c r="H383" s="308"/>
      <c r="I383" s="289" t="s">
        <v>281</v>
      </c>
      <c r="J383" s="289" t="s">
        <v>387</v>
      </c>
      <c r="K383" s="315" t="s">
        <v>451</v>
      </c>
      <c r="L383" s="290" t="s">
        <v>6665</v>
      </c>
      <c r="M383" s="253">
        <v>1</v>
      </c>
    </row>
    <row r="384" spans="1:13" s="293" customFormat="1" ht="60">
      <c r="A384" s="180"/>
      <c r="B384" s="289">
        <v>67</v>
      </c>
      <c r="C384" s="290" t="s">
        <v>452</v>
      </c>
      <c r="D384" s="289" t="s">
        <v>27</v>
      </c>
      <c r="E384" s="289" t="s">
        <v>285</v>
      </c>
      <c r="F384" s="308">
        <v>1.7</v>
      </c>
      <c r="G384" s="308">
        <v>1.7</v>
      </c>
      <c r="H384" s="308"/>
      <c r="I384" s="289" t="s">
        <v>281</v>
      </c>
      <c r="J384" s="289" t="s">
        <v>339</v>
      </c>
      <c r="K384" s="315" t="s">
        <v>453</v>
      </c>
      <c r="L384" s="290" t="s">
        <v>6663</v>
      </c>
      <c r="M384" s="253">
        <v>1</v>
      </c>
    </row>
    <row r="385" spans="1:15" s="293" customFormat="1" ht="45">
      <c r="A385" s="180"/>
      <c r="B385" s="289">
        <v>68</v>
      </c>
      <c r="C385" s="290" t="s">
        <v>454</v>
      </c>
      <c r="D385" s="289" t="s">
        <v>95</v>
      </c>
      <c r="E385" s="289" t="s">
        <v>455</v>
      </c>
      <c r="F385" s="308">
        <v>0.20050000000000001</v>
      </c>
      <c r="G385" s="308">
        <v>0.20050000000000001</v>
      </c>
      <c r="H385" s="308"/>
      <c r="I385" s="289" t="s">
        <v>281</v>
      </c>
      <c r="J385" s="289" t="s">
        <v>319</v>
      </c>
      <c r="K385" s="315" t="s">
        <v>456</v>
      </c>
      <c r="L385" s="290" t="s">
        <v>6665</v>
      </c>
      <c r="M385" s="253">
        <v>1</v>
      </c>
    </row>
    <row r="386" spans="1:15" s="293" customFormat="1" ht="30">
      <c r="A386" s="180"/>
      <c r="B386" s="289">
        <v>69</v>
      </c>
      <c r="C386" s="290" t="s">
        <v>457</v>
      </c>
      <c r="D386" s="289" t="s">
        <v>27</v>
      </c>
      <c r="E386" s="289" t="s">
        <v>458</v>
      </c>
      <c r="F386" s="308">
        <v>0.6</v>
      </c>
      <c r="G386" s="308">
        <v>0.6</v>
      </c>
      <c r="H386" s="308"/>
      <c r="I386" s="289" t="s">
        <v>281</v>
      </c>
      <c r="J386" s="289" t="s">
        <v>459</v>
      </c>
      <c r="K386" s="315" t="s">
        <v>460</v>
      </c>
      <c r="L386" s="290" t="s">
        <v>6665</v>
      </c>
      <c r="M386" s="253">
        <v>1</v>
      </c>
    </row>
    <row r="387" spans="1:15" s="293" customFormat="1" ht="45">
      <c r="A387" s="180"/>
      <c r="B387" s="289">
        <v>70</v>
      </c>
      <c r="C387" s="290" t="s">
        <v>461</v>
      </c>
      <c r="D387" s="289" t="s">
        <v>41</v>
      </c>
      <c r="E387" s="289" t="s">
        <v>428</v>
      </c>
      <c r="F387" s="308">
        <v>0.84</v>
      </c>
      <c r="G387" s="308">
        <v>0.84</v>
      </c>
      <c r="H387" s="308"/>
      <c r="I387" s="289" t="s">
        <v>281</v>
      </c>
      <c r="J387" s="289" t="s">
        <v>374</v>
      </c>
      <c r="K387" s="315" t="s">
        <v>462</v>
      </c>
      <c r="L387" s="290"/>
      <c r="M387" s="253">
        <v>1</v>
      </c>
    </row>
    <row r="388" spans="1:15" s="293" customFormat="1" ht="45">
      <c r="A388" s="180"/>
      <c r="B388" s="289">
        <v>71</v>
      </c>
      <c r="C388" s="290" t="s">
        <v>463</v>
      </c>
      <c r="D388" s="289" t="s">
        <v>27</v>
      </c>
      <c r="E388" s="289" t="s">
        <v>428</v>
      </c>
      <c r="F388" s="308">
        <v>0.21</v>
      </c>
      <c r="G388" s="308">
        <v>0.21</v>
      </c>
      <c r="H388" s="308"/>
      <c r="I388" s="289" t="s">
        <v>281</v>
      </c>
      <c r="J388" s="289" t="s">
        <v>374</v>
      </c>
      <c r="K388" s="315" t="s">
        <v>464</v>
      </c>
      <c r="L388" s="290"/>
      <c r="M388" s="253">
        <v>1</v>
      </c>
    </row>
    <row r="389" spans="1:15" s="293" customFormat="1" ht="45">
      <c r="A389" s="180"/>
      <c r="B389" s="289">
        <v>72</v>
      </c>
      <c r="C389" s="290" t="s">
        <v>465</v>
      </c>
      <c r="D389" s="289" t="s">
        <v>166</v>
      </c>
      <c r="E389" s="289" t="s">
        <v>428</v>
      </c>
      <c r="F389" s="308">
        <v>1.5</v>
      </c>
      <c r="G389" s="308">
        <v>1.5</v>
      </c>
      <c r="H389" s="308"/>
      <c r="I389" s="289" t="s">
        <v>281</v>
      </c>
      <c r="J389" s="289" t="s">
        <v>374</v>
      </c>
      <c r="K389" s="315" t="s">
        <v>466</v>
      </c>
      <c r="L389" s="290"/>
      <c r="M389" s="253">
        <v>1</v>
      </c>
    </row>
    <row r="390" spans="1:15" s="293" customFormat="1" ht="75">
      <c r="A390" s="180"/>
      <c r="B390" s="289">
        <v>73</v>
      </c>
      <c r="C390" s="290" t="s">
        <v>467</v>
      </c>
      <c r="D390" s="289" t="s">
        <v>122</v>
      </c>
      <c r="E390" s="289" t="s">
        <v>468</v>
      </c>
      <c r="F390" s="308">
        <v>0.20430000000000001</v>
      </c>
      <c r="G390" s="308">
        <v>0.15</v>
      </c>
      <c r="H390" s="308"/>
      <c r="I390" s="289" t="s">
        <v>281</v>
      </c>
      <c r="J390" s="289" t="s">
        <v>371</v>
      </c>
      <c r="K390" s="315" t="s">
        <v>469</v>
      </c>
      <c r="L390" s="290"/>
      <c r="M390" s="253">
        <v>1</v>
      </c>
    </row>
    <row r="391" spans="1:15" s="293" customFormat="1" ht="75">
      <c r="A391" s="180"/>
      <c r="B391" s="289">
        <v>74</v>
      </c>
      <c r="C391" s="290" t="s">
        <v>470</v>
      </c>
      <c r="D391" s="289" t="s">
        <v>27</v>
      </c>
      <c r="E391" s="289" t="s">
        <v>468</v>
      </c>
      <c r="F391" s="308">
        <v>0.52</v>
      </c>
      <c r="G391" s="308">
        <v>0.16</v>
      </c>
      <c r="H391" s="308"/>
      <c r="I391" s="289" t="s">
        <v>281</v>
      </c>
      <c r="J391" s="289" t="s">
        <v>371</v>
      </c>
      <c r="K391" s="315" t="s">
        <v>471</v>
      </c>
      <c r="L391" s="290"/>
      <c r="M391" s="253">
        <v>1</v>
      </c>
    </row>
    <row r="392" spans="1:15" s="293" customFormat="1" ht="90">
      <c r="A392" s="180"/>
      <c r="B392" s="289">
        <v>75</v>
      </c>
      <c r="C392" s="290" t="s">
        <v>472</v>
      </c>
      <c r="D392" s="289" t="s">
        <v>27</v>
      </c>
      <c r="E392" s="289" t="s">
        <v>468</v>
      </c>
      <c r="F392" s="308">
        <v>1.4950000000000001</v>
      </c>
      <c r="G392" s="308">
        <v>0.92</v>
      </c>
      <c r="H392" s="308"/>
      <c r="I392" s="289" t="s">
        <v>281</v>
      </c>
      <c r="J392" s="289" t="s">
        <v>371</v>
      </c>
      <c r="K392" s="315" t="s">
        <v>473</v>
      </c>
      <c r="L392" s="290"/>
      <c r="M392" s="253">
        <v>1</v>
      </c>
    </row>
    <row r="393" spans="1:15" s="293" customFormat="1" ht="45">
      <c r="A393" s="180"/>
      <c r="B393" s="289">
        <v>76</v>
      </c>
      <c r="C393" s="290" t="s">
        <v>474</v>
      </c>
      <c r="D393" s="289" t="s">
        <v>41</v>
      </c>
      <c r="E393" s="289" t="s">
        <v>475</v>
      </c>
      <c r="F393" s="308">
        <v>0.71899999999999997</v>
      </c>
      <c r="G393" s="308">
        <v>0.71899999999999997</v>
      </c>
      <c r="H393" s="308"/>
      <c r="I393" s="289" t="s">
        <v>281</v>
      </c>
      <c r="J393" s="289" t="s">
        <v>282</v>
      </c>
      <c r="K393" s="315" t="s">
        <v>476</v>
      </c>
      <c r="L393" s="290"/>
      <c r="M393" s="253">
        <v>1</v>
      </c>
    </row>
    <row r="394" spans="1:15" s="293" customFormat="1" ht="60">
      <c r="A394" s="180"/>
      <c r="B394" s="289">
        <v>77</v>
      </c>
      <c r="C394" s="290" t="s">
        <v>477</v>
      </c>
      <c r="D394" s="289" t="s">
        <v>27</v>
      </c>
      <c r="E394" s="289" t="s">
        <v>425</v>
      </c>
      <c r="F394" s="308">
        <v>0.59</v>
      </c>
      <c r="G394" s="308">
        <v>0.38</v>
      </c>
      <c r="H394" s="308"/>
      <c r="I394" s="289" t="s">
        <v>281</v>
      </c>
      <c r="J394" s="289" t="s">
        <v>289</v>
      </c>
      <c r="K394" s="315" t="s">
        <v>478</v>
      </c>
      <c r="L394" s="290" t="s">
        <v>6665</v>
      </c>
      <c r="M394" s="253">
        <v>1</v>
      </c>
    </row>
    <row r="395" spans="1:15" s="293" customFormat="1" ht="75">
      <c r="A395" s="180"/>
      <c r="B395" s="289">
        <v>78</v>
      </c>
      <c r="C395" s="290" t="s">
        <v>479</v>
      </c>
      <c r="D395" s="289" t="s">
        <v>27</v>
      </c>
      <c r="E395" s="289" t="s">
        <v>425</v>
      </c>
      <c r="F395" s="308">
        <v>0.77</v>
      </c>
      <c r="G395" s="308">
        <v>0.39</v>
      </c>
      <c r="H395" s="308"/>
      <c r="I395" s="289" t="s">
        <v>281</v>
      </c>
      <c r="J395" s="289" t="s">
        <v>289</v>
      </c>
      <c r="K395" s="315" t="s">
        <v>480</v>
      </c>
      <c r="L395" s="290" t="s">
        <v>6665</v>
      </c>
      <c r="M395" s="253">
        <v>1</v>
      </c>
    </row>
    <row r="396" spans="1:15" s="293" customFormat="1" ht="45">
      <c r="A396" s="180"/>
      <c r="B396" s="289">
        <v>79</v>
      </c>
      <c r="C396" s="290" t="s">
        <v>481</v>
      </c>
      <c r="D396" s="289" t="s">
        <v>27</v>
      </c>
      <c r="E396" s="289" t="s">
        <v>482</v>
      </c>
      <c r="F396" s="308">
        <v>21.86</v>
      </c>
      <c r="G396" s="308">
        <v>21.86</v>
      </c>
      <c r="H396" s="308"/>
      <c r="I396" s="289" t="s">
        <v>483</v>
      </c>
      <c r="J396" s="289" t="s">
        <v>484</v>
      </c>
      <c r="K396" s="315" t="s">
        <v>485</v>
      </c>
      <c r="L396" s="290" t="s">
        <v>6668</v>
      </c>
      <c r="M396" s="253">
        <v>1</v>
      </c>
    </row>
    <row r="397" spans="1:15" s="181" customFormat="1" hidden="1">
      <c r="B397" s="3"/>
      <c r="C397" s="137"/>
      <c r="D397" s="3"/>
      <c r="E397" s="3"/>
      <c r="F397" s="133"/>
      <c r="G397" s="133"/>
      <c r="H397" s="133"/>
      <c r="I397" s="3"/>
      <c r="J397" s="3"/>
      <c r="K397" s="182"/>
      <c r="L397" s="137"/>
      <c r="M397" s="199"/>
    </row>
    <row r="398" spans="1:15" s="288" customFormat="1">
      <c r="A398" s="1"/>
      <c r="B398" s="283" t="s">
        <v>56</v>
      </c>
      <c r="C398" s="284" t="s">
        <v>6492</v>
      </c>
      <c r="D398" s="298"/>
      <c r="E398" s="298"/>
      <c r="F398" s="316"/>
      <c r="G398" s="316"/>
      <c r="H398" s="316"/>
      <c r="I398" s="298"/>
      <c r="J398" s="298"/>
      <c r="K398" s="317"/>
      <c r="L398" s="318"/>
      <c r="M398" s="286">
        <v>0</v>
      </c>
    </row>
    <row r="399" spans="1:15" ht="135">
      <c r="B399" s="289">
        <v>80</v>
      </c>
      <c r="C399" s="305" t="s">
        <v>486</v>
      </c>
      <c r="D399" s="289" t="s">
        <v>166</v>
      </c>
      <c r="E399" s="289" t="s">
        <v>487</v>
      </c>
      <c r="F399" s="308">
        <v>15.26</v>
      </c>
      <c r="G399" s="308">
        <v>6.8</v>
      </c>
      <c r="H399" s="308"/>
      <c r="I399" s="289" t="s">
        <v>281</v>
      </c>
      <c r="J399" s="289" t="s">
        <v>488</v>
      </c>
      <c r="K399" s="305" t="s">
        <v>489</v>
      </c>
      <c r="L399" s="290" t="s">
        <v>6670</v>
      </c>
      <c r="M399" s="253">
        <v>1</v>
      </c>
      <c r="O399" s="150">
        <v>0</v>
      </c>
    </row>
    <row r="400" spans="1:15" ht="165">
      <c r="B400" s="289">
        <v>81</v>
      </c>
      <c r="C400" s="305" t="s">
        <v>493</v>
      </c>
      <c r="D400" s="289" t="s">
        <v>27</v>
      </c>
      <c r="E400" s="289" t="s">
        <v>285</v>
      </c>
      <c r="F400" s="308">
        <v>2.4</v>
      </c>
      <c r="G400" s="308">
        <v>1.76</v>
      </c>
      <c r="H400" s="308"/>
      <c r="I400" s="289" t="s">
        <v>281</v>
      </c>
      <c r="J400" s="289" t="s">
        <v>374</v>
      </c>
      <c r="K400" s="305" t="s">
        <v>494</v>
      </c>
      <c r="L400" s="290"/>
      <c r="M400" s="253">
        <v>1</v>
      </c>
      <c r="O400" s="150">
        <v>0</v>
      </c>
    </row>
    <row r="401" spans="2:15" ht="135">
      <c r="B401" s="289">
        <v>82</v>
      </c>
      <c r="C401" s="305" t="s">
        <v>495</v>
      </c>
      <c r="D401" s="289" t="s">
        <v>27</v>
      </c>
      <c r="E401" s="289" t="s">
        <v>496</v>
      </c>
      <c r="F401" s="308">
        <v>0.38</v>
      </c>
      <c r="G401" s="308">
        <v>0.38</v>
      </c>
      <c r="H401" s="308"/>
      <c r="I401" s="289" t="s">
        <v>281</v>
      </c>
      <c r="J401" s="289" t="s">
        <v>306</v>
      </c>
      <c r="K401" s="305" t="s">
        <v>497</v>
      </c>
      <c r="L401" s="290" t="s">
        <v>6668</v>
      </c>
      <c r="M401" s="253">
        <v>1</v>
      </c>
      <c r="O401" s="150">
        <v>0</v>
      </c>
    </row>
    <row r="402" spans="2:15" ht="105">
      <c r="B402" s="289">
        <v>83</v>
      </c>
      <c r="C402" s="305" t="s">
        <v>501</v>
      </c>
      <c r="D402" s="289" t="s">
        <v>47</v>
      </c>
      <c r="E402" s="289" t="s">
        <v>502</v>
      </c>
      <c r="F402" s="308">
        <v>1.86</v>
      </c>
      <c r="G402" s="308">
        <v>0.14000000000000012</v>
      </c>
      <c r="H402" s="308"/>
      <c r="I402" s="289" t="s">
        <v>281</v>
      </c>
      <c r="J402" s="289" t="s">
        <v>295</v>
      </c>
      <c r="K402" s="305" t="s">
        <v>503</v>
      </c>
      <c r="L402" s="290"/>
      <c r="M402" s="253">
        <v>1</v>
      </c>
      <c r="O402" s="150">
        <v>0</v>
      </c>
    </row>
    <row r="403" spans="2:15" ht="30">
      <c r="B403" s="289">
        <v>84</v>
      </c>
      <c r="C403" s="305" t="s">
        <v>513</v>
      </c>
      <c r="D403" s="289" t="s">
        <v>47</v>
      </c>
      <c r="E403" s="289" t="s">
        <v>285</v>
      </c>
      <c r="F403" s="308">
        <v>1.22</v>
      </c>
      <c r="G403" s="308">
        <v>0.85399999999999998</v>
      </c>
      <c r="H403" s="308"/>
      <c r="I403" s="289" t="s">
        <v>281</v>
      </c>
      <c r="J403" s="289" t="s">
        <v>295</v>
      </c>
      <c r="K403" s="305" t="s">
        <v>514</v>
      </c>
      <c r="L403" s="290" t="s">
        <v>6666</v>
      </c>
      <c r="M403" s="253">
        <v>1</v>
      </c>
    </row>
    <row r="404" spans="2:15" ht="195">
      <c r="B404" s="289">
        <v>85</v>
      </c>
      <c r="C404" s="305" t="s">
        <v>515</v>
      </c>
      <c r="D404" s="289" t="s">
        <v>47</v>
      </c>
      <c r="E404" s="289" t="s">
        <v>285</v>
      </c>
      <c r="F404" s="308">
        <v>1.7327999999999999</v>
      </c>
      <c r="G404" s="308">
        <v>0.88</v>
      </c>
      <c r="H404" s="308"/>
      <c r="I404" s="289" t="s">
        <v>281</v>
      </c>
      <c r="J404" s="289" t="s">
        <v>377</v>
      </c>
      <c r="K404" s="305" t="s">
        <v>516</v>
      </c>
      <c r="L404" s="290" t="s">
        <v>6667</v>
      </c>
      <c r="M404" s="253">
        <v>1</v>
      </c>
      <c r="O404" s="150">
        <v>0</v>
      </c>
    </row>
    <row r="405" spans="2:15" ht="150">
      <c r="B405" s="289">
        <v>86</v>
      </c>
      <c r="C405" s="305" t="s">
        <v>517</v>
      </c>
      <c r="D405" s="289" t="s">
        <v>27</v>
      </c>
      <c r="E405" s="289" t="s">
        <v>285</v>
      </c>
      <c r="F405" s="308">
        <v>0.84</v>
      </c>
      <c r="G405" s="308">
        <v>0.38</v>
      </c>
      <c r="H405" s="308"/>
      <c r="I405" s="289" t="s">
        <v>281</v>
      </c>
      <c r="J405" s="289" t="s">
        <v>363</v>
      </c>
      <c r="K405" s="305" t="s">
        <v>518</v>
      </c>
      <c r="L405" s="290"/>
      <c r="M405" s="253">
        <v>1</v>
      </c>
      <c r="O405" s="150">
        <v>0</v>
      </c>
    </row>
    <row r="406" spans="2:15" ht="105">
      <c r="B406" s="289">
        <v>87</v>
      </c>
      <c r="C406" s="305" t="s">
        <v>519</v>
      </c>
      <c r="D406" s="289" t="s">
        <v>27</v>
      </c>
      <c r="E406" s="289" t="s">
        <v>285</v>
      </c>
      <c r="F406" s="308">
        <v>1.68</v>
      </c>
      <c r="G406" s="308">
        <v>0.22969999999999999</v>
      </c>
      <c r="H406" s="308"/>
      <c r="I406" s="289" t="s">
        <v>281</v>
      </c>
      <c r="J406" s="289" t="s">
        <v>416</v>
      </c>
      <c r="K406" s="305" t="s">
        <v>520</v>
      </c>
      <c r="L406" s="290"/>
      <c r="M406" s="253">
        <v>1</v>
      </c>
      <c r="O406" s="150">
        <v>0</v>
      </c>
    </row>
    <row r="407" spans="2:15" ht="165">
      <c r="B407" s="289">
        <v>88</v>
      </c>
      <c r="C407" s="305" t="s">
        <v>524</v>
      </c>
      <c r="D407" s="289" t="s">
        <v>27</v>
      </c>
      <c r="E407" s="289" t="s">
        <v>285</v>
      </c>
      <c r="F407" s="308">
        <v>2.9</v>
      </c>
      <c r="G407" s="308">
        <v>1</v>
      </c>
      <c r="H407" s="308"/>
      <c r="I407" s="289" t="s">
        <v>281</v>
      </c>
      <c r="J407" s="289" t="s">
        <v>339</v>
      </c>
      <c r="K407" s="305" t="s">
        <v>525</v>
      </c>
      <c r="L407" s="290"/>
      <c r="M407" s="253">
        <v>1</v>
      </c>
      <c r="O407" s="150">
        <v>0</v>
      </c>
    </row>
    <row r="408" spans="2:15" ht="75">
      <c r="B408" s="289">
        <v>89</v>
      </c>
      <c r="C408" s="305" t="s">
        <v>531</v>
      </c>
      <c r="D408" s="289" t="s">
        <v>27</v>
      </c>
      <c r="E408" s="289" t="s">
        <v>285</v>
      </c>
      <c r="F408" s="308">
        <v>7.2184999999999997</v>
      </c>
      <c r="G408" s="308">
        <v>4.8499999999999766E-2</v>
      </c>
      <c r="H408" s="308"/>
      <c r="I408" s="289" t="s">
        <v>281</v>
      </c>
      <c r="J408" s="289" t="s">
        <v>532</v>
      </c>
      <c r="K408" s="305" t="s">
        <v>533</v>
      </c>
      <c r="L408" s="290"/>
      <c r="M408" s="253">
        <v>1</v>
      </c>
      <c r="O408" s="150">
        <v>0</v>
      </c>
    </row>
    <row r="409" spans="2:15" ht="60">
      <c r="B409" s="289">
        <v>90</v>
      </c>
      <c r="C409" s="305" t="s">
        <v>534</v>
      </c>
      <c r="D409" s="289" t="s">
        <v>27</v>
      </c>
      <c r="E409" s="289" t="s">
        <v>285</v>
      </c>
      <c r="F409" s="308">
        <v>3.17</v>
      </c>
      <c r="G409" s="308">
        <v>2</v>
      </c>
      <c r="H409" s="308"/>
      <c r="I409" s="289" t="s">
        <v>281</v>
      </c>
      <c r="J409" s="289" t="s">
        <v>295</v>
      </c>
      <c r="K409" s="305" t="s">
        <v>535</v>
      </c>
      <c r="L409" s="290" t="s">
        <v>6667</v>
      </c>
      <c r="M409" s="253">
        <v>1</v>
      </c>
      <c r="O409" s="150">
        <v>0</v>
      </c>
    </row>
    <row r="410" spans="2:15" ht="60">
      <c r="B410" s="289">
        <v>91</v>
      </c>
      <c r="C410" s="305" t="s">
        <v>536</v>
      </c>
      <c r="D410" s="289" t="s">
        <v>27</v>
      </c>
      <c r="E410" s="289" t="s">
        <v>285</v>
      </c>
      <c r="F410" s="308">
        <v>4.84</v>
      </c>
      <c r="G410" s="308">
        <v>4</v>
      </c>
      <c r="H410" s="308"/>
      <c r="I410" s="289" t="s">
        <v>281</v>
      </c>
      <c r="J410" s="289" t="s">
        <v>537</v>
      </c>
      <c r="K410" s="305" t="s">
        <v>538</v>
      </c>
      <c r="L410" s="290" t="s">
        <v>6663</v>
      </c>
      <c r="M410" s="253">
        <v>1</v>
      </c>
      <c r="O410" s="150">
        <v>0</v>
      </c>
    </row>
    <row r="411" spans="2:15" ht="90">
      <c r="B411" s="289">
        <v>92</v>
      </c>
      <c r="C411" s="305" t="s">
        <v>539</v>
      </c>
      <c r="D411" s="289" t="s">
        <v>27</v>
      </c>
      <c r="E411" s="289" t="s">
        <v>285</v>
      </c>
      <c r="F411" s="308">
        <v>4.2699999999999996</v>
      </c>
      <c r="G411" s="308">
        <v>2</v>
      </c>
      <c r="H411" s="308"/>
      <c r="I411" s="289" t="s">
        <v>281</v>
      </c>
      <c r="J411" s="289" t="s">
        <v>295</v>
      </c>
      <c r="K411" s="305" t="s">
        <v>540</v>
      </c>
      <c r="L411" s="290" t="s">
        <v>6667</v>
      </c>
      <c r="M411" s="253">
        <v>1</v>
      </c>
      <c r="O411" s="150">
        <v>0</v>
      </c>
    </row>
    <row r="412" spans="2:15" ht="75">
      <c r="B412" s="289">
        <v>93</v>
      </c>
      <c r="C412" s="305" t="s">
        <v>541</v>
      </c>
      <c r="D412" s="289" t="s">
        <v>27</v>
      </c>
      <c r="E412" s="289" t="s">
        <v>285</v>
      </c>
      <c r="F412" s="308">
        <v>3.375</v>
      </c>
      <c r="G412" s="308">
        <v>1</v>
      </c>
      <c r="H412" s="308"/>
      <c r="I412" s="289" t="s">
        <v>281</v>
      </c>
      <c r="J412" s="289" t="s">
        <v>542</v>
      </c>
      <c r="K412" s="305" t="s">
        <v>543</v>
      </c>
      <c r="L412" s="290" t="s">
        <v>6672</v>
      </c>
      <c r="M412" s="253">
        <v>1</v>
      </c>
      <c r="O412" s="150">
        <v>0</v>
      </c>
    </row>
    <row r="413" spans="2:15" ht="45">
      <c r="B413" s="289">
        <v>94</v>
      </c>
      <c r="C413" s="305" t="s">
        <v>544</v>
      </c>
      <c r="D413" s="289" t="s">
        <v>27</v>
      </c>
      <c r="E413" s="289" t="s">
        <v>285</v>
      </c>
      <c r="F413" s="308">
        <v>2.39</v>
      </c>
      <c r="G413" s="308">
        <v>1.1900000000000002</v>
      </c>
      <c r="H413" s="308"/>
      <c r="I413" s="289" t="s">
        <v>281</v>
      </c>
      <c r="J413" s="289" t="s">
        <v>303</v>
      </c>
      <c r="K413" s="305" t="s">
        <v>545</v>
      </c>
      <c r="L413" s="290" t="s">
        <v>6667</v>
      </c>
      <c r="M413" s="253">
        <v>1</v>
      </c>
      <c r="O413" s="150">
        <v>0</v>
      </c>
    </row>
    <row r="414" spans="2:15" ht="75">
      <c r="B414" s="289">
        <v>95</v>
      </c>
      <c r="C414" s="305" t="s">
        <v>546</v>
      </c>
      <c r="D414" s="289" t="s">
        <v>27</v>
      </c>
      <c r="E414" s="289" t="s">
        <v>285</v>
      </c>
      <c r="F414" s="308">
        <v>4</v>
      </c>
      <c r="G414" s="308">
        <v>1</v>
      </c>
      <c r="H414" s="308"/>
      <c r="I414" s="289" t="s">
        <v>281</v>
      </c>
      <c r="J414" s="289" t="s">
        <v>394</v>
      </c>
      <c r="K414" s="305" t="s">
        <v>547</v>
      </c>
      <c r="L414" s="290" t="s">
        <v>6667</v>
      </c>
      <c r="M414" s="253">
        <v>1</v>
      </c>
      <c r="O414" s="150">
        <v>0</v>
      </c>
    </row>
    <row r="415" spans="2:15" ht="75">
      <c r="B415" s="289">
        <v>96</v>
      </c>
      <c r="C415" s="305" t="s">
        <v>548</v>
      </c>
      <c r="D415" s="289" t="s">
        <v>27</v>
      </c>
      <c r="E415" s="289" t="s">
        <v>285</v>
      </c>
      <c r="F415" s="308">
        <v>5</v>
      </c>
      <c r="G415" s="308">
        <v>1.2</v>
      </c>
      <c r="H415" s="308"/>
      <c r="I415" s="289" t="s">
        <v>281</v>
      </c>
      <c r="J415" s="289" t="s">
        <v>394</v>
      </c>
      <c r="K415" s="305" t="s">
        <v>549</v>
      </c>
      <c r="L415" s="290"/>
      <c r="M415" s="253">
        <v>1</v>
      </c>
      <c r="O415" s="150">
        <v>0</v>
      </c>
    </row>
    <row r="416" spans="2:15" ht="60">
      <c r="B416" s="289">
        <v>97</v>
      </c>
      <c r="C416" s="305" t="s">
        <v>550</v>
      </c>
      <c r="D416" s="289" t="s">
        <v>27</v>
      </c>
      <c r="E416" s="289" t="s">
        <v>285</v>
      </c>
      <c r="F416" s="308">
        <v>2.5</v>
      </c>
      <c r="G416" s="308">
        <v>1</v>
      </c>
      <c r="H416" s="308"/>
      <c r="I416" s="289" t="s">
        <v>281</v>
      </c>
      <c r="J416" s="289" t="s">
        <v>380</v>
      </c>
      <c r="K416" s="305" t="s">
        <v>551</v>
      </c>
      <c r="L416" s="290" t="s">
        <v>6667</v>
      </c>
      <c r="M416" s="253">
        <v>1</v>
      </c>
      <c r="O416" s="150">
        <v>0</v>
      </c>
    </row>
    <row r="417" spans="2:15" ht="45">
      <c r="B417" s="289">
        <v>98</v>
      </c>
      <c r="C417" s="305" t="s">
        <v>552</v>
      </c>
      <c r="D417" s="289" t="s">
        <v>27</v>
      </c>
      <c r="E417" s="289" t="s">
        <v>285</v>
      </c>
      <c r="F417" s="308">
        <v>2.1</v>
      </c>
      <c r="G417" s="308">
        <v>2</v>
      </c>
      <c r="H417" s="308"/>
      <c r="I417" s="289" t="s">
        <v>281</v>
      </c>
      <c r="J417" s="289" t="s">
        <v>303</v>
      </c>
      <c r="K417" s="305" t="s">
        <v>553</v>
      </c>
      <c r="L417" s="290" t="s">
        <v>6673</v>
      </c>
      <c r="M417" s="253">
        <v>1</v>
      </c>
      <c r="O417" s="150">
        <v>0</v>
      </c>
    </row>
    <row r="418" spans="2:15" ht="75">
      <c r="B418" s="289">
        <v>99</v>
      </c>
      <c r="C418" s="305" t="s">
        <v>554</v>
      </c>
      <c r="D418" s="289" t="s">
        <v>27</v>
      </c>
      <c r="E418" s="289" t="s">
        <v>285</v>
      </c>
      <c r="F418" s="308">
        <v>1</v>
      </c>
      <c r="G418" s="308">
        <v>0.8</v>
      </c>
      <c r="H418" s="308"/>
      <c r="I418" s="289" t="s">
        <v>281</v>
      </c>
      <c r="J418" s="289" t="s">
        <v>416</v>
      </c>
      <c r="K418" s="305" t="s">
        <v>555</v>
      </c>
      <c r="L418" s="290" t="s">
        <v>6673</v>
      </c>
      <c r="M418" s="253">
        <v>1</v>
      </c>
      <c r="O418" s="150">
        <v>0</v>
      </c>
    </row>
    <row r="419" spans="2:15" ht="30">
      <c r="B419" s="289">
        <v>100</v>
      </c>
      <c r="C419" s="305" t="s">
        <v>556</v>
      </c>
      <c r="D419" s="289" t="s">
        <v>27</v>
      </c>
      <c r="E419" s="289" t="s">
        <v>285</v>
      </c>
      <c r="F419" s="308">
        <v>1</v>
      </c>
      <c r="G419" s="308">
        <v>0.25</v>
      </c>
      <c r="H419" s="308"/>
      <c r="I419" s="289" t="s">
        <v>281</v>
      </c>
      <c r="J419" s="289" t="s">
        <v>557</v>
      </c>
      <c r="K419" s="305" t="s">
        <v>558</v>
      </c>
      <c r="L419" s="290" t="s">
        <v>6673</v>
      </c>
      <c r="M419" s="253">
        <v>1</v>
      </c>
      <c r="O419" s="150">
        <v>0</v>
      </c>
    </row>
    <row r="420" spans="2:15" ht="75">
      <c r="B420" s="289">
        <v>101</v>
      </c>
      <c r="C420" s="305" t="s">
        <v>559</v>
      </c>
      <c r="D420" s="289" t="s">
        <v>27</v>
      </c>
      <c r="E420" s="289" t="s">
        <v>285</v>
      </c>
      <c r="F420" s="308">
        <v>1.34</v>
      </c>
      <c r="G420" s="308">
        <v>0.6</v>
      </c>
      <c r="H420" s="308"/>
      <c r="I420" s="289" t="s">
        <v>281</v>
      </c>
      <c r="J420" s="289" t="s">
        <v>303</v>
      </c>
      <c r="K420" s="305" t="s">
        <v>560</v>
      </c>
      <c r="L420" s="290"/>
      <c r="M420" s="253">
        <v>1</v>
      </c>
      <c r="O420" s="150">
        <v>0</v>
      </c>
    </row>
    <row r="421" spans="2:15" ht="75">
      <c r="B421" s="289">
        <v>102</v>
      </c>
      <c r="C421" s="305" t="s">
        <v>561</v>
      </c>
      <c r="D421" s="289" t="s">
        <v>27</v>
      </c>
      <c r="E421" s="289" t="s">
        <v>285</v>
      </c>
      <c r="F421" s="308">
        <v>2.8</v>
      </c>
      <c r="G421" s="308">
        <v>0.7</v>
      </c>
      <c r="H421" s="308"/>
      <c r="I421" s="289" t="s">
        <v>281</v>
      </c>
      <c r="J421" s="289" t="s">
        <v>394</v>
      </c>
      <c r="K421" s="305" t="s">
        <v>562</v>
      </c>
      <c r="L421" s="290"/>
      <c r="M421" s="253">
        <v>1</v>
      </c>
      <c r="O421" s="150">
        <v>0</v>
      </c>
    </row>
    <row r="422" spans="2:15" ht="75">
      <c r="B422" s="289">
        <v>103</v>
      </c>
      <c r="C422" s="305" t="s">
        <v>563</v>
      </c>
      <c r="D422" s="289" t="s">
        <v>27</v>
      </c>
      <c r="E422" s="289" t="s">
        <v>285</v>
      </c>
      <c r="F422" s="308">
        <v>1.88</v>
      </c>
      <c r="G422" s="308">
        <v>0.45</v>
      </c>
      <c r="H422" s="308"/>
      <c r="I422" s="289" t="s">
        <v>281</v>
      </c>
      <c r="J422" s="289" t="s">
        <v>289</v>
      </c>
      <c r="K422" s="305" t="s">
        <v>564</v>
      </c>
      <c r="L422" s="290"/>
      <c r="M422" s="253">
        <v>1</v>
      </c>
      <c r="O422" s="150">
        <v>0</v>
      </c>
    </row>
    <row r="423" spans="2:15" ht="120">
      <c r="B423" s="289">
        <v>104</v>
      </c>
      <c r="C423" s="305" t="s">
        <v>565</v>
      </c>
      <c r="D423" s="289" t="s">
        <v>27</v>
      </c>
      <c r="E423" s="289" t="s">
        <v>285</v>
      </c>
      <c r="F423" s="308">
        <v>5.7</v>
      </c>
      <c r="G423" s="308">
        <v>5.5</v>
      </c>
      <c r="H423" s="308"/>
      <c r="I423" s="289" t="s">
        <v>281</v>
      </c>
      <c r="J423" s="289" t="s">
        <v>317</v>
      </c>
      <c r="K423" s="305" t="s">
        <v>566</v>
      </c>
      <c r="L423" s="290" t="s">
        <v>6665</v>
      </c>
      <c r="M423" s="253">
        <v>1</v>
      </c>
      <c r="O423" s="150">
        <v>0</v>
      </c>
    </row>
    <row r="424" spans="2:15" ht="75">
      <c r="B424" s="289">
        <v>105</v>
      </c>
      <c r="C424" s="305" t="s">
        <v>567</v>
      </c>
      <c r="D424" s="289" t="s">
        <v>27</v>
      </c>
      <c r="E424" s="289" t="s">
        <v>285</v>
      </c>
      <c r="F424" s="308">
        <v>3.5</v>
      </c>
      <c r="G424" s="308">
        <v>1</v>
      </c>
      <c r="H424" s="308"/>
      <c r="I424" s="289" t="s">
        <v>281</v>
      </c>
      <c r="J424" s="289" t="s">
        <v>366</v>
      </c>
      <c r="K424" s="305" t="s">
        <v>568</v>
      </c>
      <c r="L424" s="290"/>
      <c r="M424" s="253">
        <v>1</v>
      </c>
      <c r="O424" s="150">
        <v>0</v>
      </c>
    </row>
    <row r="425" spans="2:15" ht="45">
      <c r="B425" s="289">
        <v>106</v>
      </c>
      <c r="C425" s="305" t="s">
        <v>569</v>
      </c>
      <c r="D425" s="289" t="s">
        <v>27</v>
      </c>
      <c r="E425" s="289" t="s">
        <v>285</v>
      </c>
      <c r="F425" s="308">
        <v>1.35</v>
      </c>
      <c r="G425" s="308">
        <v>0.33750000000000002</v>
      </c>
      <c r="H425" s="308"/>
      <c r="I425" s="289" t="s">
        <v>281</v>
      </c>
      <c r="J425" s="289" t="s">
        <v>380</v>
      </c>
      <c r="K425" s="305" t="s">
        <v>570</v>
      </c>
      <c r="L425" s="290"/>
      <c r="M425" s="253">
        <v>1</v>
      </c>
      <c r="O425" s="150">
        <v>0</v>
      </c>
    </row>
    <row r="426" spans="2:15" ht="45">
      <c r="B426" s="289">
        <v>107</v>
      </c>
      <c r="C426" s="305" t="s">
        <v>571</v>
      </c>
      <c r="D426" s="289" t="s">
        <v>27</v>
      </c>
      <c r="E426" s="289" t="s">
        <v>285</v>
      </c>
      <c r="F426" s="308">
        <v>1.07</v>
      </c>
      <c r="G426" s="308">
        <v>0.26750000000000002</v>
      </c>
      <c r="H426" s="308"/>
      <c r="I426" s="289" t="s">
        <v>281</v>
      </c>
      <c r="J426" s="289" t="s">
        <v>380</v>
      </c>
      <c r="K426" s="305" t="s">
        <v>572</v>
      </c>
      <c r="L426" s="290"/>
      <c r="M426" s="253">
        <v>1</v>
      </c>
      <c r="O426" s="150">
        <v>0</v>
      </c>
    </row>
    <row r="427" spans="2:15" ht="45">
      <c r="B427" s="289">
        <v>108</v>
      </c>
      <c r="C427" s="305" t="s">
        <v>573</v>
      </c>
      <c r="D427" s="289" t="s">
        <v>27</v>
      </c>
      <c r="E427" s="289" t="s">
        <v>285</v>
      </c>
      <c r="F427" s="308">
        <v>1.33</v>
      </c>
      <c r="G427" s="308">
        <v>0.6</v>
      </c>
      <c r="H427" s="308"/>
      <c r="I427" s="289" t="s">
        <v>281</v>
      </c>
      <c r="J427" s="289" t="s">
        <v>363</v>
      </c>
      <c r="K427" s="305" t="s">
        <v>574</v>
      </c>
      <c r="L427" s="290"/>
      <c r="M427" s="253">
        <v>1</v>
      </c>
      <c r="O427" s="150">
        <v>0</v>
      </c>
    </row>
    <row r="428" spans="2:15" ht="75">
      <c r="B428" s="289">
        <v>109</v>
      </c>
      <c r="C428" s="305" t="s">
        <v>575</v>
      </c>
      <c r="D428" s="289" t="s">
        <v>27</v>
      </c>
      <c r="E428" s="289" t="s">
        <v>285</v>
      </c>
      <c r="F428" s="308">
        <v>1.25</v>
      </c>
      <c r="G428" s="308">
        <v>0.7</v>
      </c>
      <c r="H428" s="308"/>
      <c r="I428" s="289" t="s">
        <v>281</v>
      </c>
      <c r="J428" s="289" t="s">
        <v>295</v>
      </c>
      <c r="K428" s="305" t="s">
        <v>576</v>
      </c>
      <c r="L428" s="290"/>
      <c r="M428" s="253">
        <v>1</v>
      </c>
      <c r="O428" s="150">
        <v>0</v>
      </c>
    </row>
    <row r="429" spans="2:15" ht="75">
      <c r="B429" s="289">
        <v>110</v>
      </c>
      <c r="C429" s="305" t="s">
        <v>577</v>
      </c>
      <c r="D429" s="289" t="s">
        <v>27</v>
      </c>
      <c r="E429" s="289" t="s">
        <v>285</v>
      </c>
      <c r="F429" s="308">
        <v>0.44</v>
      </c>
      <c r="G429" s="308">
        <v>0.3</v>
      </c>
      <c r="H429" s="308"/>
      <c r="I429" s="289" t="s">
        <v>281</v>
      </c>
      <c r="J429" s="289" t="s">
        <v>295</v>
      </c>
      <c r="K429" s="305" t="s">
        <v>578</v>
      </c>
      <c r="L429" s="290"/>
      <c r="M429" s="253">
        <v>1</v>
      </c>
      <c r="O429" s="150">
        <v>0</v>
      </c>
    </row>
    <row r="430" spans="2:15" ht="75">
      <c r="B430" s="289">
        <v>111</v>
      </c>
      <c r="C430" s="305" t="s">
        <v>579</v>
      </c>
      <c r="D430" s="289" t="s">
        <v>27</v>
      </c>
      <c r="E430" s="289" t="s">
        <v>285</v>
      </c>
      <c r="F430" s="308">
        <v>1.52</v>
      </c>
      <c r="G430" s="308">
        <v>0.6</v>
      </c>
      <c r="H430" s="308"/>
      <c r="I430" s="289" t="s">
        <v>281</v>
      </c>
      <c r="J430" s="289" t="s">
        <v>374</v>
      </c>
      <c r="K430" s="305" t="s">
        <v>580</v>
      </c>
      <c r="L430" s="290"/>
      <c r="M430" s="253">
        <v>1</v>
      </c>
      <c r="O430" s="150">
        <v>0</v>
      </c>
    </row>
    <row r="431" spans="2:15" ht="45">
      <c r="B431" s="289">
        <v>112</v>
      </c>
      <c r="C431" s="305" t="s">
        <v>581</v>
      </c>
      <c r="D431" s="289" t="s">
        <v>27</v>
      </c>
      <c r="E431" s="289" t="s">
        <v>285</v>
      </c>
      <c r="F431" s="308">
        <v>1.26</v>
      </c>
      <c r="G431" s="308">
        <v>1</v>
      </c>
      <c r="H431" s="308"/>
      <c r="I431" s="289" t="s">
        <v>281</v>
      </c>
      <c r="J431" s="289" t="s">
        <v>319</v>
      </c>
      <c r="K431" s="305" t="s">
        <v>582</v>
      </c>
      <c r="L431" s="290"/>
      <c r="M431" s="253">
        <v>1</v>
      </c>
      <c r="O431" s="150">
        <v>0</v>
      </c>
    </row>
    <row r="432" spans="2:15" ht="75">
      <c r="B432" s="289">
        <v>113</v>
      </c>
      <c r="C432" s="305" t="s">
        <v>583</v>
      </c>
      <c r="D432" s="289" t="s">
        <v>27</v>
      </c>
      <c r="E432" s="289" t="s">
        <v>285</v>
      </c>
      <c r="F432" s="308">
        <v>2.89</v>
      </c>
      <c r="G432" s="308">
        <v>0.7</v>
      </c>
      <c r="H432" s="308"/>
      <c r="I432" s="289" t="s">
        <v>281</v>
      </c>
      <c r="J432" s="289" t="s">
        <v>584</v>
      </c>
      <c r="K432" s="305" t="s">
        <v>585</v>
      </c>
      <c r="L432" s="290"/>
      <c r="M432" s="253">
        <v>1</v>
      </c>
      <c r="O432" s="150">
        <v>0</v>
      </c>
    </row>
    <row r="433" spans="2:15" ht="105">
      <c r="B433" s="289">
        <v>114</v>
      </c>
      <c r="C433" s="305" t="s">
        <v>588</v>
      </c>
      <c r="D433" s="289" t="s">
        <v>271</v>
      </c>
      <c r="E433" s="289" t="s">
        <v>285</v>
      </c>
      <c r="F433" s="308">
        <v>0.2346</v>
      </c>
      <c r="G433" s="308">
        <v>0.02</v>
      </c>
      <c r="H433" s="308"/>
      <c r="I433" s="289" t="s">
        <v>281</v>
      </c>
      <c r="J433" s="289" t="s">
        <v>589</v>
      </c>
      <c r="K433" s="305" t="s">
        <v>590</v>
      </c>
      <c r="L433" s="290"/>
      <c r="M433" s="253">
        <v>1</v>
      </c>
      <c r="O433" s="150">
        <v>0</v>
      </c>
    </row>
    <row r="434" spans="2:15" ht="120">
      <c r="B434" s="289">
        <v>115</v>
      </c>
      <c r="C434" s="305" t="s">
        <v>591</v>
      </c>
      <c r="D434" s="289" t="s">
        <v>27</v>
      </c>
      <c r="E434" s="289" t="s">
        <v>285</v>
      </c>
      <c r="F434" s="308">
        <v>14</v>
      </c>
      <c r="G434" s="308">
        <v>12.98</v>
      </c>
      <c r="H434" s="308"/>
      <c r="I434" s="289" t="s">
        <v>281</v>
      </c>
      <c r="J434" s="289" t="s">
        <v>592</v>
      </c>
      <c r="K434" s="305" t="s">
        <v>593</v>
      </c>
      <c r="L434" s="290"/>
      <c r="M434" s="253">
        <v>1</v>
      </c>
      <c r="O434" s="150">
        <v>0</v>
      </c>
    </row>
    <row r="435" spans="2:15" ht="210">
      <c r="B435" s="289">
        <v>116</v>
      </c>
      <c r="C435" s="305" t="s">
        <v>594</v>
      </c>
      <c r="D435" s="289" t="s">
        <v>27</v>
      </c>
      <c r="E435" s="289" t="s">
        <v>285</v>
      </c>
      <c r="F435" s="308">
        <v>5.1867000000000001</v>
      </c>
      <c r="G435" s="308">
        <v>1.8587000000000002</v>
      </c>
      <c r="H435" s="308"/>
      <c r="I435" s="289" t="s">
        <v>281</v>
      </c>
      <c r="J435" s="289" t="s">
        <v>366</v>
      </c>
      <c r="K435" s="305" t="s">
        <v>595</v>
      </c>
      <c r="L435" s="290"/>
      <c r="M435" s="253">
        <v>1</v>
      </c>
      <c r="O435" s="150">
        <v>0</v>
      </c>
    </row>
    <row r="436" spans="2:15" ht="45">
      <c r="B436" s="289">
        <v>117</v>
      </c>
      <c r="C436" s="305" t="s">
        <v>596</v>
      </c>
      <c r="D436" s="289" t="s">
        <v>47</v>
      </c>
      <c r="E436" s="289" t="s">
        <v>285</v>
      </c>
      <c r="F436" s="308">
        <v>0.89570000000000005</v>
      </c>
      <c r="G436" s="308">
        <v>0.5</v>
      </c>
      <c r="H436" s="308"/>
      <c r="I436" s="289" t="s">
        <v>281</v>
      </c>
      <c r="J436" s="289" t="s">
        <v>295</v>
      </c>
      <c r="K436" s="305" t="s">
        <v>597</v>
      </c>
      <c r="L436" s="290" t="s">
        <v>6674</v>
      </c>
      <c r="M436" s="253">
        <v>1</v>
      </c>
      <c r="O436" s="150">
        <v>0</v>
      </c>
    </row>
    <row r="437" spans="2:15" ht="45">
      <c r="B437" s="289">
        <v>118</v>
      </c>
      <c r="C437" s="305" t="s">
        <v>598</v>
      </c>
      <c r="D437" s="289" t="s">
        <v>47</v>
      </c>
      <c r="E437" s="289" t="s">
        <v>285</v>
      </c>
      <c r="F437" s="308">
        <v>1.21</v>
      </c>
      <c r="G437" s="308">
        <v>0.6</v>
      </c>
      <c r="H437" s="308"/>
      <c r="I437" s="289" t="s">
        <v>281</v>
      </c>
      <c r="J437" s="289" t="s">
        <v>328</v>
      </c>
      <c r="K437" s="305" t="s">
        <v>599</v>
      </c>
      <c r="L437" s="290" t="s">
        <v>6674</v>
      </c>
      <c r="M437" s="253">
        <v>1</v>
      </c>
      <c r="O437" s="150">
        <v>0</v>
      </c>
    </row>
    <row r="438" spans="2:15" ht="240">
      <c r="B438" s="289">
        <v>119</v>
      </c>
      <c r="C438" s="305" t="s">
        <v>600</v>
      </c>
      <c r="D438" s="289" t="s">
        <v>47</v>
      </c>
      <c r="E438" s="289" t="s">
        <v>285</v>
      </c>
      <c r="F438" s="308">
        <v>0.97260000000000002</v>
      </c>
      <c r="G438" s="308">
        <v>0.8</v>
      </c>
      <c r="H438" s="308"/>
      <c r="I438" s="289" t="s">
        <v>281</v>
      </c>
      <c r="J438" s="289" t="s">
        <v>601</v>
      </c>
      <c r="K438" s="305" t="s">
        <v>602</v>
      </c>
      <c r="L438" s="290"/>
      <c r="M438" s="253">
        <v>1</v>
      </c>
      <c r="O438" s="150">
        <v>0</v>
      </c>
    </row>
    <row r="439" spans="2:15" ht="240">
      <c r="B439" s="289">
        <v>120</v>
      </c>
      <c r="C439" s="305" t="s">
        <v>603</v>
      </c>
      <c r="D439" s="289" t="s">
        <v>47</v>
      </c>
      <c r="E439" s="289" t="s">
        <v>285</v>
      </c>
      <c r="F439" s="308">
        <v>1.58</v>
      </c>
      <c r="G439" s="308">
        <v>0.57999999999999996</v>
      </c>
      <c r="H439" s="308"/>
      <c r="I439" s="289" t="s">
        <v>281</v>
      </c>
      <c r="J439" s="289" t="s">
        <v>601</v>
      </c>
      <c r="K439" s="305" t="s">
        <v>604</v>
      </c>
      <c r="L439" s="290"/>
      <c r="M439" s="253">
        <v>1</v>
      </c>
      <c r="O439" s="150">
        <v>0</v>
      </c>
    </row>
    <row r="440" spans="2:15" ht="45">
      <c r="B440" s="289">
        <v>121</v>
      </c>
      <c r="C440" s="305" t="s">
        <v>605</v>
      </c>
      <c r="D440" s="289" t="s">
        <v>47</v>
      </c>
      <c r="E440" s="289" t="s">
        <v>285</v>
      </c>
      <c r="F440" s="308">
        <v>1.65</v>
      </c>
      <c r="G440" s="308">
        <v>1.65</v>
      </c>
      <c r="H440" s="308"/>
      <c r="I440" s="289" t="s">
        <v>281</v>
      </c>
      <c r="J440" s="289" t="s">
        <v>282</v>
      </c>
      <c r="K440" s="305" t="s">
        <v>606</v>
      </c>
      <c r="L440" s="290" t="s">
        <v>6674</v>
      </c>
      <c r="M440" s="253">
        <v>1</v>
      </c>
      <c r="O440" s="150">
        <v>0</v>
      </c>
    </row>
    <row r="441" spans="2:15" ht="45">
      <c r="B441" s="289">
        <v>122</v>
      </c>
      <c r="C441" s="305" t="s">
        <v>607</v>
      </c>
      <c r="D441" s="289" t="s">
        <v>47</v>
      </c>
      <c r="E441" s="289" t="s">
        <v>285</v>
      </c>
      <c r="F441" s="308">
        <v>1.66</v>
      </c>
      <c r="G441" s="308">
        <v>1</v>
      </c>
      <c r="H441" s="308"/>
      <c r="I441" s="289" t="s">
        <v>281</v>
      </c>
      <c r="J441" s="289" t="s">
        <v>282</v>
      </c>
      <c r="K441" s="305" t="s">
        <v>608</v>
      </c>
      <c r="L441" s="290" t="s">
        <v>6674</v>
      </c>
      <c r="M441" s="253">
        <v>1</v>
      </c>
      <c r="O441" s="150">
        <v>0</v>
      </c>
    </row>
    <row r="442" spans="2:15" ht="45">
      <c r="B442" s="289">
        <v>123</v>
      </c>
      <c r="C442" s="305" t="s">
        <v>609</v>
      </c>
      <c r="D442" s="289" t="s">
        <v>47</v>
      </c>
      <c r="E442" s="289" t="s">
        <v>285</v>
      </c>
      <c r="F442" s="308">
        <v>1.3539000000000001</v>
      </c>
      <c r="G442" s="308">
        <v>1</v>
      </c>
      <c r="H442" s="308"/>
      <c r="I442" s="289" t="s">
        <v>281</v>
      </c>
      <c r="J442" s="289" t="s">
        <v>363</v>
      </c>
      <c r="K442" s="305" t="s">
        <v>610</v>
      </c>
      <c r="L442" s="290" t="s">
        <v>6674</v>
      </c>
      <c r="M442" s="253">
        <v>1</v>
      </c>
      <c r="O442" s="150">
        <v>0</v>
      </c>
    </row>
    <row r="443" spans="2:15" ht="90">
      <c r="B443" s="289">
        <v>124</v>
      </c>
      <c r="C443" s="305" t="s">
        <v>611</v>
      </c>
      <c r="D443" s="289" t="s">
        <v>47</v>
      </c>
      <c r="E443" s="289" t="s">
        <v>285</v>
      </c>
      <c r="F443" s="308">
        <v>3.09</v>
      </c>
      <c r="G443" s="308">
        <v>0.38999999999999968</v>
      </c>
      <c r="H443" s="308"/>
      <c r="I443" s="289" t="s">
        <v>281</v>
      </c>
      <c r="J443" s="289" t="s">
        <v>612</v>
      </c>
      <c r="K443" s="305" t="s">
        <v>613</v>
      </c>
      <c r="L443" s="290"/>
      <c r="M443" s="253">
        <v>1</v>
      </c>
      <c r="O443" s="150">
        <v>0</v>
      </c>
    </row>
    <row r="444" spans="2:15" ht="60">
      <c r="B444" s="289">
        <v>125</v>
      </c>
      <c r="C444" s="305" t="s">
        <v>614</v>
      </c>
      <c r="D444" s="289" t="s">
        <v>27</v>
      </c>
      <c r="E444" s="289" t="s">
        <v>285</v>
      </c>
      <c r="F444" s="308">
        <v>1.34</v>
      </c>
      <c r="G444" s="308">
        <v>0.7</v>
      </c>
      <c r="H444" s="308"/>
      <c r="I444" s="289" t="s">
        <v>281</v>
      </c>
      <c r="J444" s="289" t="s">
        <v>339</v>
      </c>
      <c r="K444" s="305" t="s">
        <v>615</v>
      </c>
      <c r="L444" s="290" t="s">
        <v>6674</v>
      </c>
      <c r="M444" s="253">
        <v>1</v>
      </c>
      <c r="O444" s="150">
        <v>0</v>
      </c>
    </row>
    <row r="445" spans="2:15" ht="45">
      <c r="B445" s="289">
        <v>126</v>
      </c>
      <c r="C445" s="305" t="s">
        <v>616</v>
      </c>
      <c r="D445" s="289" t="s">
        <v>27</v>
      </c>
      <c r="E445" s="289" t="s">
        <v>285</v>
      </c>
      <c r="F445" s="308">
        <v>1.5</v>
      </c>
      <c r="G445" s="308">
        <v>0.4</v>
      </c>
      <c r="H445" s="308"/>
      <c r="I445" s="289" t="s">
        <v>281</v>
      </c>
      <c r="J445" s="289" t="s">
        <v>394</v>
      </c>
      <c r="K445" s="305" t="s">
        <v>617</v>
      </c>
      <c r="L445" s="290" t="s">
        <v>6674</v>
      </c>
      <c r="M445" s="253">
        <v>1</v>
      </c>
      <c r="O445" s="150">
        <v>0</v>
      </c>
    </row>
    <row r="446" spans="2:15" ht="45">
      <c r="B446" s="289">
        <v>127</v>
      </c>
      <c r="C446" s="305" t="s">
        <v>618</v>
      </c>
      <c r="D446" s="289" t="s">
        <v>27</v>
      </c>
      <c r="E446" s="289" t="s">
        <v>285</v>
      </c>
      <c r="F446" s="308">
        <v>0.92</v>
      </c>
      <c r="G446" s="308">
        <v>0.5</v>
      </c>
      <c r="H446" s="308"/>
      <c r="I446" s="289" t="s">
        <v>281</v>
      </c>
      <c r="J446" s="289" t="s">
        <v>366</v>
      </c>
      <c r="K446" s="305" t="s">
        <v>619</v>
      </c>
      <c r="L446" s="290" t="s">
        <v>6674</v>
      </c>
      <c r="M446" s="253">
        <v>1</v>
      </c>
      <c r="O446" s="150">
        <v>0</v>
      </c>
    </row>
    <row r="447" spans="2:15" ht="75">
      <c r="B447" s="289">
        <v>128</v>
      </c>
      <c r="C447" s="305" t="s">
        <v>620</v>
      </c>
      <c r="D447" s="289" t="s">
        <v>27</v>
      </c>
      <c r="E447" s="289" t="s">
        <v>285</v>
      </c>
      <c r="F447" s="308">
        <v>1.99</v>
      </c>
      <c r="G447" s="308">
        <v>1</v>
      </c>
      <c r="H447" s="308"/>
      <c r="I447" s="289" t="s">
        <v>281</v>
      </c>
      <c r="J447" s="289" t="s">
        <v>621</v>
      </c>
      <c r="K447" s="305" t="s">
        <v>622</v>
      </c>
      <c r="L447" s="290" t="s">
        <v>6674</v>
      </c>
      <c r="M447" s="253">
        <v>1</v>
      </c>
      <c r="O447" s="150">
        <v>0</v>
      </c>
    </row>
    <row r="448" spans="2:15" ht="60">
      <c r="B448" s="289">
        <v>129</v>
      </c>
      <c r="C448" s="305" t="s">
        <v>623</v>
      </c>
      <c r="D448" s="289" t="s">
        <v>27</v>
      </c>
      <c r="E448" s="289" t="s">
        <v>285</v>
      </c>
      <c r="F448" s="308">
        <v>1.5</v>
      </c>
      <c r="G448" s="308">
        <v>0.4</v>
      </c>
      <c r="H448" s="308"/>
      <c r="I448" s="289" t="s">
        <v>281</v>
      </c>
      <c r="J448" s="289" t="s">
        <v>371</v>
      </c>
      <c r="K448" s="305" t="s">
        <v>624</v>
      </c>
      <c r="L448" s="290" t="s">
        <v>6674</v>
      </c>
      <c r="M448" s="253">
        <v>1</v>
      </c>
      <c r="O448" s="150">
        <v>0</v>
      </c>
    </row>
    <row r="449" spans="2:15" ht="60">
      <c r="B449" s="289">
        <v>130</v>
      </c>
      <c r="C449" s="305" t="s">
        <v>625</v>
      </c>
      <c r="D449" s="289" t="s">
        <v>27</v>
      </c>
      <c r="E449" s="289" t="s">
        <v>285</v>
      </c>
      <c r="F449" s="308">
        <v>1.34</v>
      </c>
      <c r="G449" s="308">
        <v>0.6</v>
      </c>
      <c r="H449" s="308"/>
      <c r="I449" s="289" t="s">
        <v>281</v>
      </c>
      <c r="J449" s="289" t="s">
        <v>626</v>
      </c>
      <c r="K449" s="305" t="s">
        <v>627</v>
      </c>
      <c r="L449" s="290" t="s">
        <v>6674</v>
      </c>
      <c r="M449" s="253">
        <v>1</v>
      </c>
      <c r="O449" s="150">
        <v>0</v>
      </c>
    </row>
    <row r="450" spans="2:15" ht="45">
      <c r="B450" s="289">
        <v>131</v>
      </c>
      <c r="C450" s="305" t="s">
        <v>628</v>
      </c>
      <c r="D450" s="289" t="s">
        <v>27</v>
      </c>
      <c r="E450" s="289" t="s">
        <v>285</v>
      </c>
      <c r="F450" s="308">
        <v>1.56</v>
      </c>
      <c r="G450" s="308">
        <v>0.78</v>
      </c>
      <c r="H450" s="308"/>
      <c r="I450" s="289" t="s">
        <v>281</v>
      </c>
      <c r="J450" s="289" t="s">
        <v>366</v>
      </c>
      <c r="K450" s="305" t="s">
        <v>629</v>
      </c>
      <c r="L450" s="290" t="s">
        <v>6674</v>
      </c>
      <c r="M450" s="253">
        <v>1</v>
      </c>
      <c r="O450" s="150">
        <v>0</v>
      </c>
    </row>
    <row r="451" spans="2:15" ht="75">
      <c r="B451" s="289">
        <v>132</v>
      </c>
      <c r="C451" s="305" t="s">
        <v>630</v>
      </c>
      <c r="D451" s="289" t="s">
        <v>27</v>
      </c>
      <c r="E451" s="289" t="s">
        <v>285</v>
      </c>
      <c r="F451" s="308">
        <v>4.2</v>
      </c>
      <c r="G451" s="308">
        <v>1.5</v>
      </c>
      <c r="H451" s="308"/>
      <c r="I451" s="289" t="s">
        <v>281</v>
      </c>
      <c r="J451" s="289" t="s">
        <v>631</v>
      </c>
      <c r="K451" s="305" t="s">
        <v>632</v>
      </c>
      <c r="L451" s="290" t="s">
        <v>6674</v>
      </c>
      <c r="M451" s="253">
        <v>1</v>
      </c>
      <c r="O451" s="150">
        <v>0</v>
      </c>
    </row>
    <row r="452" spans="2:15" ht="60">
      <c r="B452" s="289">
        <v>133</v>
      </c>
      <c r="C452" s="305" t="s">
        <v>633</v>
      </c>
      <c r="D452" s="289" t="s">
        <v>27</v>
      </c>
      <c r="E452" s="289" t="s">
        <v>285</v>
      </c>
      <c r="F452" s="308">
        <v>1.3</v>
      </c>
      <c r="G452" s="308">
        <v>0.6</v>
      </c>
      <c r="H452" s="308"/>
      <c r="I452" s="289" t="s">
        <v>281</v>
      </c>
      <c r="J452" s="289" t="s">
        <v>295</v>
      </c>
      <c r="K452" s="305" t="s">
        <v>634</v>
      </c>
      <c r="L452" s="290" t="s">
        <v>6674</v>
      </c>
      <c r="M452" s="253">
        <v>1</v>
      </c>
      <c r="O452" s="150">
        <v>0</v>
      </c>
    </row>
    <row r="453" spans="2:15" ht="60">
      <c r="B453" s="289">
        <v>134</v>
      </c>
      <c r="C453" s="305" t="s">
        <v>635</v>
      </c>
      <c r="D453" s="289" t="s">
        <v>27</v>
      </c>
      <c r="E453" s="289" t="s">
        <v>285</v>
      </c>
      <c r="F453" s="308">
        <v>1.3</v>
      </c>
      <c r="G453" s="308">
        <v>0.7</v>
      </c>
      <c r="H453" s="308"/>
      <c r="I453" s="289" t="s">
        <v>281</v>
      </c>
      <c r="J453" s="289" t="s">
        <v>282</v>
      </c>
      <c r="K453" s="305" t="s">
        <v>636</v>
      </c>
      <c r="L453" s="290" t="s">
        <v>6674</v>
      </c>
      <c r="M453" s="253">
        <v>1</v>
      </c>
      <c r="O453" s="150">
        <v>0</v>
      </c>
    </row>
    <row r="454" spans="2:15" ht="60">
      <c r="B454" s="289">
        <v>135</v>
      </c>
      <c r="C454" s="305" t="s">
        <v>637</v>
      </c>
      <c r="D454" s="289" t="s">
        <v>27</v>
      </c>
      <c r="E454" s="289" t="s">
        <v>285</v>
      </c>
      <c r="F454" s="308">
        <v>1.5</v>
      </c>
      <c r="G454" s="308">
        <v>0.7</v>
      </c>
      <c r="H454" s="308"/>
      <c r="I454" s="289" t="s">
        <v>281</v>
      </c>
      <c r="J454" s="289" t="s">
        <v>282</v>
      </c>
      <c r="K454" s="305" t="s">
        <v>638</v>
      </c>
      <c r="L454" s="290" t="s">
        <v>6674</v>
      </c>
      <c r="M454" s="253">
        <v>1</v>
      </c>
      <c r="O454" s="150">
        <v>0</v>
      </c>
    </row>
    <row r="455" spans="2:15" ht="45">
      <c r="B455" s="289">
        <v>136</v>
      </c>
      <c r="C455" s="305" t="s">
        <v>639</v>
      </c>
      <c r="D455" s="289" t="s">
        <v>27</v>
      </c>
      <c r="E455" s="289" t="s">
        <v>285</v>
      </c>
      <c r="F455" s="308">
        <v>2.42</v>
      </c>
      <c r="G455" s="308">
        <v>1</v>
      </c>
      <c r="H455" s="308"/>
      <c r="I455" s="289" t="s">
        <v>281</v>
      </c>
      <c r="J455" s="289" t="s">
        <v>374</v>
      </c>
      <c r="K455" s="305" t="s">
        <v>640</v>
      </c>
      <c r="L455" s="290" t="s">
        <v>6674</v>
      </c>
      <c r="M455" s="253">
        <v>1</v>
      </c>
      <c r="O455" s="150">
        <v>0</v>
      </c>
    </row>
    <row r="456" spans="2:15" ht="60">
      <c r="B456" s="289">
        <v>137</v>
      </c>
      <c r="C456" s="305" t="s">
        <v>641</v>
      </c>
      <c r="D456" s="289" t="s">
        <v>27</v>
      </c>
      <c r="E456" s="289" t="s">
        <v>285</v>
      </c>
      <c r="F456" s="308">
        <v>2</v>
      </c>
      <c r="G456" s="308">
        <v>0.5</v>
      </c>
      <c r="H456" s="308"/>
      <c r="I456" s="289" t="s">
        <v>281</v>
      </c>
      <c r="J456" s="289" t="s">
        <v>282</v>
      </c>
      <c r="K456" s="305" t="s">
        <v>642</v>
      </c>
      <c r="L456" s="290" t="s">
        <v>6674</v>
      </c>
      <c r="M456" s="253">
        <v>1</v>
      </c>
      <c r="O456" s="150">
        <v>0</v>
      </c>
    </row>
    <row r="457" spans="2:15" ht="75">
      <c r="B457" s="289">
        <v>138</v>
      </c>
      <c r="C457" s="305" t="s">
        <v>643</v>
      </c>
      <c r="D457" s="289" t="s">
        <v>27</v>
      </c>
      <c r="E457" s="289" t="s">
        <v>285</v>
      </c>
      <c r="F457" s="308">
        <v>1.7</v>
      </c>
      <c r="G457" s="308">
        <v>0.7</v>
      </c>
      <c r="H457" s="308"/>
      <c r="I457" s="289" t="s">
        <v>281</v>
      </c>
      <c r="J457" s="289" t="s">
        <v>644</v>
      </c>
      <c r="K457" s="305" t="s">
        <v>645</v>
      </c>
      <c r="L457" s="290" t="s">
        <v>6674</v>
      </c>
      <c r="M457" s="253">
        <v>1</v>
      </c>
      <c r="O457" s="150">
        <v>0</v>
      </c>
    </row>
    <row r="458" spans="2:15" ht="60">
      <c r="B458" s="289">
        <v>139</v>
      </c>
      <c r="C458" s="305" t="s">
        <v>646</v>
      </c>
      <c r="D458" s="289" t="s">
        <v>27</v>
      </c>
      <c r="E458" s="289" t="s">
        <v>285</v>
      </c>
      <c r="F458" s="308">
        <v>2.0099999999999998</v>
      </c>
      <c r="G458" s="308">
        <v>1</v>
      </c>
      <c r="H458" s="308"/>
      <c r="I458" s="289" t="s">
        <v>281</v>
      </c>
      <c r="J458" s="289" t="s">
        <v>286</v>
      </c>
      <c r="K458" s="305" t="s">
        <v>647</v>
      </c>
      <c r="L458" s="290" t="s">
        <v>6674</v>
      </c>
      <c r="M458" s="253">
        <v>1</v>
      </c>
      <c r="O458" s="150">
        <v>0</v>
      </c>
    </row>
    <row r="459" spans="2:15" ht="45">
      <c r="B459" s="289">
        <v>140</v>
      </c>
      <c r="C459" s="305" t="s">
        <v>648</v>
      </c>
      <c r="D459" s="289" t="s">
        <v>27</v>
      </c>
      <c r="E459" s="289" t="s">
        <v>285</v>
      </c>
      <c r="F459" s="308">
        <v>1.9</v>
      </c>
      <c r="G459" s="308">
        <v>0.4</v>
      </c>
      <c r="H459" s="308"/>
      <c r="I459" s="289" t="s">
        <v>281</v>
      </c>
      <c r="J459" s="289" t="s">
        <v>416</v>
      </c>
      <c r="K459" s="305" t="s">
        <v>649</v>
      </c>
      <c r="L459" s="290" t="s">
        <v>6674</v>
      </c>
      <c r="M459" s="253">
        <v>1</v>
      </c>
      <c r="O459" s="150">
        <v>0</v>
      </c>
    </row>
    <row r="460" spans="2:15" ht="60">
      <c r="B460" s="289">
        <v>141</v>
      </c>
      <c r="C460" s="305" t="s">
        <v>650</v>
      </c>
      <c r="D460" s="289" t="s">
        <v>27</v>
      </c>
      <c r="E460" s="289" t="s">
        <v>285</v>
      </c>
      <c r="F460" s="308">
        <v>1.75</v>
      </c>
      <c r="G460" s="308">
        <v>0.875</v>
      </c>
      <c r="H460" s="308"/>
      <c r="I460" s="289" t="s">
        <v>281</v>
      </c>
      <c r="J460" s="289" t="s">
        <v>295</v>
      </c>
      <c r="K460" s="305" t="s">
        <v>651</v>
      </c>
      <c r="L460" s="290" t="s">
        <v>6674</v>
      </c>
      <c r="M460" s="253">
        <v>1</v>
      </c>
      <c r="O460" s="150">
        <v>0</v>
      </c>
    </row>
    <row r="461" spans="2:15" ht="45">
      <c r="B461" s="289">
        <v>142</v>
      </c>
      <c r="C461" s="305" t="s">
        <v>652</v>
      </c>
      <c r="D461" s="289" t="s">
        <v>27</v>
      </c>
      <c r="E461" s="289" t="s">
        <v>285</v>
      </c>
      <c r="F461" s="308">
        <v>2.2000000000000002</v>
      </c>
      <c r="G461" s="308">
        <v>2.2000000000000002</v>
      </c>
      <c r="H461" s="308"/>
      <c r="I461" s="289" t="s">
        <v>281</v>
      </c>
      <c r="J461" s="289" t="s">
        <v>653</v>
      </c>
      <c r="K461" s="305" t="s">
        <v>654</v>
      </c>
      <c r="L461" s="290" t="s">
        <v>6674</v>
      </c>
      <c r="M461" s="253">
        <v>1</v>
      </c>
      <c r="O461" s="150">
        <v>0</v>
      </c>
    </row>
    <row r="462" spans="2:15" ht="60">
      <c r="B462" s="289">
        <v>143</v>
      </c>
      <c r="C462" s="305" t="s">
        <v>655</v>
      </c>
      <c r="D462" s="289" t="s">
        <v>27</v>
      </c>
      <c r="E462" s="289" t="s">
        <v>285</v>
      </c>
      <c r="F462" s="308">
        <v>2.76</v>
      </c>
      <c r="G462" s="308">
        <v>1</v>
      </c>
      <c r="H462" s="308"/>
      <c r="I462" s="289" t="s">
        <v>281</v>
      </c>
      <c r="J462" s="289" t="s">
        <v>656</v>
      </c>
      <c r="K462" s="305" t="s">
        <v>657</v>
      </c>
      <c r="L462" s="290" t="s">
        <v>6674</v>
      </c>
      <c r="M462" s="253">
        <v>1</v>
      </c>
      <c r="O462" s="150">
        <v>0</v>
      </c>
    </row>
    <row r="463" spans="2:15" ht="45">
      <c r="B463" s="289">
        <v>144</v>
      </c>
      <c r="C463" s="305" t="s">
        <v>658</v>
      </c>
      <c r="D463" s="289" t="s">
        <v>27</v>
      </c>
      <c r="E463" s="289" t="s">
        <v>285</v>
      </c>
      <c r="F463" s="308">
        <v>3.28</v>
      </c>
      <c r="G463" s="308">
        <v>1</v>
      </c>
      <c r="H463" s="308"/>
      <c r="I463" s="289" t="s">
        <v>281</v>
      </c>
      <c r="J463" s="289" t="s">
        <v>377</v>
      </c>
      <c r="K463" s="305" t="s">
        <v>659</v>
      </c>
      <c r="L463" s="290" t="s">
        <v>6674</v>
      </c>
      <c r="M463" s="253">
        <v>1</v>
      </c>
      <c r="O463" s="150">
        <v>0</v>
      </c>
    </row>
    <row r="464" spans="2:15" ht="60">
      <c r="B464" s="289">
        <v>145</v>
      </c>
      <c r="C464" s="305" t="s">
        <v>660</v>
      </c>
      <c r="D464" s="289" t="s">
        <v>27</v>
      </c>
      <c r="E464" s="289" t="s">
        <v>285</v>
      </c>
      <c r="F464" s="308">
        <v>4</v>
      </c>
      <c r="G464" s="308">
        <v>1</v>
      </c>
      <c r="H464" s="308"/>
      <c r="I464" s="289" t="s">
        <v>281</v>
      </c>
      <c r="J464" s="289" t="s">
        <v>661</v>
      </c>
      <c r="K464" s="305" t="s">
        <v>662</v>
      </c>
      <c r="L464" s="290" t="s">
        <v>6674</v>
      </c>
      <c r="M464" s="253">
        <v>1</v>
      </c>
      <c r="O464" s="150">
        <v>0</v>
      </c>
    </row>
    <row r="465" spans="2:15" ht="60">
      <c r="B465" s="289">
        <v>146</v>
      </c>
      <c r="C465" s="305" t="s">
        <v>663</v>
      </c>
      <c r="D465" s="289" t="s">
        <v>27</v>
      </c>
      <c r="E465" s="289" t="s">
        <v>285</v>
      </c>
      <c r="F465" s="308">
        <v>2.1</v>
      </c>
      <c r="G465" s="308">
        <v>0.8</v>
      </c>
      <c r="H465" s="308"/>
      <c r="I465" s="289" t="s">
        <v>281</v>
      </c>
      <c r="J465" s="289" t="s">
        <v>282</v>
      </c>
      <c r="K465" s="305" t="s">
        <v>664</v>
      </c>
      <c r="L465" s="290" t="s">
        <v>6674</v>
      </c>
      <c r="M465" s="253">
        <v>1</v>
      </c>
      <c r="O465" s="150">
        <v>0</v>
      </c>
    </row>
    <row r="466" spans="2:15" ht="60">
      <c r="B466" s="289">
        <v>147</v>
      </c>
      <c r="C466" s="305" t="s">
        <v>665</v>
      </c>
      <c r="D466" s="289" t="s">
        <v>27</v>
      </c>
      <c r="E466" s="289" t="s">
        <v>285</v>
      </c>
      <c r="F466" s="308">
        <v>5</v>
      </c>
      <c r="G466" s="308">
        <v>1.8</v>
      </c>
      <c r="H466" s="308"/>
      <c r="I466" s="289" t="s">
        <v>281</v>
      </c>
      <c r="J466" s="289" t="s">
        <v>282</v>
      </c>
      <c r="K466" s="305" t="s">
        <v>666</v>
      </c>
      <c r="L466" s="290" t="s">
        <v>6674</v>
      </c>
      <c r="M466" s="253">
        <v>1</v>
      </c>
      <c r="O466" s="150">
        <v>0</v>
      </c>
    </row>
    <row r="467" spans="2:15" ht="60">
      <c r="B467" s="289">
        <v>148</v>
      </c>
      <c r="C467" s="305" t="s">
        <v>667</v>
      </c>
      <c r="D467" s="289" t="s">
        <v>27</v>
      </c>
      <c r="E467" s="289" t="s">
        <v>285</v>
      </c>
      <c r="F467" s="308">
        <v>2.5</v>
      </c>
      <c r="G467" s="308">
        <v>1</v>
      </c>
      <c r="H467" s="308"/>
      <c r="I467" s="289" t="s">
        <v>281</v>
      </c>
      <c r="J467" s="289" t="s">
        <v>317</v>
      </c>
      <c r="K467" s="305" t="s">
        <v>668</v>
      </c>
      <c r="L467" s="290" t="s">
        <v>6674</v>
      </c>
      <c r="M467" s="253">
        <v>1</v>
      </c>
      <c r="O467" s="150">
        <v>0</v>
      </c>
    </row>
    <row r="468" spans="2:15" ht="60">
      <c r="B468" s="289">
        <v>149</v>
      </c>
      <c r="C468" s="305" t="s">
        <v>669</v>
      </c>
      <c r="D468" s="289" t="s">
        <v>27</v>
      </c>
      <c r="E468" s="289" t="s">
        <v>285</v>
      </c>
      <c r="F468" s="308">
        <v>3.5</v>
      </c>
      <c r="G468" s="308">
        <v>1.75</v>
      </c>
      <c r="H468" s="308"/>
      <c r="I468" s="289" t="s">
        <v>281</v>
      </c>
      <c r="J468" s="289" t="s">
        <v>394</v>
      </c>
      <c r="K468" s="305" t="s">
        <v>670</v>
      </c>
      <c r="L468" s="290" t="s">
        <v>6674</v>
      </c>
      <c r="M468" s="253">
        <v>1</v>
      </c>
      <c r="O468" s="150">
        <v>0</v>
      </c>
    </row>
    <row r="469" spans="2:15" ht="60">
      <c r="B469" s="289">
        <v>150</v>
      </c>
      <c r="C469" s="305" t="s">
        <v>671</v>
      </c>
      <c r="D469" s="289" t="s">
        <v>27</v>
      </c>
      <c r="E469" s="289" t="s">
        <v>285</v>
      </c>
      <c r="F469" s="308">
        <v>0.83</v>
      </c>
      <c r="G469" s="308">
        <v>0.4</v>
      </c>
      <c r="H469" s="308"/>
      <c r="I469" s="289" t="s">
        <v>281</v>
      </c>
      <c r="J469" s="289" t="s">
        <v>416</v>
      </c>
      <c r="K469" s="305" t="s">
        <v>672</v>
      </c>
      <c r="L469" s="290" t="s">
        <v>6674</v>
      </c>
      <c r="M469" s="253">
        <v>1</v>
      </c>
      <c r="O469" s="150">
        <v>0</v>
      </c>
    </row>
    <row r="470" spans="2:15" ht="60">
      <c r="B470" s="289">
        <v>151</v>
      </c>
      <c r="C470" s="305" t="s">
        <v>673</v>
      </c>
      <c r="D470" s="289" t="s">
        <v>27</v>
      </c>
      <c r="E470" s="289" t="s">
        <v>285</v>
      </c>
      <c r="F470" s="308">
        <v>3.08</v>
      </c>
      <c r="G470" s="308">
        <v>1</v>
      </c>
      <c r="H470" s="308"/>
      <c r="I470" s="289" t="s">
        <v>281</v>
      </c>
      <c r="J470" s="289" t="s">
        <v>377</v>
      </c>
      <c r="K470" s="305" t="s">
        <v>674</v>
      </c>
      <c r="L470" s="290" t="s">
        <v>6674</v>
      </c>
      <c r="M470" s="253">
        <v>1</v>
      </c>
      <c r="O470" s="150">
        <v>0</v>
      </c>
    </row>
    <row r="471" spans="2:15" ht="45">
      <c r="B471" s="289">
        <v>152</v>
      </c>
      <c r="C471" s="305" t="s">
        <v>675</v>
      </c>
      <c r="D471" s="289" t="s">
        <v>27</v>
      </c>
      <c r="E471" s="289" t="s">
        <v>285</v>
      </c>
      <c r="F471" s="308">
        <v>3.24</v>
      </c>
      <c r="G471" s="308">
        <v>1</v>
      </c>
      <c r="H471" s="308"/>
      <c r="I471" s="289" t="s">
        <v>281</v>
      </c>
      <c r="J471" s="289" t="s">
        <v>380</v>
      </c>
      <c r="K471" s="305" t="s">
        <v>676</v>
      </c>
      <c r="L471" s="290" t="s">
        <v>6674</v>
      </c>
      <c r="M471" s="253">
        <v>1</v>
      </c>
      <c r="O471" s="150">
        <v>0</v>
      </c>
    </row>
    <row r="472" spans="2:15" ht="45">
      <c r="B472" s="289">
        <v>153</v>
      </c>
      <c r="C472" s="305" t="s">
        <v>677</v>
      </c>
      <c r="D472" s="289" t="s">
        <v>27</v>
      </c>
      <c r="E472" s="289" t="s">
        <v>285</v>
      </c>
      <c r="F472" s="308">
        <v>3.8</v>
      </c>
      <c r="G472" s="308">
        <v>1</v>
      </c>
      <c r="H472" s="308"/>
      <c r="I472" s="289" t="s">
        <v>281</v>
      </c>
      <c r="J472" s="289" t="s">
        <v>282</v>
      </c>
      <c r="K472" s="305" t="s">
        <v>678</v>
      </c>
      <c r="L472" s="290" t="s">
        <v>6675</v>
      </c>
      <c r="M472" s="253">
        <v>1</v>
      </c>
      <c r="O472" s="150">
        <v>0</v>
      </c>
    </row>
    <row r="473" spans="2:15" ht="60">
      <c r="B473" s="289">
        <v>154</v>
      </c>
      <c r="C473" s="305" t="s">
        <v>679</v>
      </c>
      <c r="D473" s="289" t="s">
        <v>27</v>
      </c>
      <c r="E473" s="289" t="s">
        <v>285</v>
      </c>
      <c r="F473" s="308">
        <v>4.8</v>
      </c>
      <c r="G473" s="308">
        <v>0.5</v>
      </c>
      <c r="H473" s="308"/>
      <c r="I473" s="289" t="s">
        <v>281</v>
      </c>
      <c r="J473" s="289" t="s">
        <v>282</v>
      </c>
      <c r="K473" s="305" t="s">
        <v>680</v>
      </c>
      <c r="L473" s="290" t="s">
        <v>6674</v>
      </c>
      <c r="M473" s="253">
        <v>1</v>
      </c>
      <c r="O473" s="150">
        <v>0</v>
      </c>
    </row>
    <row r="474" spans="2:15" ht="60">
      <c r="B474" s="289">
        <v>155</v>
      </c>
      <c r="C474" s="305" t="s">
        <v>681</v>
      </c>
      <c r="D474" s="289" t="s">
        <v>27</v>
      </c>
      <c r="E474" s="289" t="s">
        <v>285</v>
      </c>
      <c r="F474" s="308">
        <v>4.08</v>
      </c>
      <c r="G474" s="308">
        <v>0.5</v>
      </c>
      <c r="H474" s="308"/>
      <c r="I474" s="289" t="s">
        <v>281</v>
      </c>
      <c r="J474" s="289" t="s">
        <v>416</v>
      </c>
      <c r="K474" s="305" t="s">
        <v>682</v>
      </c>
      <c r="L474" s="290" t="s">
        <v>6674</v>
      </c>
      <c r="M474" s="253">
        <v>1</v>
      </c>
      <c r="O474" s="150">
        <v>0</v>
      </c>
    </row>
    <row r="475" spans="2:15" ht="225">
      <c r="B475" s="289">
        <v>156</v>
      </c>
      <c r="C475" s="305" t="s">
        <v>683</v>
      </c>
      <c r="D475" s="289" t="s">
        <v>41</v>
      </c>
      <c r="E475" s="289" t="s">
        <v>285</v>
      </c>
      <c r="F475" s="308">
        <v>9.7140000000000004</v>
      </c>
      <c r="G475" s="308">
        <v>9.3820300000000003</v>
      </c>
      <c r="H475" s="308"/>
      <c r="I475" s="289" t="s">
        <v>281</v>
      </c>
      <c r="J475" s="289" t="s">
        <v>319</v>
      </c>
      <c r="K475" s="305" t="s">
        <v>684</v>
      </c>
      <c r="L475" s="290"/>
      <c r="M475" s="253">
        <v>1</v>
      </c>
      <c r="O475" s="150">
        <v>0</v>
      </c>
    </row>
    <row r="476" spans="2:15" ht="75">
      <c r="B476" s="289">
        <v>157</v>
      </c>
      <c r="C476" s="305" t="s">
        <v>685</v>
      </c>
      <c r="D476" s="289" t="s">
        <v>27</v>
      </c>
      <c r="E476" s="289" t="s">
        <v>285</v>
      </c>
      <c r="F476" s="308">
        <v>27.5</v>
      </c>
      <c r="G476" s="308">
        <v>20</v>
      </c>
      <c r="H476" s="308"/>
      <c r="I476" s="289" t="s">
        <v>281</v>
      </c>
      <c r="J476" s="289" t="s">
        <v>686</v>
      </c>
      <c r="K476" s="305" t="s">
        <v>687</v>
      </c>
      <c r="L476" s="290"/>
      <c r="M476" s="253">
        <v>1</v>
      </c>
      <c r="O476" s="150">
        <v>0</v>
      </c>
    </row>
    <row r="477" spans="2:15" ht="45">
      <c r="B477" s="289">
        <v>158</v>
      </c>
      <c r="C477" s="305" t="s">
        <v>688</v>
      </c>
      <c r="D477" s="289" t="s">
        <v>122</v>
      </c>
      <c r="E477" s="289" t="s">
        <v>285</v>
      </c>
      <c r="F477" s="308">
        <v>1.41</v>
      </c>
      <c r="G477" s="308">
        <v>7</v>
      </c>
      <c r="H477" s="308"/>
      <c r="I477" s="289" t="s">
        <v>281</v>
      </c>
      <c r="J477" s="289" t="s">
        <v>363</v>
      </c>
      <c r="K477" s="305" t="s">
        <v>689</v>
      </c>
      <c r="L477" s="290" t="s">
        <v>6674</v>
      </c>
      <c r="M477" s="253">
        <v>1</v>
      </c>
      <c r="O477" s="150">
        <v>0</v>
      </c>
    </row>
    <row r="478" spans="2:15" ht="45">
      <c r="B478" s="289">
        <v>159</v>
      </c>
      <c r="C478" s="305" t="s">
        <v>690</v>
      </c>
      <c r="D478" s="289" t="s">
        <v>122</v>
      </c>
      <c r="E478" s="289" t="s">
        <v>285</v>
      </c>
      <c r="F478" s="308">
        <v>1.5</v>
      </c>
      <c r="G478" s="308">
        <v>0.7</v>
      </c>
      <c r="H478" s="308"/>
      <c r="I478" s="289" t="s">
        <v>281</v>
      </c>
      <c r="J478" s="289" t="s">
        <v>289</v>
      </c>
      <c r="K478" s="305" t="s">
        <v>691</v>
      </c>
      <c r="L478" s="290" t="s">
        <v>6674</v>
      </c>
      <c r="M478" s="253">
        <v>1</v>
      </c>
      <c r="O478" s="150">
        <v>0</v>
      </c>
    </row>
    <row r="479" spans="2:15" ht="45">
      <c r="B479" s="289">
        <v>160</v>
      </c>
      <c r="C479" s="305" t="s">
        <v>692</v>
      </c>
      <c r="D479" s="289" t="s">
        <v>122</v>
      </c>
      <c r="E479" s="289" t="s">
        <v>285</v>
      </c>
      <c r="F479" s="308">
        <v>3.4</v>
      </c>
      <c r="G479" s="308">
        <v>1.5</v>
      </c>
      <c r="H479" s="308"/>
      <c r="I479" s="289" t="s">
        <v>281</v>
      </c>
      <c r="J479" s="289" t="s">
        <v>374</v>
      </c>
      <c r="K479" s="305" t="s">
        <v>693</v>
      </c>
      <c r="L479" s="290" t="s">
        <v>6674</v>
      </c>
      <c r="M479" s="253">
        <v>1</v>
      </c>
      <c r="O479" s="150">
        <v>0</v>
      </c>
    </row>
    <row r="480" spans="2:15" ht="150">
      <c r="B480" s="289">
        <v>161</v>
      </c>
      <c r="C480" s="305" t="s">
        <v>700</v>
      </c>
      <c r="D480" s="289" t="s">
        <v>47</v>
      </c>
      <c r="E480" s="289" t="s">
        <v>285</v>
      </c>
      <c r="F480" s="308">
        <v>2.52</v>
      </c>
      <c r="G480" s="308">
        <v>0.26280000000000037</v>
      </c>
      <c r="H480" s="308"/>
      <c r="I480" s="289" t="s">
        <v>281</v>
      </c>
      <c r="J480" s="289" t="s">
        <v>416</v>
      </c>
      <c r="K480" s="305" t="s">
        <v>701</v>
      </c>
      <c r="L480" s="290"/>
      <c r="M480" s="253">
        <v>1</v>
      </c>
      <c r="O480" s="150">
        <v>0</v>
      </c>
    </row>
    <row r="481" spans="2:15" ht="150">
      <c r="B481" s="289">
        <v>162</v>
      </c>
      <c r="C481" s="305" t="s">
        <v>705</v>
      </c>
      <c r="D481" s="289" t="s">
        <v>27</v>
      </c>
      <c r="E481" s="289" t="s">
        <v>285</v>
      </c>
      <c r="F481" s="308">
        <v>1.33</v>
      </c>
      <c r="G481" s="308">
        <v>1</v>
      </c>
      <c r="H481" s="308"/>
      <c r="I481" s="289" t="s">
        <v>281</v>
      </c>
      <c r="J481" s="289" t="s">
        <v>416</v>
      </c>
      <c r="K481" s="305" t="s">
        <v>706</v>
      </c>
      <c r="L481" s="290"/>
      <c r="M481" s="253">
        <v>1</v>
      </c>
      <c r="O481" s="150">
        <v>0</v>
      </c>
    </row>
    <row r="482" spans="2:15" ht="45">
      <c r="B482" s="289">
        <v>163</v>
      </c>
      <c r="C482" s="305" t="s">
        <v>707</v>
      </c>
      <c r="D482" s="289" t="s">
        <v>47</v>
      </c>
      <c r="E482" s="289" t="s">
        <v>285</v>
      </c>
      <c r="F482" s="308">
        <v>0.69</v>
      </c>
      <c r="G482" s="308">
        <v>0.3</v>
      </c>
      <c r="H482" s="308"/>
      <c r="I482" s="289" t="s">
        <v>281</v>
      </c>
      <c r="J482" s="289" t="s">
        <v>505</v>
      </c>
      <c r="K482" s="305" t="s">
        <v>708</v>
      </c>
      <c r="L482" s="290"/>
      <c r="M482" s="253">
        <v>1</v>
      </c>
      <c r="O482" s="150">
        <v>0</v>
      </c>
    </row>
    <row r="483" spans="2:15" ht="120">
      <c r="B483" s="289">
        <v>164</v>
      </c>
      <c r="C483" s="305" t="s">
        <v>722</v>
      </c>
      <c r="D483" s="289" t="s">
        <v>47</v>
      </c>
      <c r="E483" s="289" t="s">
        <v>285</v>
      </c>
      <c r="F483" s="308">
        <v>1.7</v>
      </c>
      <c r="G483" s="308">
        <v>0.05</v>
      </c>
      <c r="H483" s="308"/>
      <c r="I483" s="289" t="s">
        <v>281</v>
      </c>
      <c r="J483" s="289" t="s">
        <v>366</v>
      </c>
      <c r="K483" s="305" t="s">
        <v>723</v>
      </c>
      <c r="L483" s="290"/>
      <c r="M483" s="253">
        <v>1</v>
      </c>
    </row>
    <row r="484" spans="2:15" ht="45">
      <c r="B484" s="289">
        <v>165</v>
      </c>
      <c r="C484" s="305" t="s">
        <v>724</v>
      </c>
      <c r="D484" s="289" t="s">
        <v>27</v>
      </c>
      <c r="E484" s="289" t="s">
        <v>455</v>
      </c>
      <c r="F484" s="308">
        <v>1.2049802000000001</v>
      </c>
      <c r="G484" s="308">
        <v>1.2049802000000001</v>
      </c>
      <c r="H484" s="308"/>
      <c r="I484" s="289" t="s">
        <v>281</v>
      </c>
      <c r="J484" s="289" t="s">
        <v>319</v>
      </c>
      <c r="K484" s="305" t="s">
        <v>725</v>
      </c>
      <c r="L484" s="290" t="s">
        <v>6667</v>
      </c>
      <c r="M484" s="253">
        <v>1</v>
      </c>
    </row>
    <row r="485" spans="2:15" ht="75">
      <c r="B485" s="289">
        <v>166</v>
      </c>
      <c r="C485" s="305" t="s">
        <v>726</v>
      </c>
      <c r="D485" s="289" t="s">
        <v>27</v>
      </c>
      <c r="E485" s="289" t="s">
        <v>455</v>
      </c>
      <c r="F485" s="308">
        <v>0.92</v>
      </c>
      <c r="G485" s="308">
        <v>0.92</v>
      </c>
      <c r="H485" s="308"/>
      <c r="I485" s="289" t="s">
        <v>281</v>
      </c>
      <c r="J485" s="289" t="s">
        <v>319</v>
      </c>
      <c r="K485" s="305" t="s">
        <v>727</v>
      </c>
      <c r="L485" s="290" t="s">
        <v>6665</v>
      </c>
      <c r="M485" s="253">
        <v>1</v>
      </c>
    </row>
    <row r="486" spans="2:15" ht="45">
      <c r="B486" s="289">
        <v>167</v>
      </c>
      <c r="C486" s="305" t="s">
        <v>728</v>
      </c>
      <c r="D486" s="289" t="s">
        <v>27</v>
      </c>
      <c r="E486" s="289" t="s">
        <v>455</v>
      </c>
      <c r="F486" s="308">
        <v>0.27</v>
      </c>
      <c r="G486" s="308">
        <v>0.27</v>
      </c>
      <c r="H486" s="308"/>
      <c r="I486" s="289" t="s">
        <v>281</v>
      </c>
      <c r="J486" s="289" t="s">
        <v>319</v>
      </c>
      <c r="K486" s="305" t="s">
        <v>729</v>
      </c>
      <c r="L486" s="290" t="s">
        <v>6667</v>
      </c>
      <c r="M486" s="253">
        <v>1</v>
      </c>
    </row>
    <row r="487" spans="2:15" ht="30">
      <c r="B487" s="289">
        <v>168</v>
      </c>
      <c r="C487" s="305" t="s">
        <v>730</v>
      </c>
      <c r="D487" s="289" t="s">
        <v>27</v>
      </c>
      <c r="E487" s="289" t="s">
        <v>455</v>
      </c>
      <c r="F487" s="308">
        <v>0.93657319999999999</v>
      </c>
      <c r="G487" s="308">
        <v>0.93657319999999999</v>
      </c>
      <c r="H487" s="308"/>
      <c r="I487" s="289" t="s">
        <v>281</v>
      </c>
      <c r="J487" s="289" t="s">
        <v>319</v>
      </c>
      <c r="K487" s="305" t="s">
        <v>731</v>
      </c>
      <c r="L487" s="290" t="s">
        <v>6665</v>
      </c>
      <c r="M487" s="253">
        <v>1</v>
      </c>
    </row>
    <row r="488" spans="2:15" ht="30">
      <c r="B488" s="289">
        <v>169</v>
      </c>
      <c r="C488" s="305" t="s">
        <v>732</v>
      </c>
      <c r="D488" s="289" t="s">
        <v>27</v>
      </c>
      <c r="E488" s="289" t="s">
        <v>455</v>
      </c>
      <c r="F488" s="308">
        <v>1.6665037</v>
      </c>
      <c r="G488" s="308">
        <v>1.6665037</v>
      </c>
      <c r="H488" s="308"/>
      <c r="I488" s="289" t="s">
        <v>281</v>
      </c>
      <c r="J488" s="289" t="s">
        <v>319</v>
      </c>
      <c r="K488" s="305" t="s">
        <v>733</v>
      </c>
      <c r="L488" s="290" t="s">
        <v>6665</v>
      </c>
      <c r="M488" s="253">
        <v>1</v>
      </c>
    </row>
    <row r="489" spans="2:15" ht="75">
      <c r="B489" s="289">
        <v>170</v>
      </c>
      <c r="C489" s="305" t="s">
        <v>734</v>
      </c>
      <c r="D489" s="289" t="s">
        <v>27</v>
      </c>
      <c r="E489" s="289" t="s">
        <v>285</v>
      </c>
      <c r="F489" s="308">
        <v>6.4349999999999996</v>
      </c>
      <c r="G489" s="308">
        <v>1</v>
      </c>
      <c r="H489" s="308"/>
      <c r="I489" s="289" t="s">
        <v>281</v>
      </c>
      <c r="J489" s="289" t="s">
        <v>735</v>
      </c>
      <c r="K489" s="305" t="s">
        <v>736</v>
      </c>
      <c r="L489" s="290" t="s">
        <v>6676</v>
      </c>
      <c r="M489" s="253">
        <v>1</v>
      </c>
    </row>
    <row r="490" spans="2:15" ht="135">
      <c r="B490" s="289">
        <v>171</v>
      </c>
      <c r="C490" s="305" t="s">
        <v>737</v>
      </c>
      <c r="D490" s="289" t="s">
        <v>27</v>
      </c>
      <c r="E490" s="289" t="s">
        <v>285</v>
      </c>
      <c r="F490" s="308">
        <v>3.9572530000000001</v>
      </c>
      <c r="G490" s="308">
        <v>0.03</v>
      </c>
      <c r="H490" s="308"/>
      <c r="I490" s="289" t="s">
        <v>281</v>
      </c>
      <c r="J490" s="289" t="s">
        <v>394</v>
      </c>
      <c r="K490" s="305" t="s">
        <v>738</v>
      </c>
      <c r="L490" s="290"/>
      <c r="M490" s="253">
        <v>1</v>
      </c>
    </row>
    <row r="491" spans="2:15" ht="60">
      <c r="B491" s="289">
        <v>172</v>
      </c>
      <c r="C491" s="305" t="s">
        <v>739</v>
      </c>
      <c r="D491" s="289" t="s">
        <v>27</v>
      </c>
      <c r="E491" s="289" t="s">
        <v>285</v>
      </c>
      <c r="F491" s="308">
        <v>4.03</v>
      </c>
      <c r="G491" s="308">
        <v>0.02</v>
      </c>
      <c r="H491" s="308"/>
      <c r="I491" s="289" t="s">
        <v>281</v>
      </c>
      <c r="J491" s="289" t="s">
        <v>740</v>
      </c>
      <c r="K491" s="305" t="s">
        <v>741</v>
      </c>
      <c r="L491" s="290" t="s">
        <v>6677</v>
      </c>
      <c r="M491" s="253">
        <v>1</v>
      </c>
    </row>
    <row r="492" spans="2:15" ht="75">
      <c r="B492" s="289">
        <v>173</v>
      </c>
      <c r="C492" s="305" t="s">
        <v>742</v>
      </c>
      <c r="D492" s="289" t="s">
        <v>27</v>
      </c>
      <c r="E492" s="289" t="s">
        <v>285</v>
      </c>
      <c r="F492" s="308">
        <v>9.26</v>
      </c>
      <c r="G492" s="308">
        <v>2</v>
      </c>
      <c r="H492" s="308"/>
      <c r="I492" s="289" t="s">
        <v>281</v>
      </c>
      <c r="J492" s="289" t="s">
        <v>743</v>
      </c>
      <c r="K492" s="305" t="s">
        <v>744</v>
      </c>
      <c r="L492" s="290"/>
      <c r="M492" s="253">
        <v>1</v>
      </c>
    </row>
    <row r="493" spans="2:15" ht="225">
      <c r="B493" s="289">
        <v>174</v>
      </c>
      <c r="C493" s="305" t="s">
        <v>745</v>
      </c>
      <c r="D493" s="289" t="s">
        <v>95</v>
      </c>
      <c r="E493" s="289" t="s">
        <v>285</v>
      </c>
      <c r="F493" s="308">
        <v>35.25</v>
      </c>
      <c r="G493" s="308">
        <v>16.170000000000002</v>
      </c>
      <c r="H493" s="308"/>
      <c r="I493" s="289" t="s">
        <v>281</v>
      </c>
      <c r="J493" s="289" t="s">
        <v>746</v>
      </c>
      <c r="K493" s="305" t="s">
        <v>747</v>
      </c>
      <c r="L493" s="290" t="s">
        <v>6667</v>
      </c>
      <c r="M493" s="253">
        <v>1</v>
      </c>
    </row>
    <row r="494" spans="2:15" ht="120">
      <c r="B494" s="289">
        <v>175</v>
      </c>
      <c r="C494" s="305" t="s">
        <v>748</v>
      </c>
      <c r="D494" s="289" t="s">
        <v>27</v>
      </c>
      <c r="E494" s="289" t="s">
        <v>285</v>
      </c>
      <c r="F494" s="308">
        <v>15.70219</v>
      </c>
      <c r="G494" s="308">
        <v>1.7721900000000004</v>
      </c>
      <c r="H494" s="308"/>
      <c r="I494" s="289" t="s">
        <v>281</v>
      </c>
      <c r="J494" s="289" t="s">
        <v>749</v>
      </c>
      <c r="K494" s="305" t="s">
        <v>750</v>
      </c>
      <c r="L494" s="290"/>
      <c r="M494" s="253">
        <v>1</v>
      </c>
    </row>
    <row r="495" spans="2:15" ht="150">
      <c r="B495" s="289">
        <v>176</v>
      </c>
      <c r="C495" s="305" t="s">
        <v>751</v>
      </c>
      <c r="D495" s="289" t="s">
        <v>47</v>
      </c>
      <c r="E495" s="289" t="s">
        <v>285</v>
      </c>
      <c r="F495" s="308">
        <v>1</v>
      </c>
      <c r="G495" s="308">
        <v>0.16</v>
      </c>
      <c r="H495" s="308"/>
      <c r="I495" s="289" t="s">
        <v>281</v>
      </c>
      <c r="J495" s="289" t="s">
        <v>328</v>
      </c>
      <c r="K495" s="305" t="s">
        <v>752</v>
      </c>
      <c r="L495" s="290"/>
      <c r="M495" s="253">
        <v>1</v>
      </c>
    </row>
    <row r="496" spans="2:15" ht="150">
      <c r="B496" s="289">
        <v>177</v>
      </c>
      <c r="C496" s="305" t="s">
        <v>753</v>
      </c>
      <c r="D496" s="289" t="s">
        <v>47</v>
      </c>
      <c r="E496" s="289" t="s">
        <v>285</v>
      </c>
      <c r="F496" s="308">
        <v>1.4135</v>
      </c>
      <c r="G496" s="308">
        <v>1.41</v>
      </c>
      <c r="H496" s="308"/>
      <c r="I496" s="289" t="s">
        <v>281</v>
      </c>
      <c r="J496" s="289" t="s">
        <v>754</v>
      </c>
      <c r="K496" s="305" t="s">
        <v>755</v>
      </c>
      <c r="L496" s="290"/>
      <c r="M496" s="253">
        <v>1</v>
      </c>
    </row>
    <row r="497" spans="2:13" ht="90">
      <c r="B497" s="289">
        <v>178</v>
      </c>
      <c r="C497" s="305" t="s">
        <v>756</v>
      </c>
      <c r="D497" s="289" t="s">
        <v>27</v>
      </c>
      <c r="E497" s="289" t="s">
        <v>285</v>
      </c>
      <c r="F497" s="308">
        <v>3.8</v>
      </c>
      <c r="G497" s="308">
        <v>0.14000000000000001</v>
      </c>
      <c r="H497" s="308"/>
      <c r="I497" s="289" t="s">
        <v>281</v>
      </c>
      <c r="J497" s="289" t="s">
        <v>757</v>
      </c>
      <c r="K497" s="305" t="s">
        <v>758</v>
      </c>
      <c r="L497" s="290"/>
      <c r="M497" s="253">
        <v>1</v>
      </c>
    </row>
    <row r="498" spans="2:13" ht="90">
      <c r="B498" s="289">
        <v>179</v>
      </c>
      <c r="C498" s="305" t="s">
        <v>759</v>
      </c>
      <c r="D498" s="289" t="s">
        <v>27</v>
      </c>
      <c r="E498" s="289" t="s">
        <v>285</v>
      </c>
      <c r="F498" s="308">
        <v>2.2000000000000002</v>
      </c>
      <c r="G498" s="308">
        <v>0.6</v>
      </c>
      <c r="H498" s="308"/>
      <c r="I498" s="289" t="s">
        <v>281</v>
      </c>
      <c r="J498" s="289" t="s">
        <v>760</v>
      </c>
      <c r="K498" s="305" t="s">
        <v>761</v>
      </c>
      <c r="L498" s="290"/>
      <c r="M498" s="253">
        <v>1</v>
      </c>
    </row>
    <row r="499" spans="2:13" ht="105">
      <c r="B499" s="289">
        <v>180</v>
      </c>
      <c r="C499" s="305" t="s">
        <v>762</v>
      </c>
      <c r="D499" s="289" t="s">
        <v>27</v>
      </c>
      <c r="E499" s="289" t="s">
        <v>285</v>
      </c>
      <c r="F499" s="308">
        <v>2.1278999999999999</v>
      </c>
      <c r="G499" s="308">
        <v>0.85789999999999988</v>
      </c>
      <c r="H499" s="308"/>
      <c r="I499" s="289" t="s">
        <v>281</v>
      </c>
      <c r="J499" s="289" t="s">
        <v>416</v>
      </c>
      <c r="K499" s="305" t="s">
        <v>763</v>
      </c>
      <c r="L499" s="290"/>
      <c r="M499" s="253">
        <v>1</v>
      </c>
    </row>
    <row r="500" spans="2:13" ht="90">
      <c r="B500" s="289">
        <v>181</v>
      </c>
      <c r="C500" s="305" t="s">
        <v>764</v>
      </c>
      <c r="D500" s="289" t="s">
        <v>27</v>
      </c>
      <c r="E500" s="289" t="s">
        <v>285</v>
      </c>
      <c r="F500" s="308">
        <v>0.5</v>
      </c>
      <c r="G500" s="308">
        <v>0.5</v>
      </c>
      <c r="H500" s="308"/>
      <c r="I500" s="289" t="s">
        <v>281</v>
      </c>
      <c r="J500" s="289" t="s">
        <v>765</v>
      </c>
      <c r="K500" s="305" t="s">
        <v>766</v>
      </c>
      <c r="L500" s="290"/>
      <c r="M500" s="253">
        <v>1</v>
      </c>
    </row>
    <row r="501" spans="2:13" ht="195">
      <c r="B501" s="289">
        <v>182</v>
      </c>
      <c r="C501" s="305" t="s">
        <v>767</v>
      </c>
      <c r="D501" s="289" t="s">
        <v>27</v>
      </c>
      <c r="E501" s="289" t="s">
        <v>285</v>
      </c>
      <c r="F501" s="308">
        <v>0.4</v>
      </c>
      <c r="G501" s="308">
        <v>0.4</v>
      </c>
      <c r="H501" s="308"/>
      <c r="I501" s="289" t="s">
        <v>281</v>
      </c>
      <c r="J501" s="289" t="s">
        <v>295</v>
      </c>
      <c r="K501" s="305" t="s">
        <v>768</v>
      </c>
      <c r="L501" s="290"/>
      <c r="M501" s="253">
        <v>1</v>
      </c>
    </row>
    <row r="502" spans="2:13" ht="75">
      <c r="B502" s="289">
        <v>183</v>
      </c>
      <c r="C502" s="305" t="s">
        <v>769</v>
      </c>
      <c r="D502" s="289" t="s">
        <v>27</v>
      </c>
      <c r="E502" s="289" t="s">
        <v>285</v>
      </c>
      <c r="F502" s="308">
        <v>0.5</v>
      </c>
      <c r="G502" s="308">
        <v>0.1</v>
      </c>
      <c r="H502" s="308"/>
      <c r="I502" s="289" t="s">
        <v>281</v>
      </c>
      <c r="J502" s="289" t="s">
        <v>366</v>
      </c>
      <c r="K502" s="305" t="s">
        <v>770</v>
      </c>
      <c r="L502" s="290"/>
      <c r="M502" s="253">
        <v>1</v>
      </c>
    </row>
    <row r="503" spans="2:13" ht="75">
      <c r="B503" s="289">
        <v>184</v>
      </c>
      <c r="C503" s="305" t="s">
        <v>771</v>
      </c>
      <c r="D503" s="289" t="s">
        <v>27</v>
      </c>
      <c r="E503" s="289" t="s">
        <v>280</v>
      </c>
      <c r="F503" s="308">
        <v>119.77</v>
      </c>
      <c r="G503" s="308">
        <v>119.77</v>
      </c>
      <c r="H503" s="308"/>
      <c r="I503" s="289" t="s">
        <v>281</v>
      </c>
      <c r="J503" s="289" t="s">
        <v>772</v>
      </c>
      <c r="K503" s="305" t="s">
        <v>773</v>
      </c>
      <c r="L503" s="290" t="s">
        <v>6678</v>
      </c>
      <c r="M503" s="253">
        <v>1</v>
      </c>
    </row>
    <row r="504" spans="2:13" ht="90">
      <c r="B504" s="289">
        <v>185</v>
      </c>
      <c r="C504" s="305" t="s">
        <v>774</v>
      </c>
      <c r="D504" s="289" t="s">
        <v>27</v>
      </c>
      <c r="E504" s="289" t="s">
        <v>285</v>
      </c>
      <c r="F504" s="308">
        <v>0.15</v>
      </c>
      <c r="G504" s="308">
        <v>0.15</v>
      </c>
      <c r="H504" s="308"/>
      <c r="I504" s="289" t="s">
        <v>281</v>
      </c>
      <c r="J504" s="289" t="s">
        <v>366</v>
      </c>
      <c r="K504" s="305" t="s">
        <v>775</v>
      </c>
      <c r="L504" s="290"/>
      <c r="M504" s="253">
        <v>1</v>
      </c>
    </row>
    <row r="505" spans="2:13" ht="90">
      <c r="B505" s="289">
        <v>186</v>
      </c>
      <c r="C505" s="305" t="s">
        <v>776</v>
      </c>
      <c r="D505" s="289" t="s">
        <v>27</v>
      </c>
      <c r="E505" s="289" t="s">
        <v>285</v>
      </c>
      <c r="F505" s="308">
        <v>0.64749999999999996</v>
      </c>
      <c r="G505" s="308">
        <v>0.3</v>
      </c>
      <c r="H505" s="308"/>
      <c r="I505" s="289" t="s">
        <v>281</v>
      </c>
      <c r="J505" s="289" t="s">
        <v>366</v>
      </c>
      <c r="K505" s="305" t="s">
        <v>777</v>
      </c>
      <c r="L505" s="290"/>
      <c r="M505" s="253">
        <v>1</v>
      </c>
    </row>
    <row r="506" spans="2:13" ht="60">
      <c r="B506" s="289">
        <v>187</v>
      </c>
      <c r="C506" s="305" t="s">
        <v>778</v>
      </c>
      <c r="D506" s="289" t="s">
        <v>27</v>
      </c>
      <c r="E506" s="289" t="s">
        <v>285</v>
      </c>
      <c r="F506" s="308">
        <v>0.64800000000000002</v>
      </c>
      <c r="G506" s="308">
        <v>0.16</v>
      </c>
      <c r="H506" s="308"/>
      <c r="I506" s="289" t="s">
        <v>281</v>
      </c>
      <c r="J506" s="289" t="s">
        <v>371</v>
      </c>
      <c r="K506" s="305" t="s">
        <v>779</v>
      </c>
      <c r="L506" s="290" t="s">
        <v>6674</v>
      </c>
      <c r="M506" s="253">
        <v>1</v>
      </c>
    </row>
    <row r="507" spans="2:13" ht="75">
      <c r="B507" s="289">
        <v>188</v>
      </c>
      <c r="C507" s="305" t="s">
        <v>780</v>
      </c>
      <c r="D507" s="289" t="s">
        <v>27</v>
      </c>
      <c r="E507" s="289" t="s">
        <v>285</v>
      </c>
      <c r="F507" s="308">
        <v>1.27</v>
      </c>
      <c r="G507" s="308">
        <v>1.6400000000000001E-2</v>
      </c>
      <c r="H507" s="308"/>
      <c r="I507" s="289" t="s">
        <v>281</v>
      </c>
      <c r="J507" s="289" t="s">
        <v>306</v>
      </c>
      <c r="K507" s="305" t="s">
        <v>781</v>
      </c>
      <c r="L507" s="290"/>
      <c r="M507" s="253">
        <v>1</v>
      </c>
    </row>
    <row r="508" spans="2:13" ht="45">
      <c r="B508" s="289">
        <v>189</v>
      </c>
      <c r="C508" s="305" t="s">
        <v>782</v>
      </c>
      <c r="D508" s="289" t="s">
        <v>27</v>
      </c>
      <c r="E508" s="289" t="s">
        <v>285</v>
      </c>
      <c r="F508" s="308">
        <v>1.3</v>
      </c>
      <c r="G508" s="308">
        <v>0.3</v>
      </c>
      <c r="H508" s="308"/>
      <c r="I508" s="289" t="s">
        <v>281</v>
      </c>
      <c r="J508" s="289" t="s">
        <v>416</v>
      </c>
      <c r="K508" s="305" t="s">
        <v>783</v>
      </c>
      <c r="L508" s="290" t="s">
        <v>6674</v>
      </c>
      <c r="M508" s="253">
        <v>1</v>
      </c>
    </row>
    <row r="509" spans="2:13" ht="75">
      <c r="B509" s="289">
        <v>190</v>
      </c>
      <c r="C509" s="305" t="s">
        <v>784</v>
      </c>
      <c r="D509" s="289" t="s">
        <v>27</v>
      </c>
      <c r="E509" s="289" t="s">
        <v>285</v>
      </c>
      <c r="F509" s="308">
        <v>3.74</v>
      </c>
      <c r="G509" s="308">
        <v>0.9</v>
      </c>
      <c r="H509" s="308"/>
      <c r="I509" s="289" t="s">
        <v>281</v>
      </c>
      <c r="J509" s="289" t="s">
        <v>416</v>
      </c>
      <c r="K509" s="305" t="s">
        <v>785</v>
      </c>
      <c r="L509" s="290"/>
      <c r="M509" s="253">
        <v>1</v>
      </c>
    </row>
    <row r="510" spans="2:13" ht="75">
      <c r="B510" s="289">
        <v>191</v>
      </c>
      <c r="C510" s="305" t="s">
        <v>786</v>
      </c>
      <c r="D510" s="289" t="s">
        <v>27</v>
      </c>
      <c r="E510" s="289" t="s">
        <v>285</v>
      </c>
      <c r="F510" s="308">
        <v>10.77</v>
      </c>
      <c r="G510" s="308">
        <v>10.77</v>
      </c>
      <c r="H510" s="308"/>
      <c r="I510" s="289" t="s">
        <v>281</v>
      </c>
      <c r="J510" s="289" t="s">
        <v>787</v>
      </c>
      <c r="K510" s="305" t="s">
        <v>788</v>
      </c>
      <c r="L510" s="290" t="s">
        <v>6674</v>
      </c>
      <c r="M510" s="253">
        <v>1</v>
      </c>
    </row>
    <row r="511" spans="2:13" ht="90">
      <c r="B511" s="289">
        <v>192</v>
      </c>
      <c r="C511" s="305" t="s">
        <v>789</v>
      </c>
      <c r="D511" s="289" t="s">
        <v>21</v>
      </c>
      <c r="E511" s="289" t="s">
        <v>285</v>
      </c>
      <c r="F511" s="308">
        <v>4.34</v>
      </c>
      <c r="G511" s="308">
        <v>2</v>
      </c>
      <c r="H511" s="308"/>
      <c r="I511" s="289" t="s">
        <v>281</v>
      </c>
      <c r="J511" s="289" t="s">
        <v>289</v>
      </c>
      <c r="K511" s="305" t="s">
        <v>790</v>
      </c>
      <c r="L511" s="290" t="s">
        <v>6679</v>
      </c>
      <c r="M511" s="253">
        <v>1</v>
      </c>
    </row>
    <row r="512" spans="2:13" ht="45">
      <c r="B512" s="289">
        <v>193</v>
      </c>
      <c r="C512" s="305" t="s">
        <v>791</v>
      </c>
      <c r="D512" s="289" t="s">
        <v>73</v>
      </c>
      <c r="E512" s="289" t="s">
        <v>285</v>
      </c>
      <c r="F512" s="308">
        <v>0.76</v>
      </c>
      <c r="G512" s="308">
        <v>0.3</v>
      </c>
      <c r="H512" s="308"/>
      <c r="I512" s="289" t="s">
        <v>281</v>
      </c>
      <c r="J512" s="289" t="s">
        <v>339</v>
      </c>
      <c r="K512" s="305" t="s">
        <v>792</v>
      </c>
      <c r="L512" s="290" t="s">
        <v>6674</v>
      </c>
      <c r="M512" s="253">
        <v>1</v>
      </c>
    </row>
    <row r="513" spans="2:13" ht="60">
      <c r="B513" s="289">
        <v>194</v>
      </c>
      <c r="C513" s="305" t="s">
        <v>793</v>
      </c>
      <c r="D513" s="289" t="s">
        <v>27</v>
      </c>
      <c r="E513" s="289" t="s">
        <v>285</v>
      </c>
      <c r="F513" s="308">
        <v>1.4</v>
      </c>
      <c r="G513" s="308">
        <v>0.7</v>
      </c>
      <c r="H513" s="308"/>
      <c r="I513" s="289" t="s">
        <v>281</v>
      </c>
      <c r="J513" s="289" t="s">
        <v>295</v>
      </c>
      <c r="K513" s="305" t="s">
        <v>794</v>
      </c>
      <c r="L513" s="290"/>
      <c r="M513" s="253">
        <v>1</v>
      </c>
    </row>
    <row r="514" spans="2:13" ht="75">
      <c r="B514" s="289">
        <v>195</v>
      </c>
      <c r="C514" s="305" t="s">
        <v>795</v>
      </c>
      <c r="D514" s="289" t="s">
        <v>27</v>
      </c>
      <c r="E514" s="289" t="s">
        <v>285</v>
      </c>
      <c r="F514" s="308">
        <v>1.89</v>
      </c>
      <c r="G514" s="308">
        <v>0.9</v>
      </c>
      <c r="H514" s="308"/>
      <c r="I514" s="289" t="s">
        <v>281</v>
      </c>
      <c r="J514" s="289" t="s">
        <v>319</v>
      </c>
      <c r="K514" s="305" t="s">
        <v>796</v>
      </c>
      <c r="L514" s="290" t="s">
        <v>6674</v>
      </c>
      <c r="M514" s="253">
        <v>1</v>
      </c>
    </row>
    <row r="515" spans="2:13" ht="75">
      <c r="B515" s="289">
        <v>196</v>
      </c>
      <c r="C515" s="305" t="s">
        <v>797</v>
      </c>
      <c r="D515" s="289" t="s">
        <v>27</v>
      </c>
      <c r="E515" s="289" t="s">
        <v>285</v>
      </c>
      <c r="F515" s="308">
        <v>1.19</v>
      </c>
      <c r="G515" s="308">
        <v>0.5</v>
      </c>
      <c r="H515" s="308"/>
      <c r="I515" s="289" t="s">
        <v>281</v>
      </c>
      <c r="J515" s="289" t="s">
        <v>319</v>
      </c>
      <c r="K515" s="305" t="s">
        <v>798</v>
      </c>
      <c r="L515" s="290" t="s">
        <v>6674</v>
      </c>
      <c r="M515" s="253">
        <v>1</v>
      </c>
    </row>
    <row r="516" spans="2:13" ht="45">
      <c r="B516" s="289">
        <v>197</v>
      </c>
      <c r="C516" s="305" t="s">
        <v>799</v>
      </c>
      <c r="D516" s="289" t="s">
        <v>27</v>
      </c>
      <c r="E516" s="289" t="s">
        <v>285</v>
      </c>
      <c r="F516" s="308">
        <v>1.81</v>
      </c>
      <c r="G516" s="308">
        <v>0.9</v>
      </c>
      <c r="H516" s="308"/>
      <c r="I516" s="289" t="s">
        <v>281</v>
      </c>
      <c r="J516" s="289" t="s">
        <v>800</v>
      </c>
      <c r="K516" s="305" t="s">
        <v>801</v>
      </c>
      <c r="L516" s="290"/>
      <c r="M516" s="253">
        <v>1</v>
      </c>
    </row>
    <row r="517" spans="2:13" ht="45">
      <c r="B517" s="289">
        <v>198</v>
      </c>
      <c r="C517" s="305" t="s">
        <v>802</v>
      </c>
      <c r="D517" s="289" t="s">
        <v>47</v>
      </c>
      <c r="E517" s="289" t="s">
        <v>285</v>
      </c>
      <c r="F517" s="308">
        <v>2.8</v>
      </c>
      <c r="G517" s="308">
        <v>2.5</v>
      </c>
      <c r="H517" s="308"/>
      <c r="I517" s="289" t="s">
        <v>281</v>
      </c>
      <c r="J517" s="289" t="s">
        <v>459</v>
      </c>
      <c r="K517" s="305" t="s">
        <v>803</v>
      </c>
      <c r="L517" s="290"/>
      <c r="M517" s="253">
        <v>1</v>
      </c>
    </row>
    <row r="518" spans="2:13" ht="45">
      <c r="B518" s="289">
        <v>199</v>
      </c>
      <c r="C518" s="305" t="s">
        <v>804</v>
      </c>
      <c r="D518" s="289" t="s">
        <v>47</v>
      </c>
      <c r="E518" s="289" t="s">
        <v>285</v>
      </c>
      <c r="F518" s="308">
        <v>0.8337</v>
      </c>
      <c r="G518" s="308">
        <v>0.4</v>
      </c>
      <c r="H518" s="308"/>
      <c r="I518" s="289" t="s">
        <v>281</v>
      </c>
      <c r="J518" s="289" t="s">
        <v>366</v>
      </c>
      <c r="K518" s="305" t="s">
        <v>805</v>
      </c>
      <c r="L518" s="290"/>
      <c r="M518" s="253">
        <v>1</v>
      </c>
    </row>
    <row r="519" spans="2:13" ht="135">
      <c r="B519" s="289">
        <v>200</v>
      </c>
      <c r="C519" s="305" t="s">
        <v>806</v>
      </c>
      <c r="D519" s="289" t="s">
        <v>47</v>
      </c>
      <c r="E519" s="289" t="s">
        <v>285</v>
      </c>
      <c r="F519" s="308">
        <v>1.8922000000000001</v>
      </c>
      <c r="G519" s="308">
        <v>1.6</v>
      </c>
      <c r="H519" s="308"/>
      <c r="I519" s="289" t="s">
        <v>281</v>
      </c>
      <c r="J519" s="289" t="s">
        <v>303</v>
      </c>
      <c r="K519" s="305" t="s">
        <v>807</v>
      </c>
      <c r="L519" s="290" t="s">
        <v>6667</v>
      </c>
      <c r="M519" s="253">
        <v>1</v>
      </c>
    </row>
    <row r="520" spans="2:13" ht="45">
      <c r="B520" s="289">
        <v>201</v>
      </c>
      <c r="C520" s="305" t="s">
        <v>808</v>
      </c>
      <c r="D520" s="289" t="s">
        <v>809</v>
      </c>
      <c r="E520" s="289" t="s">
        <v>285</v>
      </c>
      <c r="F520" s="308">
        <v>1.1000000000000001</v>
      </c>
      <c r="G520" s="308">
        <v>0.5</v>
      </c>
      <c r="H520" s="308"/>
      <c r="I520" s="289" t="s">
        <v>281</v>
      </c>
      <c r="J520" s="289" t="s">
        <v>380</v>
      </c>
      <c r="K520" s="305" t="s">
        <v>810</v>
      </c>
      <c r="L520" s="290"/>
      <c r="M520" s="253">
        <v>1</v>
      </c>
    </row>
    <row r="521" spans="2:13" ht="45">
      <c r="B521" s="289">
        <v>202</v>
      </c>
      <c r="C521" s="305" t="s">
        <v>811</v>
      </c>
      <c r="D521" s="289" t="s">
        <v>809</v>
      </c>
      <c r="E521" s="289" t="s">
        <v>285</v>
      </c>
      <c r="F521" s="308">
        <v>1.6</v>
      </c>
      <c r="G521" s="308">
        <v>0.8</v>
      </c>
      <c r="H521" s="308"/>
      <c r="I521" s="289" t="s">
        <v>281</v>
      </c>
      <c r="J521" s="289" t="s">
        <v>377</v>
      </c>
      <c r="K521" s="305" t="s">
        <v>812</v>
      </c>
      <c r="L521" s="290"/>
      <c r="M521" s="253">
        <v>1</v>
      </c>
    </row>
    <row r="522" spans="2:13" ht="225">
      <c r="B522" s="289">
        <v>203</v>
      </c>
      <c r="C522" s="305" t="s">
        <v>813</v>
      </c>
      <c r="D522" s="289" t="s">
        <v>27</v>
      </c>
      <c r="E522" s="289" t="s">
        <v>285</v>
      </c>
      <c r="F522" s="308">
        <v>3.7</v>
      </c>
      <c r="G522" s="308">
        <v>7.0000000000000007E-2</v>
      </c>
      <c r="H522" s="308"/>
      <c r="I522" s="289" t="s">
        <v>281</v>
      </c>
      <c r="J522" s="289" t="s">
        <v>814</v>
      </c>
      <c r="K522" s="305" t="s">
        <v>815</v>
      </c>
      <c r="L522" s="290"/>
      <c r="M522" s="253">
        <v>1</v>
      </c>
    </row>
    <row r="523" spans="2:13" ht="90">
      <c r="B523" s="289">
        <v>204</v>
      </c>
      <c r="C523" s="305" t="s">
        <v>816</v>
      </c>
      <c r="D523" s="289" t="s">
        <v>166</v>
      </c>
      <c r="E523" s="289" t="s">
        <v>817</v>
      </c>
      <c r="F523" s="308">
        <v>0.5</v>
      </c>
      <c r="G523" s="308">
        <v>0.5</v>
      </c>
      <c r="H523" s="308"/>
      <c r="I523" s="289" t="s">
        <v>281</v>
      </c>
      <c r="J523" s="289" t="s">
        <v>371</v>
      </c>
      <c r="K523" s="305" t="s">
        <v>818</v>
      </c>
      <c r="L523" s="290"/>
      <c r="M523" s="253">
        <v>1</v>
      </c>
    </row>
    <row r="524" spans="2:13" ht="30">
      <c r="B524" s="289">
        <v>205</v>
      </c>
      <c r="C524" s="305" t="s">
        <v>819</v>
      </c>
      <c r="D524" s="289" t="s">
        <v>27</v>
      </c>
      <c r="E524" s="289" t="s">
        <v>455</v>
      </c>
      <c r="F524" s="308">
        <v>2.7750870000000001</v>
      </c>
      <c r="G524" s="308">
        <v>2.7750870000000001</v>
      </c>
      <c r="H524" s="308"/>
      <c r="I524" s="289" t="s">
        <v>281</v>
      </c>
      <c r="J524" s="289" t="s">
        <v>319</v>
      </c>
      <c r="K524" s="305" t="s">
        <v>820</v>
      </c>
      <c r="L524" s="290" t="s">
        <v>6667</v>
      </c>
      <c r="M524" s="253">
        <v>1</v>
      </c>
    </row>
    <row r="525" spans="2:13" ht="30">
      <c r="B525" s="289">
        <v>206</v>
      </c>
      <c r="C525" s="305" t="s">
        <v>821</v>
      </c>
      <c r="D525" s="289" t="s">
        <v>27</v>
      </c>
      <c r="E525" s="289" t="s">
        <v>455</v>
      </c>
      <c r="F525" s="308">
        <v>4.6589289999999997</v>
      </c>
      <c r="G525" s="308">
        <v>4.6589289999999997</v>
      </c>
      <c r="H525" s="308"/>
      <c r="I525" s="289" t="s">
        <v>281</v>
      </c>
      <c r="J525" s="289" t="s">
        <v>319</v>
      </c>
      <c r="K525" s="305" t="s">
        <v>822</v>
      </c>
      <c r="L525" s="290" t="s">
        <v>6667</v>
      </c>
      <c r="M525" s="253">
        <v>1</v>
      </c>
    </row>
    <row r="526" spans="2:13" ht="30">
      <c r="B526" s="289">
        <v>207</v>
      </c>
      <c r="C526" s="305" t="s">
        <v>823</v>
      </c>
      <c r="D526" s="289" t="s">
        <v>27</v>
      </c>
      <c r="E526" s="289" t="s">
        <v>455</v>
      </c>
      <c r="F526" s="308">
        <v>4.2729119999999998</v>
      </c>
      <c r="G526" s="308">
        <v>4.2729119999999998</v>
      </c>
      <c r="H526" s="308"/>
      <c r="I526" s="289" t="s">
        <v>281</v>
      </c>
      <c r="J526" s="289" t="s">
        <v>319</v>
      </c>
      <c r="K526" s="305" t="s">
        <v>824</v>
      </c>
      <c r="L526" s="290" t="s">
        <v>6667</v>
      </c>
      <c r="M526" s="253">
        <v>1</v>
      </c>
    </row>
    <row r="527" spans="2:13" ht="30">
      <c r="B527" s="289">
        <v>208</v>
      </c>
      <c r="C527" s="305" t="s">
        <v>825</v>
      </c>
      <c r="D527" s="289" t="s">
        <v>27</v>
      </c>
      <c r="E527" s="289" t="s">
        <v>455</v>
      </c>
      <c r="F527" s="308">
        <v>2.2604875</v>
      </c>
      <c r="G527" s="308">
        <v>2.2604875</v>
      </c>
      <c r="H527" s="308"/>
      <c r="I527" s="289" t="s">
        <v>281</v>
      </c>
      <c r="J527" s="289" t="s">
        <v>319</v>
      </c>
      <c r="K527" s="305" t="s">
        <v>826</v>
      </c>
      <c r="L527" s="290" t="s">
        <v>6667</v>
      </c>
      <c r="M527" s="253">
        <v>1</v>
      </c>
    </row>
    <row r="528" spans="2:13" ht="30">
      <c r="B528" s="289">
        <v>209</v>
      </c>
      <c r="C528" s="305" t="s">
        <v>827</v>
      </c>
      <c r="D528" s="289" t="s">
        <v>27</v>
      </c>
      <c r="E528" s="289" t="s">
        <v>455</v>
      </c>
      <c r="F528" s="308">
        <v>1.502866</v>
      </c>
      <c r="G528" s="308">
        <v>1.502866</v>
      </c>
      <c r="H528" s="308"/>
      <c r="I528" s="289" t="s">
        <v>281</v>
      </c>
      <c r="J528" s="289" t="s">
        <v>319</v>
      </c>
      <c r="K528" s="305" t="s">
        <v>828</v>
      </c>
      <c r="L528" s="290" t="s">
        <v>6667</v>
      </c>
      <c r="M528" s="253">
        <v>1</v>
      </c>
    </row>
    <row r="529" spans="2:13" ht="30">
      <c r="B529" s="289">
        <v>210</v>
      </c>
      <c r="C529" s="305" t="s">
        <v>829</v>
      </c>
      <c r="D529" s="289" t="s">
        <v>27</v>
      </c>
      <c r="E529" s="289" t="s">
        <v>455</v>
      </c>
      <c r="F529" s="308">
        <v>1.0423659999999999</v>
      </c>
      <c r="G529" s="308">
        <v>1.0423659999999999</v>
      </c>
      <c r="H529" s="308"/>
      <c r="I529" s="289" t="s">
        <v>281</v>
      </c>
      <c r="J529" s="289" t="s">
        <v>319</v>
      </c>
      <c r="K529" s="305" t="s">
        <v>830</v>
      </c>
      <c r="L529" s="290" t="s">
        <v>6667</v>
      </c>
      <c r="M529" s="253">
        <v>1</v>
      </c>
    </row>
    <row r="530" spans="2:13" ht="30">
      <c r="B530" s="289">
        <v>211</v>
      </c>
      <c r="C530" s="305" t="s">
        <v>831</v>
      </c>
      <c r="D530" s="289" t="s">
        <v>27</v>
      </c>
      <c r="E530" s="289" t="s">
        <v>455</v>
      </c>
      <c r="F530" s="308">
        <v>1.4485239999999999</v>
      </c>
      <c r="G530" s="308">
        <v>1.4485239999999999</v>
      </c>
      <c r="H530" s="308"/>
      <c r="I530" s="289" t="s">
        <v>281</v>
      </c>
      <c r="J530" s="289" t="s">
        <v>319</v>
      </c>
      <c r="K530" s="305" t="s">
        <v>832</v>
      </c>
      <c r="L530" s="290" t="s">
        <v>6667</v>
      </c>
      <c r="M530" s="253">
        <v>1</v>
      </c>
    </row>
    <row r="531" spans="2:13" ht="30">
      <c r="B531" s="289">
        <v>212</v>
      </c>
      <c r="C531" s="305" t="s">
        <v>833</v>
      </c>
      <c r="D531" s="289" t="s">
        <v>27</v>
      </c>
      <c r="E531" s="289" t="s">
        <v>455</v>
      </c>
      <c r="F531" s="308">
        <v>0.67</v>
      </c>
      <c r="G531" s="308">
        <v>0.67</v>
      </c>
      <c r="H531" s="308"/>
      <c r="I531" s="289" t="s">
        <v>281</v>
      </c>
      <c r="J531" s="289" t="s">
        <v>319</v>
      </c>
      <c r="K531" s="305" t="s">
        <v>834</v>
      </c>
      <c r="L531" s="290" t="s">
        <v>6667</v>
      </c>
      <c r="M531" s="253">
        <v>1</v>
      </c>
    </row>
    <row r="532" spans="2:13" ht="45">
      <c r="B532" s="289">
        <v>213</v>
      </c>
      <c r="C532" s="305" t="s">
        <v>835</v>
      </c>
      <c r="D532" s="289" t="s">
        <v>41</v>
      </c>
      <c r="E532" s="289" t="s">
        <v>455</v>
      </c>
      <c r="F532" s="308">
        <v>1.3919493000000001</v>
      </c>
      <c r="G532" s="308">
        <v>1.3919493000000001</v>
      </c>
      <c r="H532" s="308"/>
      <c r="I532" s="289" t="s">
        <v>281</v>
      </c>
      <c r="J532" s="289" t="s">
        <v>319</v>
      </c>
      <c r="K532" s="305" t="s">
        <v>836</v>
      </c>
      <c r="L532" s="290" t="s">
        <v>6667</v>
      </c>
      <c r="M532" s="253">
        <v>1</v>
      </c>
    </row>
    <row r="533" spans="2:13" ht="45">
      <c r="B533" s="289">
        <v>214</v>
      </c>
      <c r="C533" s="305" t="s">
        <v>837</v>
      </c>
      <c r="D533" s="289" t="s">
        <v>41</v>
      </c>
      <c r="E533" s="289" t="s">
        <v>455</v>
      </c>
      <c r="F533" s="308">
        <v>0.83561389999999991</v>
      </c>
      <c r="G533" s="308">
        <v>0.83561389999999991</v>
      </c>
      <c r="H533" s="308"/>
      <c r="I533" s="289" t="s">
        <v>281</v>
      </c>
      <c r="J533" s="289" t="s">
        <v>319</v>
      </c>
      <c r="K533" s="305" t="s">
        <v>838</v>
      </c>
      <c r="L533" s="290" t="s">
        <v>6665</v>
      </c>
      <c r="M533" s="253">
        <v>1</v>
      </c>
    </row>
    <row r="534" spans="2:13" ht="45">
      <c r="B534" s="289">
        <v>215</v>
      </c>
      <c r="C534" s="305" t="s">
        <v>839</v>
      </c>
      <c r="D534" s="289" t="s">
        <v>41</v>
      </c>
      <c r="E534" s="289" t="s">
        <v>455</v>
      </c>
      <c r="F534" s="308">
        <v>1.2225438</v>
      </c>
      <c r="G534" s="308">
        <v>1.2225438</v>
      </c>
      <c r="H534" s="308"/>
      <c r="I534" s="289" t="s">
        <v>281</v>
      </c>
      <c r="J534" s="289" t="s">
        <v>319</v>
      </c>
      <c r="K534" s="305" t="s">
        <v>840</v>
      </c>
      <c r="L534" s="290" t="s">
        <v>6665</v>
      </c>
      <c r="M534" s="253">
        <v>1</v>
      </c>
    </row>
    <row r="535" spans="2:13" ht="45">
      <c r="B535" s="289">
        <v>216</v>
      </c>
      <c r="C535" s="305" t="s">
        <v>841</v>
      </c>
      <c r="D535" s="289" t="s">
        <v>41</v>
      </c>
      <c r="E535" s="289" t="s">
        <v>455</v>
      </c>
      <c r="F535" s="308">
        <v>0.16400920000000002</v>
      </c>
      <c r="G535" s="308">
        <v>0.16400920000000002</v>
      </c>
      <c r="H535" s="308"/>
      <c r="I535" s="289" t="s">
        <v>281</v>
      </c>
      <c r="J535" s="289" t="s">
        <v>319</v>
      </c>
      <c r="K535" s="305" t="s">
        <v>842</v>
      </c>
      <c r="L535" s="290" t="s">
        <v>6665</v>
      </c>
      <c r="M535" s="253">
        <v>1</v>
      </c>
    </row>
    <row r="536" spans="2:13" ht="45">
      <c r="B536" s="289">
        <v>217</v>
      </c>
      <c r="C536" s="305" t="s">
        <v>843</v>
      </c>
      <c r="D536" s="289" t="s">
        <v>27</v>
      </c>
      <c r="E536" s="289" t="s">
        <v>455</v>
      </c>
      <c r="F536" s="308">
        <v>1.7082074</v>
      </c>
      <c r="G536" s="308">
        <v>1.7082074</v>
      </c>
      <c r="H536" s="308"/>
      <c r="I536" s="289" t="s">
        <v>281</v>
      </c>
      <c r="J536" s="289" t="s">
        <v>319</v>
      </c>
      <c r="K536" s="305" t="s">
        <v>844</v>
      </c>
      <c r="L536" s="290" t="s">
        <v>6665</v>
      </c>
      <c r="M536" s="253">
        <v>1</v>
      </c>
    </row>
    <row r="537" spans="2:13" ht="30">
      <c r="B537" s="289">
        <v>218</v>
      </c>
      <c r="C537" s="305" t="s">
        <v>845</v>
      </c>
      <c r="D537" s="289" t="s">
        <v>41</v>
      </c>
      <c r="E537" s="289" t="s">
        <v>455</v>
      </c>
      <c r="F537" s="308">
        <v>2.3885040000000002</v>
      </c>
      <c r="G537" s="308">
        <v>2.3885040000000002</v>
      </c>
      <c r="H537" s="308"/>
      <c r="I537" s="289" t="s">
        <v>281</v>
      </c>
      <c r="J537" s="289" t="s">
        <v>319</v>
      </c>
      <c r="K537" s="305" t="s">
        <v>846</v>
      </c>
      <c r="L537" s="290" t="s">
        <v>6679</v>
      </c>
      <c r="M537" s="253">
        <v>1</v>
      </c>
    </row>
    <row r="538" spans="2:13" ht="30">
      <c r="B538" s="289">
        <v>219</v>
      </c>
      <c r="C538" s="305" t="s">
        <v>847</v>
      </c>
      <c r="D538" s="289" t="s">
        <v>41</v>
      </c>
      <c r="E538" s="289" t="s">
        <v>455</v>
      </c>
      <c r="F538" s="308">
        <v>4.1087254</v>
      </c>
      <c r="G538" s="308">
        <v>4.1087254</v>
      </c>
      <c r="H538" s="308"/>
      <c r="I538" s="289" t="s">
        <v>281</v>
      </c>
      <c r="J538" s="289" t="s">
        <v>319</v>
      </c>
      <c r="K538" s="305" t="s">
        <v>848</v>
      </c>
      <c r="L538" s="290" t="s">
        <v>6665</v>
      </c>
      <c r="M538" s="253">
        <v>1</v>
      </c>
    </row>
    <row r="539" spans="2:13" ht="45">
      <c r="B539" s="289">
        <v>220</v>
      </c>
      <c r="C539" s="305" t="s">
        <v>849</v>
      </c>
      <c r="D539" s="289" t="s">
        <v>41</v>
      </c>
      <c r="E539" s="289" t="s">
        <v>455</v>
      </c>
      <c r="F539" s="308">
        <v>0.55084929999999999</v>
      </c>
      <c r="G539" s="308">
        <v>0.55084929999999999</v>
      </c>
      <c r="H539" s="308"/>
      <c r="I539" s="289" t="s">
        <v>281</v>
      </c>
      <c r="J539" s="289" t="s">
        <v>319</v>
      </c>
      <c r="K539" s="305" t="s">
        <v>850</v>
      </c>
      <c r="L539" s="290" t="s">
        <v>6665</v>
      </c>
      <c r="M539" s="253">
        <v>1</v>
      </c>
    </row>
    <row r="540" spans="2:13" ht="45">
      <c r="B540" s="289">
        <v>221</v>
      </c>
      <c r="C540" s="305" t="s">
        <v>851</v>
      </c>
      <c r="D540" s="289" t="s">
        <v>41</v>
      </c>
      <c r="E540" s="289" t="s">
        <v>455</v>
      </c>
      <c r="F540" s="308">
        <v>0.96185069999999995</v>
      </c>
      <c r="G540" s="308">
        <v>0.96185069999999995</v>
      </c>
      <c r="H540" s="308"/>
      <c r="I540" s="289" t="s">
        <v>281</v>
      </c>
      <c r="J540" s="289" t="s">
        <v>319</v>
      </c>
      <c r="K540" s="305" t="s">
        <v>852</v>
      </c>
      <c r="L540" s="290" t="s">
        <v>6665</v>
      </c>
      <c r="M540" s="253">
        <v>1</v>
      </c>
    </row>
    <row r="541" spans="2:13" ht="45">
      <c r="B541" s="289">
        <v>222</v>
      </c>
      <c r="C541" s="305" t="s">
        <v>853</v>
      </c>
      <c r="D541" s="289" t="s">
        <v>41</v>
      </c>
      <c r="E541" s="289" t="s">
        <v>455</v>
      </c>
      <c r="F541" s="308">
        <v>1.0372004000000001</v>
      </c>
      <c r="G541" s="308">
        <v>1.0372004000000001</v>
      </c>
      <c r="H541" s="308"/>
      <c r="I541" s="289" t="s">
        <v>281</v>
      </c>
      <c r="J541" s="289" t="s">
        <v>319</v>
      </c>
      <c r="K541" s="305" t="s">
        <v>854</v>
      </c>
      <c r="L541" s="290" t="s">
        <v>6665</v>
      </c>
      <c r="M541" s="253">
        <v>1</v>
      </c>
    </row>
    <row r="542" spans="2:13" ht="30">
      <c r="B542" s="289">
        <v>223</v>
      </c>
      <c r="C542" s="305" t="s">
        <v>855</v>
      </c>
      <c r="D542" s="289" t="s">
        <v>41</v>
      </c>
      <c r="E542" s="289" t="s">
        <v>455</v>
      </c>
      <c r="F542" s="308">
        <v>1.1380235000000001</v>
      </c>
      <c r="G542" s="308">
        <v>1.1380235000000001</v>
      </c>
      <c r="H542" s="308"/>
      <c r="I542" s="289" t="s">
        <v>281</v>
      </c>
      <c r="J542" s="289" t="s">
        <v>319</v>
      </c>
      <c r="K542" s="305" t="s">
        <v>856</v>
      </c>
      <c r="L542" s="290" t="s">
        <v>6665</v>
      </c>
      <c r="M542" s="253">
        <v>1</v>
      </c>
    </row>
    <row r="543" spans="2:13" ht="75">
      <c r="B543" s="289">
        <v>224</v>
      </c>
      <c r="C543" s="305" t="s">
        <v>864</v>
      </c>
      <c r="D543" s="289" t="s">
        <v>860</v>
      </c>
      <c r="E543" s="289" t="s">
        <v>285</v>
      </c>
      <c r="F543" s="308">
        <v>5.4</v>
      </c>
      <c r="G543" s="308">
        <v>0.1</v>
      </c>
      <c r="H543" s="308"/>
      <c r="I543" s="289" t="s">
        <v>281</v>
      </c>
      <c r="J543" s="289" t="s">
        <v>865</v>
      </c>
      <c r="K543" s="305" t="s">
        <v>866</v>
      </c>
      <c r="L543" s="290"/>
      <c r="M543" s="253">
        <v>1</v>
      </c>
    </row>
    <row r="544" spans="2:13" s="5" customFormat="1" hidden="1">
      <c r="B544" s="3"/>
      <c r="C544" s="132"/>
      <c r="D544" s="3"/>
      <c r="E544" s="3"/>
      <c r="F544" s="133"/>
      <c r="G544" s="133"/>
      <c r="H544" s="133"/>
      <c r="I544" s="3"/>
      <c r="J544" s="3"/>
      <c r="K544" s="132"/>
      <c r="L544" s="137"/>
      <c r="M544" s="231"/>
    </row>
    <row r="545" spans="1:15" s="209" customFormat="1">
      <c r="A545" s="2"/>
      <c r="B545" s="280" t="s">
        <v>129</v>
      </c>
      <c r="C545" s="296" t="s">
        <v>130</v>
      </c>
      <c r="D545" s="276"/>
      <c r="E545" s="276"/>
      <c r="F545" s="319"/>
      <c r="G545" s="319"/>
      <c r="H545" s="319"/>
      <c r="I545" s="276"/>
      <c r="J545" s="276"/>
      <c r="K545" s="320"/>
      <c r="L545" s="278"/>
      <c r="M545" s="282">
        <v>0</v>
      </c>
    </row>
    <row r="546" spans="1:15" ht="45">
      <c r="B546" s="289">
        <v>225</v>
      </c>
      <c r="C546" s="305" t="s">
        <v>867</v>
      </c>
      <c r="D546" s="289" t="s">
        <v>125</v>
      </c>
      <c r="E546" s="289" t="s">
        <v>285</v>
      </c>
      <c r="F546" s="308">
        <v>8.86</v>
      </c>
      <c r="G546" s="308">
        <v>8.86</v>
      </c>
      <c r="H546" s="308"/>
      <c r="I546" s="289" t="s">
        <v>281</v>
      </c>
      <c r="J546" s="289" t="s">
        <v>282</v>
      </c>
      <c r="K546" s="305" t="s">
        <v>868</v>
      </c>
      <c r="L546" s="290" t="s">
        <v>6663</v>
      </c>
      <c r="M546" s="253">
        <v>1</v>
      </c>
      <c r="O546" s="150">
        <v>0</v>
      </c>
    </row>
    <row r="547" spans="1:15" ht="90">
      <c r="B547" s="289">
        <v>226</v>
      </c>
      <c r="C547" s="305" t="s">
        <v>869</v>
      </c>
      <c r="D547" s="289" t="s">
        <v>27</v>
      </c>
      <c r="E547" s="289" t="s">
        <v>285</v>
      </c>
      <c r="F547" s="308">
        <v>15.83</v>
      </c>
      <c r="G547" s="308">
        <v>10</v>
      </c>
      <c r="H547" s="308"/>
      <c r="I547" s="289" t="s">
        <v>281</v>
      </c>
      <c r="J547" s="289" t="s">
        <v>870</v>
      </c>
      <c r="K547" s="305" t="s">
        <v>871</v>
      </c>
      <c r="L547" s="290" t="s">
        <v>6668</v>
      </c>
      <c r="M547" s="253">
        <v>1</v>
      </c>
      <c r="O547" s="150">
        <v>0</v>
      </c>
    </row>
    <row r="548" spans="1:15" ht="60">
      <c r="B548" s="289">
        <v>227</v>
      </c>
      <c r="C548" s="305" t="s">
        <v>872</v>
      </c>
      <c r="D548" s="289" t="s">
        <v>27</v>
      </c>
      <c r="E548" s="289" t="s">
        <v>873</v>
      </c>
      <c r="F548" s="308">
        <v>0.63</v>
      </c>
      <c r="G548" s="308">
        <v>0.1</v>
      </c>
      <c r="H548" s="308"/>
      <c r="I548" s="289" t="s">
        <v>281</v>
      </c>
      <c r="J548" s="289" t="s">
        <v>295</v>
      </c>
      <c r="K548" s="305" t="s">
        <v>874</v>
      </c>
      <c r="L548" s="290" t="s">
        <v>6665</v>
      </c>
      <c r="M548" s="253">
        <v>1</v>
      </c>
    </row>
    <row r="549" spans="1:15" ht="120">
      <c r="B549" s="289">
        <v>228</v>
      </c>
      <c r="C549" s="305" t="s">
        <v>875</v>
      </c>
      <c r="D549" s="289" t="s">
        <v>27</v>
      </c>
      <c r="E549" s="289" t="s">
        <v>280</v>
      </c>
      <c r="F549" s="308">
        <v>0.38</v>
      </c>
      <c r="G549" s="308"/>
      <c r="H549" s="308">
        <v>0.08</v>
      </c>
      <c r="I549" s="289" t="s">
        <v>281</v>
      </c>
      <c r="J549" s="289" t="s">
        <v>306</v>
      </c>
      <c r="K549" s="305" t="s">
        <v>876</v>
      </c>
      <c r="L549" s="290"/>
      <c r="M549" s="253">
        <v>1</v>
      </c>
      <c r="O549" s="150">
        <v>0</v>
      </c>
    </row>
    <row r="550" spans="1:15" ht="45">
      <c r="B550" s="289">
        <v>229</v>
      </c>
      <c r="C550" s="305" t="s">
        <v>877</v>
      </c>
      <c r="D550" s="289" t="s">
        <v>95</v>
      </c>
      <c r="E550" s="289" t="s">
        <v>878</v>
      </c>
      <c r="F550" s="308">
        <v>0.41880000000000001</v>
      </c>
      <c r="G550" s="308">
        <v>0.41880000000000001</v>
      </c>
      <c r="H550" s="308"/>
      <c r="I550" s="289" t="s">
        <v>281</v>
      </c>
      <c r="J550" s="289" t="s">
        <v>879</v>
      </c>
      <c r="K550" s="305" t="s">
        <v>880</v>
      </c>
      <c r="L550" s="290" t="s">
        <v>6667</v>
      </c>
      <c r="M550" s="253">
        <v>1</v>
      </c>
      <c r="O550" s="150">
        <v>0</v>
      </c>
    </row>
    <row r="551" spans="1:15" ht="45">
      <c r="B551" s="289">
        <v>230</v>
      </c>
      <c r="C551" s="305" t="s">
        <v>881</v>
      </c>
      <c r="D551" s="289" t="s">
        <v>41</v>
      </c>
      <c r="E551" s="289" t="s">
        <v>878</v>
      </c>
      <c r="F551" s="308">
        <v>0.9</v>
      </c>
      <c r="G551" s="308">
        <v>0.9</v>
      </c>
      <c r="H551" s="308"/>
      <c r="I551" s="289" t="s">
        <v>281</v>
      </c>
      <c r="J551" s="289" t="s">
        <v>879</v>
      </c>
      <c r="K551" s="305" t="s">
        <v>882</v>
      </c>
      <c r="L551" s="290" t="s">
        <v>6665</v>
      </c>
      <c r="M551" s="253">
        <v>1</v>
      </c>
      <c r="O551" s="150">
        <v>0</v>
      </c>
    </row>
    <row r="552" spans="1:15" ht="45">
      <c r="B552" s="289">
        <v>231</v>
      </c>
      <c r="C552" s="305" t="s">
        <v>883</v>
      </c>
      <c r="D552" s="289" t="s">
        <v>884</v>
      </c>
      <c r="E552" s="289" t="s">
        <v>878</v>
      </c>
      <c r="F552" s="308">
        <v>0.33</v>
      </c>
      <c r="G552" s="308">
        <v>0.33</v>
      </c>
      <c r="H552" s="308"/>
      <c r="I552" s="289" t="s">
        <v>281</v>
      </c>
      <c r="J552" s="289" t="s">
        <v>879</v>
      </c>
      <c r="K552" s="305" t="s">
        <v>885</v>
      </c>
      <c r="L552" s="290" t="s">
        <v>6665</v>
      </c>
      <c r="M552" s="253">
        <v>1</v>
      </c>
      <c r="O552" s="150">
        <v>0</v>
      </c>
    </row>
    <row r="553" spans="1:15" ht="45">
      <c r="B553" s="289">
        <v>232</v>
      </c>
      <c r="C553" s="305" t="s">
        <v>886</v>
      </c>
      <c r="D553" s="289" t="s">
        <v>122</v>
      </c>
      <c r="E553" s="289" t="s">
        <v>878</v>
      </c>
      <c r="F553" s="308">
        <v>0.67869999999999997</v>
      </c>
      <c r="G553" s="308">
        <v>0.67869999999999997</v>
      </c>
      <c r="H553" s="308"/>
      <c r="I553" s="289" t="s">
        <v>281</v>
      </c>
      <c r="J553" s="289" t="s">
        <v>363</v>
      </c>
      <c r="K553" s="305" t="s">
        <v>887</v>
      </c>
      <c r="L553" s="290" t="s">
        <v>6667</v>
      </c>
      <c r="M553" s="253">
        <v>1</v>
      </c>
      <c r="O553" s="150">
        <v>0</v>
      </c>
    </row>
    <row r="554" spans="1:15" ht="30">
      <c r="B554" s="289">
        <v>233</v>
      </c>
      <c r="C554" s="305" t="s">
        <v>888</v>
      </c>
      <c r="D554" s="289" t="s">
        <v>27</v>
      </c>
      <c r="E554" s="289" t="s">
        <v>878</v>
      </c>
      <c r="F554" s="308">
        <v>3.5000000000000003E-2</v>
      </c>
      <c r="G554" s="308">
        <v>3.5000000000000003E-2</v>
      </c>
      <c r="H554" s="308"/>
      <c r="I554" s="289" t="s">
        <v>281</v>
      </c>
      <c r="J554" s="289" t="s">
        <v>363</v>
      </c>
      <c r="K554" s="305" t="s">
        <v>889</v>
      </c>
      <c r="L554" s="290" t="s">
        <v>6667</v>
      </c>
      <c r="M554" s="253">
        <v>1</v>
      </c>
      <c r="O554" s="150">
        <v>0</v>
      </c>
    </row>
    <row r="555" spans="1:15" ht="75">
      <c r="B555" s="289">
        <v>234</v>
      </c>
      <c r="C555" s="305" t="s">
        <v>890</v>
      </c>
      <c r="D555" s="289" t="s">
        <v>719</v>
      </c>
      <c r="E555" s="289" t="s">
        <v>891</v>
      </c>
      <c r="F555" s="308">
        <v>3.8</v>
      </c>
      <c r="G555" s="308"/>
      <c r="H555" s="308">
        <v>3.05</v>
      </c>
      <c r="I555" s="289" t="s">
        <v>281</v>
      </c>
      <c r="J555" s="289" t="s">
        <v>289</v>
      </c>
      <c r="K555" s="305" t="s">
        <v>892</v>
      </c>
      <c r="L555" s="290" t="s">
        <v>6665</v>
      </c>
      <c r="M555" s="253">
        <v>1</v>
      </c>
      <c r="O555" s="150">
        <v>0</v>
      </c>
    </row>
    <row r="556" spans="1:15" ht="45">
      <c r="B556" s="289">
        <v>235</v>
      </c>
      <c r="C556" s="305" t="s">
        <v>893</v>
      </c>
      <c r="D556" s="289" t="s">
        <v>122</v>
      </c>
      <c r="E556" s="289" t="s">
        <v>425</v>
      </c>
      <c r="F556" s="308">
        <v>0.09</v>
      </c>
      <c r="G556" s="308">
        <v>4.7E-2</v>
      </c>
      <c r="H556" s="308"/>
      <c r="I556" s="289" t="s">
        <v>281</v>
      </c>
      <c r="J556" s="289" t="s">
        <v>289</v>
      </c>
      <c r="K556" s="305" t="s">
        <v>894</v>
      </c>
      <c r="L556" s="290" t="s">
        <v>6681</v>
      </c>
      <c r="M556" s="253">
        <v>1</v>
      </c>
    </row>
    <row r="557" spans="1:15" ht="45">
      <c r="B557" s="289">
        <v>236</v>
      </c>
      <c r="C557" s="305" t="s">
        <v>895</v>
      </c>
      <c r="D557" s="289" t="s">
        <v>125</v>
      </c>
      <c r="E557" s="289" t="s">
        <v>285</v>
      </c>
      <c r="F557" s="308">
        <v>2.14</v>
      </c>
      <c r="G557" s="308">
        <v>2.14</v>
      </c>
      <c r="H557" s="308"/>
      <c r="I557" s="289" t="s">
        <v>281</v>
      </c>
      <c r="J557" s="289" t="s">
        <v>522</v>
      </c>
      <c r="K557" s="305" t="s">
        <v>896</v>
      </c>
      <c r="L557" s="290" t="s">
        <v>6682</v>
      </c>
      <c r="M557" s="253">
        <v>1</v>
      </c>
    </row>
    <row r="558" spans="1:15" ht="30">
      <c r="B558" s="289">
        <v>237</v>
      </c>
      <c r="C558" s="305" t="s">
        <v>897</v>
      </c>
      <c r="D558" s="289" t="s">
        <v>898</v>
      </c>
      <c r="E558" s="289" t="s">
        <v>899</v>
      </c>
      <c r="F558" s="308">
        <v>2.2200000000000002</v>
      </c>
      <c r="G558" s="308">
        <v>0.2</v>
      </c>
      <c r="H558" s="308"/>
      <c r="I558" s="289" t="s">
        <v>281</v>
      </c>
      <c r="J558" s="289" t="s">
        <v>306</v>
      </c>
      <c r="K558" s="305" t="s">
        <v>900</v>
      </c>
      <c r="L558" s="290" t="s">
        <v>6667</v>
      </c>
      <c r="M558" s="253">
        <v>1</v>
      </c>
    </row>
    <row r="559" spans="1:15" s="5" customFormat="1" hidden="1">
      <c r="B559" s="3"/>
      <c r="C559" s="132"/>
      <c r="D559" s="3"/>
      <c r="E559" s="3"/>
      <c r="F559" s="142"/>
      <c r="G559" s="142"/>
      <c r="H559" s="142"/>
      <c r="I559" s="3"/>
      <c r="J559" s="3"/>
      <c r="K559" s="132"/>
      <c r="L559" s="137"/>
      <c r="M559" s="231"/>
    </row>
    <row r="560" spans="1:15" s="209" customFormat="1">
      <c r="A560" s="5"/>
      <c r="B560" s="296" t="s">
        <v>901</v>
      </c>
      <c r="C560" s="297"/>
      <c r="D560" s="276"/>
      <c r="E560" s="276"/>
      <c r="F560" s="277"/>
      <c r="G560" s="277"/>
      <c r="H560" s="277"/>
      <c r="I560" s="276"/>
      <c r="J560" s="276"/>
      <c r="K560" s="278"/>
      <c r="L560" s="278"/>
      <c r="M560" s="282">
        <v>0</v>
      </c>
    </row>
    <row r="561" spans="1:13" s="209" customFormat="1">
      <c r="A561" s="5"/>
      <c r="B561" s="280" t="s">
        <v>16</v>
      </c>
      <c r="C561" s="281" t="s">
        <v>6493</v>
      </c>
      <c r="D561" s="276"/>
      <c r="E561" s="276"/>
      <c r="F561" s="277"/>
      <c r="G561" s="277"/>
      <c r="H561" s="277"/>
      <c r="I561" s="276"/>
      <c r="J561" s="276"/>
      <c r="K561" s="278"/>
      <c r="L561" s="278"/>
      <c r="M561" s="282">
        <v>0</v>
      </c>
    </row>
    <row r="562" spans="1:13" s="5" customFormat="1" hidden="1">
      <c r="B562" s="161" t="s">
        <v>18</v>
      </c>
      <c r="C562" s="201" t="s">
        <v>19</v>
      </c>
      <c r="D562" s="3"/>
      <c r="E562" s="3"/>
      <c r="F562" s="142"/>
      <c r="G562" s="142"/>
      <c r="H562" s="142"/>
      <c r="I562" s="3"/>
      <c r="J562" s="3"/>
      <c r="K562" s="137"/>
      <c r="L562" s="137"/>
      <c r="M562" s="231"/>
    </row>
    <row r="563" spans="1:13" s="181" customFormat="1" hidden="1">
      <c r="A563" s="5"/>
      <c r="B563" s="3"/>
      <c r="C563" s="137"/>
      <c r="D563" s="3"/>
      <c r="E563" s="3"/>
      <c r="F563" s="142"/>
      <c r="G563" s="142"/>
      <c r="H563" s="142"/>
      <c r="I563" s="3"/>
      <c r="J563" s="3"/>
      <c r="K563" s="137"/>
      <c r="L563" s="137"/>
      <c r="M563" s="199"/>
    </row>
    <row r="564" spans="1:13" s="181" customFormat="1" hidden="1">
      <c r="A564" s="5"/>
      <c r="B564" s="3"/>
      <c r="C564" s="137"/>
      <c r="D564" s="3"/>
      <c r="E564" s="3"/>
      <c r="F564" s="142"/>
      <c r="G564" s="142"/>
      <c r="H564" s="142"/>
      <c r="I564" s="3"/>
      <c r="J564" s="3"/>
      <c r="K564" s="137"/>
      <c r="L564" s="137"/>
      <c r="M564" s="199"/>
    </row>
    <row r="565" spans="1:13" s="181" customFormat="1" hidden="1">
      <c r="A565" s="5"/>
      <c r="B565" s="3"/>
      <c r="C565" s="137"/>
      <c r="D565" s="3"/>
      <c r="E565" s="3"/>
      <c r="F565" s="142"/>
      <c r="G565" s="142"/>
      <c r="H565" s="142"/>
      <c r="I565" s="3"/>
      <c r="J565" s="3"/>
      <c r="K565" s="137"/>
      <c r="L565" s="137"/>
      <c r="M565" s="199"/>
    </row>
    <row r="566" spans="1:13" s="181" customFormat="1" hidden="1">
      <c r="A566" s="5"/>
      <c r="B566" s="3"/>
      <c r="C566" s="137"/>
      <c r="D566" s="3"/>
      <c r="E566" s="3"/>
      <c r="F566" s="142"/>
      <c r="G566" s="142"/>
      <c r="H566" s="142"/>
      <c r="I566" s="3"/>
      <c r="J566" s="3"/>
      <c r="K566" s="137"/>
      <c r="L566" s="137"/>
      <c r="M566" s="199"/>
    </row>
    <row r="567" spans="1:13" s="288" customFormat="1">
      <c r="A567" s="1"/>
      <c r="B567" s="283" t="s">
        <v>56</v>
      </c>
      <c r="C567" s="284" t="s">
        <v>6492</v>
      </c>
      <c r="D567" s="298"/>
      <c r="E567" s="298"/>
      <c r="F567" s="304"/>
      <c r="G567" s="304"/>
      <c r="H567" s="304"/>
      <c r="I567" s="298"/>
      <c r="J567" s="298"/>
      <c r="K567" s="299"/>
      <c r="L567" s="299"/>
      <c r="M567" s="286">
        <v>0</v>
      </c>
    </row>
    <row r="568" spans="1:13" s="293" customFormat="1" ht="105">
      <c r="A568" s="1"/>
      <c r="B568" s="289">
        <v>1</v>
      </c>
      <c r="C568" s="305" t="s">
        <v>4900</v>
      </c>
      <c r="D568" s="289" t="s">
        <v>27</v>
      </c>
      <c r="E568" s="289" t="s">
        <v>4901</v>
      </c>
      <c r="F568" s="291">
        <v>4.8026</v>
      </c>
      <c r="G568" s="291">
        <v>4.3029999999999999</v>
      </c>
      <c r="H568" s="291"/>
      <c r="I568" s="289" t="s">
        <v>4225</v>
      </c>
      <c r="J568" s="289" t="s">
        <v>4944</v>
      </c>
      <c r="K568" s="290" t="s">
        <v>4902</v>
      </c>
      <c r="L568" s="290"/>
      <c r="M568" s="253">
        <v>1</v>
      </c>
    </row>
    <row r="569" spans="1:13" s="293" customFormat="1" ht="135">
      <c r="A569" s="1"/>
      <c r="B569" s="289">
        <v>2</v>
      </c>
      <c r="C569" s="305" t="s">
        <v>4903</v>
      </c>
      <c r="D569" s="289" t="s">
        <v>43</v>
      </c>
      <c r="E569" s="289" t="s">
        <v>4904</v>
      </c>
      <c r="F569" s="291">
        <v>7.9000000000000001E-2</v>
      </c>
      <c r="G569" s="291">
        <v>7.9000000000000001E-2</v>
      </c>
      <c r="H569" s="291"/>
      <c r="I569" s="289" t="s">
        <v>4225</v>
      </c>
      <c r="J569" s="289" t="s">
        <v>4905</v>
      </c>
      <c r="K569" s="290" t="s">
        <v>4906</v>
      </c>
      <c r="L569" s="290"/>
      <c r="M569" s="253">
        <v>1</v>
      </c>
    </row>
    <row r="570" spans="1:13" s="293" customFormat="1" ht="60">
      <c r="A570" s="1"/>
      <c r="B570" s="289">
        <v>3</v>
      </c>
      <c r="C570" s="305" t="s">
        <v>4907</v>
      </c>
      <c r="D570" s="289" t="s">
        <v>27</v>
      </c>
      <c r="E570" s="289" t="s">
        <v>482</v>
      </c>
      <c r="F570" s="291">
        <v>3.1600000000000003E-2</v>
      </c>
      <c r="G570" s="291">
        <v>3.1600000000000003E-2</v>
      </c>
      <c r="H570" s="291"/>
      <c r="I570" s="289" t="s">
        <v>4225</v>
      </c>
      <c r="J570" s="289" t="s">
        <v>4908</v>
      </c>
      <c r="K570" s="290" t="s">
        <v>4909</v>
      </c>
      <c r="L570" s="290"/>
      <c r="M570" s="253">
        <v>1</v>
      </c>
    </row>
    <row r="571" spans="1:13" s="293" customFormat="1" ht="120">
      <c r="A571" s="1"/>
      <c r="B571" s="289">
        <v>4</v>
      </c>
      <c r="C571" s="305" t="s">
        <v>4910</v>
      </c>
      <c r="D571" s="289" t="s">
        <v>27</v>
      </c>
      <c r="E571" s="289" t="s">
        <v>4911</v>
      </c>
      <c r="F571" s="291">
        <v>1.3180000000000001</v>
      </c>
      <c r="G571" s="291">
        <v>1.3180000000000001</v>
      </c>
      <c r="H571" s="291"/>
      <c r="I571" s="289" t="s">
        <v>4225</v>
      </c>
      <c r="J571" s="289" t="s">
        <v>4912</v>
      </c>
      <c r="K571" s="290" t="s">
        <v>4913</v>
      </c>
      <c r="L571" s="290"/>
      <c r="M571" s="253">
        <v>1</v>
      </c>
    </row>
    <row r="572" spans="1:13" s="293" customFormat="1" ht="345">
      <c r="A572" s="1"/>
      <c r="B572" s="289">
        <v>5</v>
      </c>
      <c r="C572" s="305" t="s">
        <v>4922</v>
      </c>
      <c r="D572" s="289" t="s">
        <v>27</v>
      </c>
      <c r="E572" s="289" t="s">
        <v>4919</v>
      </c>
      <c r="F572" s="291">
        <v>0.17330000000000001</v>
      </c>
      <c r="G572" s="291">
        <v>0.17330000000000001</v>
      </c>
      <c r="H572" s="291"/>
      <c r="I572" s="289" t="s">
        <v>4225</v>
      </c>
      <c r="J572" s="289" t="s">
        <v>4923</v>
      </c>
      <c r="K572" s="290" t="s">
        <v>4924</v>
      </c>
      <c r="L572" s="290"/>
      <c r="M572" s="253">
        <v>1</v>
      </c>
    </row>
    <row r="573" spans="1:13" s="293" customFormat="1" ht="60">
      <c r="A573" s="1"/>
      <c r="B573" s="289">
        <v>6</v>
      </c>
      <c r="C573" s="305" t="s">
        <v>4925</v>
      </c>
      <c r="D573" s="289" t="s">
        <v>27</v>
      </c>
      <c r="E573" s="289" t="s">
        <v>4926</v>
      </c>
      <c r="F573" s="291">
        <v>0.17299999999999999</v>
      </c>
      <c r="G573" s="291">
        <v>0.17299999999999999</v>
      </c>
      <c r="H573" s="291"/>
      <c r="I573" s="289" t="s">
        <v>4225</v>
      </c>
      <c r="J573" s="289" t="s">
        <v>4927</v>
      </c>
      <c r="K573" s="290" t="s">
        <v>4928</v>
      </c>
      <c r="L573" s="290"/>
      <c r="M573" s="253">
        <v>1</v>
      </c>
    </row>
    <row r="574" spans="1:13" s="293" customFormat="1" ht="45">
      <c r="A574" s="1"/>
      <c r="B574" s="289">
        <v>7</v>
      </c>
      <c r="C574" s="305" t="s">
        <v>4929</v>
      </c>
      <c r="D574" s="289" t="s">
        <v>86</v>
      </c>
      <c r="E574" s="289" t="s">
        <v>4904</v>
      </c>
      <c r="F574" s="291">
        <v>1.7</v>
      </c>
      <c r="G574" s="291">
        <v>0.18</v>
      </c>
      <c r="H574" s="291"/>
      <c r="I574" s="289" t="s">
        <v>4225</v>
      </c>
      <c r="J574" s="289" t="s">
        <v>4930</v>
      </c>
      <c r="K574" s="290" t="s">
        <v>4931</v>
      </c>
      <c r="L574" s="290"/>
      <c r="M574" s="253">
        <v>1</v>
      </c>
    </row>
    <row r="575" spans="1:13" s="293" customFormat="1" ht="120">
      <c r="A575" s="1"/>
      <c r="B575" s="289">
        <v>8</v>
      </c>
      <c r="C575" s="305" t="s">
        <v>4932</v>
      </c>
      <c r="D575" s="289" t="s">
        <v>86</v>
      </c>
      <c r="E575" s="289" t="s">
        <v>4904</v>
      </c>
      <c r="F575" s="291">
        <v>7.0000000000000007E-2</v>
      </c>
      <c r="G575" s="291">
        <v>2.35E-2</v>
      </c>
      <c r="H575" s="291"/>
      <c r="I575" s="289" t="s">
        <v>4225</v>
      </c>
      <c r="J575" s="289" t="s">
        <v>4933</v>
      </c>
      <c r="K575" s="290" t="s">
        <v>4934</v>
      </c>
      <c r="L575" s="290"/>
      <c r="M575" s="253">
        <v>1</v>
      </c>
    </row>
    <row r="576" spans="1:13" s="293" customFormat="1" ht="150">
      <c r="A576" s="1"/>
      <c r="B576" s="289">
        <v>9</v>
      </c>
      <c r="C576" s="305" t="s">
        <v>4935</v>
      </c>
      <c r="D576" s="289" t="s">
        <v>47</v>
      </c>
      <c r="E576" s="289" t="s">
        <v>4919</v>
      </c>
      <c r="F576" s="291">
        <v>0.32500000000000001</v>
      </c>
      <c r="G576" s="291">
        <v>0.32500000000000001</v>
      </c>
      <c r="H576" s="291"/>
      <c r="I576" s="289" t="s">
        <v>4225</v>
      </c>
      <c r="J576" s="289" t="s">
        <v>4936</v>
      </c>
      <c r="K576" s="290" t="s">
        <v>4937</v>
      </c>
      <c r="L576" s="290"/>
      <c r="M576" s="253">
        <v>1</v>
      </c>
    </row>
    <row r="577" spans="1:13" s="293" customFormat="1" ht="150">
      <c r="A577" s="1"/>
      <c r="B577" s="289">
        <v>10</v>
      </c>
      <c r="C577" s="305" t="s">
        <v>4938</v>
      </c>
      <c r="D577" s="289" t="s">
        <v>73</v>
      </c>
      <c r="E577" s="289" t="s">
        <v>4919</v>
      </c>
      <c r="F577" s="291">
        <v>8.5000000000000006E-2</v>
      </c>
      <c r="G577" s="291">
        <v>8.5000000000000006E-2</v>
      </c>
      <c r="H577" s="291"/>
      <c r="I577" s="289" t="s">
        <v>4225</v>
      </c>
      <c r="J577" s="289" t="s">
        <v>4936</v>
      </c>
      <c r="K577" s="290" t="s">
        <v>4937</v>
      </c>
      <c r="L577" s="290"/>
      <c r="M577" s="253">
        <v>1</v>
      </c>
    </row>
    <row r="578" spans="1:13" s="293" customFormat="1" ht="60">
      <c r="A578" s="1"/>
      <c r="B578" s="289">
        <v>11</v>
      </c>
      <c r="C578" s="305" t="s">
        <v>4941</v>
      </c>
      <c r="D578" s="289" t="s">
        <v>27</v>
      </c>
      <c r="E578" s="289" t="s">
        <v>4919</v>
      </c>
      <c r="F578" s="291">
        <v>2.5000000000000001E-2</v>
      </c>
      <c r="G578" s="291">
        <v>2.5000000000000001E-2</v>
      </c>
      <c r="H578" s="291"/>
      <c r="I578" s="289" t="s">
        <v>4225</v>
      </c>
      <c r="J578" s="289" t="s">
        <v>4942</v>
      </c>
      <c r="K578" s="290" t="s">
        <v>4943</v>
      </c>
      <c r="L578" s="290"/>
      <c r="M578" s="253">
        <v>1</v>
      </c>
    </row>
    <row r="579" spans="1:13" s="181" customFormat="1" hidden="1">
      <c r="A579" s="5"/>
      <c r="B579" s="132"/>
      <c r="C579" s="132"/>
      <c r="D579" s="3"/>
      <c r="E579" s="3"/>
      <c r="F579" s="142"/>
      <c r="G579" s="142"/>
      <c r="H579" s="142"/>
      <c r="I579" s="3"/>
      <c r="J579" s="3"/>
      <c r="K579" s="137"/>
      <c r="L579" s="137"/>
      <c r="M579" s="199"/>
    </row>
    <row r="580" spans="1:13" s="209" customFormat="1">
      <c r="A580" s="5"/>
      <c r="B580" s="280" t="s">
        <v>129</v>
      </c>
      <c r="C580" s="296" t="s">
        <v>130</v>
      </c>
      <c r="D580" s="280"/>
      <c r="E580" s="296"/>
      <c r="F580" s="306"/>
      <c r="G580" s="277"/>
      <c r="H580" s="277"/>
      <c r="I580" s="276"/>
      <c r="J580" s="276"/>
      <c r="K580" s="278"/>
      <c r="L580" s="278"/>
      <c r="M580" s="282">
        <v>0</v>
      </c>
    </row>
    <row r="581" spans="1:13" s="293" customFormat="1" ht="105">
      <c r="A581" s="5"/>
      <c r="B581" s="289">
        <v>12</v>
      </c>
      <c r="C581" s="290" t="s">
        <v>4945</v>
      </c>
      <c r="D581" s="289" t="s">
        <v>410</v>
      </c>
      <c r="E581" s="290" t="s">
        <v>4919</v>
      </c>
      <c r="F581" s="310">
        <v>7.9200000000000007E-2</v>
      </c>
      <c r="G581" s="291">
        <v>7.9200000000000007E-2</v>
      </c>
      <c r="H581" s="291"/>
      <c r="I581" s="289" t="s">
        <v>4225</v>
      </c>
      <c r="J581" s="289" t="s">
        <v>4946</v>
      </c>
      <c r="K581" s="290" t="s">
        <v>4947</v>
      </c>
      <c r="L581" s="290"/>
      <c r="M581" s="253">
        <v>1</v>
      </c>
    </row>
    <row r="582" spans="1:13" s="293" customFormat="1" ht="105">
      <c r="A582" s="5"/>
      <c r="B582" s="289">
        <v>13</v>
      </c>
      <c r="C582" s="290" t="s">
        <v>4948</v>
      </c>
      <c r="D582" s="289" t="s">
        <v>47</v>
      </c>
      <c r="E582" s="290" t="s">
        <v>4919</v>
      </c>
      <c r="F582" s="310">
        <v>0.06</v>
      </c>
      <c r="G582" s="291">
        <v>0.06</v>
      </c>
      <c r="H582" s="291"/>
      <c r="I582" s="289" t="s">
        <v>4225</v>
      </c>
      <c r="J582" s="289" t="s">
        <v>4949</v>
      </c>
      <c r="K582" s="290" t="s">
        <v>4950</v>
      </c>
      <c r="L582" s="290"/>
      <c r="M582" s="253">
        <v>1</v>
      </c>
    </row>
    <row r="583" spans="1:13" s="293" customFormat="1" ht="90">
      <c r="A583" s="5"/>
      <c r="B583" s="289">
        <v>14</v>
      </c>
      <c r="C583" s="290" t="s">
        <v>5935</v>
      </c>
      <c r="D583" s="289" t="s">
        <v>47</v>
      </c>
      <c r="E583" s="290" t="s">
        <v>4919</v>
      </c>
      <c r="F583" s="310">
        <v>0.39467999999999998</v>
      </c>
      <c r="G583" s="291">
        <v>0.39467999999999998</v>
      </c>
      <c r="H583" s="291"/>
      <c r="I583" s="289" t="s">
        <v>4225</v>
      </c>
      <c r="J583" s="289" t="s">
        <v>4951</v>
      </c>
      <c r="K583" s="290" t="s">
        <v>4952</v>
      </c>
      <c r="L583" s="290"/>
      <c r="M583" s="253">
        <v>1</v>
      </c>
    </row>
    <row r="584" spans="1:13" s="181" customFormat="1" hidden="1">
      <c r="A584" s="5"/>
      <c r="B584" s="3"/>
      <c r="C584" s="132"/>
      <c r="D584" s="3"/>
      <c r="E584" s="3"/>
      <c r="F584" s="142"/>
      <c r="G584" s="142"/>
      <c r="H584" s="142"/>
      <c r="I584" s="3"/>
      <c r="J584" s="3"/>
      <c r="K584" s="132"/>
      <c r="L584" s="137"/>
      <c r="M584" s="199"/>
    </row>
    <row r="585" spans="1:13" s="209" customFormat="1">
      <c r="A585" s="2"/>
      <c r="B585" s="296" t="s">
        <v>6390</v>
      </c>
      <c r="C585" s="297"/>
      <c r="D585" s="276"/>
      <c r="E585" s="276"/>
      <c r="F585" s="277"/>
      <c r="G585" s="277"/>
      <c r="H585" s="277"/>
      <c r="I585" s="276"/>
      <c r="J585" s="276"/>
      <c r="K585" s="278"/>
      <c r="L585" s="278"/>
      <c r="M585" s="282">
        <v>0</v>
      </c>
    </row>
    <row r="586" spans="1:13" s="209" customFormat="1">
      <c r="A586" s="2"/>
      <c r="B586" s="280" t="s">
        <v>16</v>
      </c>
      <c r="C586" s="281" t="s">
        <v>6493</v>
      </c>
      <c r="D586" s="280"/>
      <c r="E586" s="296"/>
      <c r="F586" s="306"/>
      <c r="G586" s="277"/>
      <c r="H586" s="277"/>
      <c r="I586" s="276"/>
      <c r="J586" s="276"/>
      <c r="K586" s="278"/>
      <c r="L586" s="278"/>
      <c r="M586" s="282">
        <v>0</v>
      </c>
    </row>
    <row r="587" spans="1:13" s="288" customFormat="1">
      <c r="A587" s="5"/>
      <c r="B587" s="283" t="s">
        <v>18</v>
      </c>
      <c r="C587" s="284" t="s">
        <v>19</v>
      </c>
      <c r="D587" s="298"/>
      <c r="E587" s="298"/>
      <c r="F587" s="316"/>
      <c r="G587" s="316"/>
      <c r="H587" s="304"/>
      <c r="I587" s="298"/>
      <c r="J587" s="298"/>
      <c r="K587" s="299"/>
      <c r="L587" s="298"/>
      <c r="M587" s="286">
        <v>0</v>
      </c>
    </row>
    <row r="588" spans="1:13" s="293" customFormat="1" ht="45">
      <c r="A588" s="181"/>
      <c r="B588" s="289">
        <v>1</v>
      </c>
      <c r="C588" s="290" t="s">
        <v>903</v>
      </c>
      <c r="D588" s="289" t="s">
        <v>410</v>
      </c>
      <c r="E588" s="289" t="s">
        <v>904</v>
      </c>
      <c r="F588" s="308">
        <v>1.1100000000000001</v>
      </c>
      <c r="G588" s="308">
        <v>1.1100000000000001</v>
      </c>
      <c r="H588" s="291"/>
      <c r="I588" s="289" t="s">
        <v>905</v>
      </c>
      <c r="J588" s="289" t="s">
        <v>906</v>
      </c>
      <c r="K588" s="290" t="s">
        <v>907</v>
      </c>
      <c r="L588" s="289"/>
      <c r="M588" s="253">
        <v>1</v>
      </c>
    </row>
    <row r="589" spans="1:13" s="293" customFormat="1" ht="105">
      <c r="A589" s="181"/>
      <c r="B589" s="289">
        <v>2</v>
      </c>
      <c r="C589" s="290" t="s">
        <v>908</v>
      </c>
      <c r="D589" s="289" t="s">
        <v>47</v>
      </c>
      <c r="E589" s="289" t="s">
        <v>904</v>
      </c>
      <c r="F589" s="308">
        <v>1.5</v>
      </c>
      <c r="G589" s="308">
        <v>1.5</v>
      </c>
      <c r="H589" s="291"/>
      <c r="I589" s="289" t="s">
        <v>905</v>
      </c>
      <c r="J589" s="289" t="s">
        <v>909</v>
      </c>
      <c r="K589" s="290" t="s">
        <v>910</v>
      </c>
      <c r="L589" s="289"/>
      <c r="M589" s="253">
        <v>1</v>
      </c>
    </row>
    <row r="590" spans="1:13" s="293" customFormat="1" ht="180">
      <c r="A590" s="181"/>
      <c r="B590" s="289">
        <v>3</v>
      </c>
      <c r="C590" s="290" t="s">
        <v>911</v>
      </c>
      <c r="D590" s="289" t="s">
        <v>47</v>
      </c>
      <c r="E590" s="289" t="s">
        <v>904</v>
      </c>
      <c r="F590" s="308">
        <v>2.48</v>
      </c>
      <c r="G590" s="308">
        <v>2.48</v>
      </c>
      <c r="H590" s="291"/>
      <c r="I590" s="289" t="s">
        <v>905</v>
      </c>
      <c r="J590" s="289" t="s">
        <v>912</v>
      </c>
      <c r="K590" s="290" t="s">
        <v>913</v>
      </c>
      <c r="L590" s="289"/>
      <c r="M590" s="253">
        <v>1</v>
      </c>
    </row>
    <row r="591" spans="1:13" s="293" customFormat="1" ht="105">
      <c r="A591" s="181"/>
      <c r="B591" s="289">
        <v>4</v>
      </c>
      <c r="C591" s="290" t="s">
        <v>914</v>
      </c>
      <c r="D591" s="289" t="s">
        <v>47</v>
      </c>
      <c r="E591" s="289" t="s">
        <v>904</v>
      </c>
      <c r="F591" s="308">
        <v>1.5</v>
      </c>
      <c r="G591" s="308">
        <v>1.5</v>
      </c>
      <c r="H591" s="291"/>
      <c r="I591" s="289" t="s">
        <v>905</v>
      </c>
      <c r="J591" s="289" t="s">
        <v>915</v>
      </c>
      <c r="K591" s="290" t="s">
        <v>916</v>
      </c>
      <c r="L591" s="289"/>
      <c r="M591" s="253">
        <v>1</v>
      </c>
    </row>
    <row r="592" spans="1:13" s="293" customFormat="1" ht="120">
      <c r="A592" s="181"/>
      <c r="B592" s="289">
        <v>5</v>
      </c>
      <c r="C592" s="290" t="s">
        <v>917</v>
      </c>
      <c r="D592" s="289" t="s">
        <v>104</v>
      </c>
      <c r="E592" s="289" t="s">
        <v>904</v>
      </c>
      <c r="F592" s="308">
        <v>1</v>
      </c>
      <c r="G592" s="308">
        <v>1</v>
      </c>
      <c r="H592" s="291"/>
      <c r="I592" s="289" t="s">
        <v>905</v>
      </c>
      <c r="J592" s="289" t="s">
        <v>918</v>
      </c>
      <c r="K592" s="290" t="s">
        <v>919</v>
      </c>
      <c r="L592" s="289"/>
      <c r="M592" s="253">
        <v>1</v>
      </c>
    </row>
    <row r="593" spans="1:13" s="293" customFormat="1" ht="105">
      <c r="A593" s="181"/>
      <c r="B593" s="289">
        <v>6</v>
      </c>
      <c r="C593" s="290" t="s">
        <v>920</v>
      </c>
      <c r="D593" s="289" t="s">
        <v>95</v>
      </c>
      <c r="E593" s="289" t="s">
        <v>904</v>
      </c>
      <c r="F593" s="308">
        <v>1.0900000000000001</v>
      </c>
      <c r="G593" s="308">
        <v>1.0900000000000001</v>
      </c>
      <c r="H593" s="291"/>
      <c r="I593" s="289" t="s">
        <v>905</v>
      </c>
      <c r="J593" s="289" t="s">
        <v>921</v>
      </c>
      <c r="K593" s="290" t="s">
        <v>922</v>
      </c>
      <c r="L593" s="289"/>
      <c r="M593" s="253">
        <v>1</v>
      </c>
    </row>
    <row r="594" spans="1:13" s="293" customFormat="1" ht="105">
      <c r="A594" s="181"/>
      <c r="B594" s="289">
        <v>7</v>
      </c>
      <c r="C594" s="290" t="s">
        <v>923</v>
      </c>
      <c r="D594" s="289" t="s">
        <v>95</v>
      </c>
      <c r="E594" s="289" t="s">
        <v>904</v>
      </c>
      <c r="F594" s="308">
        <v>1.1000000000000001</v>
      </c>
      <c r="G594" s="308">
        <v>1.1000000000000001</v>
      </c>
      <c r="H594" s="291"/>
      <c r="I594" s="289" t="s">
        <v>905</v>
      </c>
      <c r="J594" s="289" t="s">
        <v>924</v>
      </c>
      <c r="K594" s="290" t="s">
        <v>925</v>
      </c>
      <c r="L594" s="289"/>
      <c r="M594" s="253">
        <v>1</v>
      </c>
    </row>
    <row r="595" spans="1:13" s="293" customFormat="1" ht="135">
      <c r="A595" s="181"/>
      <c r="B595" s="289">
        <v>8</v>
      </c>
      <c r="C595" s="290" t="s">
        <v>926</v>
      </c>
      <c r="D595" s="289" t="s">
        <v>271</v>
      </c>
      <c r="E595" s="289" t="s">
        <v>904</v>
      </c>
      <c r="F595" s="308">
        <v>0.28000000000000003</v>
      </c>
      <c r="G595" s="308">
        <v>0.28000000000000003</v>
      </c>
      <c r="H595" s="291"/>
      <c r="I595" s="289" t="s">
        <v>905</v>
      </c>
      <c r="J595" s="289" t="s">
        <v>912</v>
      </c>
      <c r="K595" s="290" t="s">
        <v>927</v>
      </c>
      <c r="L595" s="289"/>
      <c r="M595" s="253">
        <v>1</v>
      </c>
    </row>
    <row r="596" spans="1:13" s="293" customFormat="1" ht="225">
      <c r="A596" s="181"/>
      <c r="B596" s="289">
        <v>9</v>
      </c>
      <c r="C596" s="290" t="s">
        <v>928</v>
      </c>
      <c r="D596" s="289" t="s">
        <v>929</v>
      </c>
      <c r="E596" s="289" t="s">
        <v>930</v>
      </c>
      <c r="F596" s="308">
        <v>7.44</v>
      </c>
      <c r="G596" s="308">
        <v>7.44</v>
      </c>
      <c r="H596" s="291"/>
      <c r="I596" s="289" t="s">
        <v>905</v>
      </c>
      <c r="J596" s="289" t="s">
        <v>931</v>
      </c>
      <c r="K596" s="290" t="s">
        <v>932</v>
      </c>
      <c r="L596" s="289"/>
      <c r="M596" s="253">
        <v>1</v>
      </c>
    </row>
    <row r="597" spans="1:13" s="293" customFormat="1" ht="120">
      <c r="A597" s="181"/>
      <c r="B597" s="289">
        <v>10</v>
      </c>
      <c r="C597" s="290" t="s">
        <v>933</v>
      </c>
      <c r="D597" s="289" t="s">
        <v>934</v>
      </c>
      <c r="E597" s="289" t="s">
        <v>904</v>
      </c>
      <c r="F597" s="308">
        <v>0.95</v>
      </c>
      <c r="G597" s="308">
        <v>0.95</v>
      </c>
      <c r="H597" s="291"/>
      <c r="I597" s="289" t="s">
        <v>905</v>
      </c>
      <c r="J597" s="289" t="s">
        <v>909</v>
      </c>
      <c r="K597" s="290" t="s">
        <v>935</v>
      </c>
      <c r="L597" s="289"/>
      <c r="M597" s="253">
        <v>1</v>
      </c>
    </row>
    <row r="598" spans="1:13" s="293" customFormat="1" ht="60">
      <c r="A598" s="181"/>
      <c r="B598" s="289">
        <v>11</v>
      </c>
      <c r="C598" s="290" t="s">
        <v>936</v>
      </c>
      <c r="D598" s="289" t="s">
        <v>47</v>
      </c>
      <c r="E598" s="289" t="s">
        <v>904</v>
      </c>
      <c r="F598" s="308">
        <v>0.79</v>
      </c>
      <c r="G598" s="308">
        <v>0.79</v>
      </c>
      <c r="H598" s="291"/>
      <c r="I598" s="289" t="s">
        <v>905</v>
      </c>
      <c r="J598" s="289" t="s">
        <v>931</v>
      </c>
      <c r="K598" s="290" t="s">
        <v>937</v>
      </c>
      <c r="L598" s="289"/>
      <c r="M598" s="253">
        <v>1</v>
      </c>
    </row>
    <row r="599" spans="1:13" s="181" customFormat="1" hidden="1">
      <c r="B599" s="3"/>
      <c r="C599" s="137"/>
      <c r="D599" s="3"/>
      <c r="E599" s="3"/>
      <c r="F599" s="133"/>
      <c r="G599" s="133"/>
      <c r="H599" s="142"/>
      <c r="I599" s="3"/>
      <c r="J599" s="3"/>
      <c r="K599" s="137"/>
      <c r="L599" s="3"/>
      <c r="M599" s="199"/>
    </row>
    <row r="600" spans="1:13" s="288" customFormat="1">
      <c r="A600" s="5"/>
      <c r="B600" s="283" t="s">
        <v>56</v>
      </c>
      <c r="C600" s="284" t="s">
        <v>6492</v>
      </c>
      <c r="D600" s="298"/>
      <c r="E600" s="298"/>
      <c r="F600" s="316"/>
      <c r="G600" s="316"/>
      <c r="H600" s="316"/>
      <c r="I600" s="298"/>
      <c r="J600" s="298"/>
      <c r="K600" s="299"/>
      <c r="L600" s="321"/>
      <c r="M600" s="286">
        <v>0</v>
      </c>
    </row>
    <row r="601" spans="1:13" s="293" customFormat="1" ht="135">
      <c r="A601" s="181"/>
      <c r="B601" s="289">
        <v>12</v>
      </c>
      <c r="C601" s="305" t="s">
        <v>938</v>
      </c>
      <c r="D601" s="289" t="s">
        <v>47</v>
      </c>
      <c r="E601" s="289" t="s">
        <v>904</v>
      </c>
      <c r="F601" s="308">
        <v>1.63</v>
      </c>
      <c r="G601" s="308">
        <v>1.63</v>
      </c>
      <c r="H601" s="308"/>
      <c r="I601" s="289" t="s">
        <v>905</v>
      </c>
      <c r="J601" s="289" t="s">
        <v>912</v>
      </c>
      <c r="K601" s="290" t="s">
        <v>939</v>
      </c>
      <c r="L601" s="322"/>
      <c r="M601" s="253">
        <v>1</v>
      </c>
    </row>
    <row r="602" spans="1:13" s="293" customFormat="1" ht="150">
      <c r="A602" s="181"/>
      <c r="B602" s="289">
        <v>13</v>
      </c>
      <c r="C602" s="305" t="s">
        <v>940</v>
      </c>
      <c r="D602" s="289" t="s">
        <v>47</v>
      </c>
      <c r="E602" s="289" t="s">
        <v>904</v>
      </c>
      <c r="F602" s="308">
        <v>0.88</v>
      </c>
      <c r="G602" s="308">
        <v>0.88</v>
      </c>
      <c r="H602" s="308"/>
      <c r="I602" s="289" t="s">
        <v>905</v>
      </c>
      <c r="J602" s="289" t="s">
        <v>912</v>
      </c>
      <c r="K602" s="290" t="s">
        <v>941</v>
      </c>
      <c r="L602" s="322"/>
      <c r="M602" s="253">
        <v>1</v>
      </c>
    </row>
    <row r="603" spans="1:13" s="293" customFormat="1" ht="150">
      <c r="A603" s="181"/>
      <c r="B603" s="289">
        <v>14</v>
      </c>
      <c r="C603" s="305" t="s">
        <v>942</v>
      </c>
      <c r="D603" s="289" t="s">
        <v>47</v>
      </c>
      <c r="E603" s="289" t="s">
        <v>904</v>
      </c>
      <c r="F603" s="308">
        <v>0.37</v>
      </c>
      <c r="G603" s="308">
        <v>0.37</v>
      </c>
      <c r="H603" s="308"/>
      <c r="I603" s="289" t="s">
        <v>905</v>
      </c>
      <c r="J603" s="289" t="s">
        <v>912</v>
      </c>
      <c r="K603" s="290" t="s">
        <v>943</v>
      </c>
      <c r="L603" s="322"/>
      <c r="M603" s="253">
        <v>1</v>
      </c>
    </row>
    <row r="604" spans="1:13" s="293" customFormat="1" ht="150">
      <c r="A604" s="181"/>
      <c r="B604" s="289">
        <v>15</v>
      </c>
      <c r="C604" s="305" t="s">
        <v>944</v>
      </c>
      <c r="D604" s="289" t="s">
        <v>47</v>
      </c>
      <c r="E604" s="289" t="s">
        <v>904</v>
      </c>
      <c r="F604" s="308">
        <v>1.48</v>
      </c>
      <c r="G604" s="308">
        <v>1.48</v>
      </c>
      <c r="H604" s="308"/>
      <c r="I604" s="289" t="s">
        <v>905</v>
      </c>
      <c r="J604" s="289" t="s">
        <v>915</v>
      </c>
      <c r="K604" s="290" t="s">
        <v>945</v>
      </c>
      <c r="L604" s="322"/>
      <c r="M604" s="253">
        <v>1</v>
      </c>
    </row>
    <row r="605" spans="1:13" s="293" customFormat="1" ht="210">
      <c r="A605" s="181"/>
      <c r="B605" s="289">
        <v>16</v>
      </c>
      <c r="C605" s="305" t="s">
        <v>946</v>
      </c>
      <c r="D605" s="289" t="s">
        <v>47</v>
      </c>
      <c r="E605" s="289" t="s">
        <v>947</v>
      </c>
      <c r="F605" s="308">
        <v>2.35</v>
      </c>
      <c r="G605" s="308">
        <v>2.35</v>
      </c>
      <c r="H605" s="308"/>
      <c r="I605" s="289" t="s">
        <v>905</v>
      </c>
      <c r="J605" s="289" t="s">
        <v>931</v>
      </c>
      <c r="K605" s="290" t="s">
        <v>948</v>
      </c>
      <c r="L605" s="322"/>
      <c r="M605" s="253">
        <v>1</v>
      </c>
    </row>
    <row r="606" spans="1:13" s="293" customFormat="1" ht="240">
      <c r="A606" s="181"/>
      <c r="B606" s="289">
        <v>17</v>
      </c>
      <c r="C606" s="290" t="s">
        <v>949</v>
      </c>
      <c r="D606" s="289" t="s">
        <v>47</v>
      </c>
      <c r="E606" s="289" t="s">
        <v>904</v>
      </c>
      <c r="F606" s="308">
        <v>0.7</v>
      </c>
      <c r="G606" s="308">
        <v>0.7</v>
      </c>
      <c r="H606" s="308"/>
      <c r="I606" s="289" t="s">
        <v>905</v>
      </c>
      <c r="J606" s="289" t="s">
        <v>950</v>
      </c>
      <c r="K606" s="290" t="s">
        <v>951</v>
      </c>
      <c r="L606" s="322"/>
      <c r="M606" s="253">
        <v>1</v>
      </c>
    </row>
    <row r="607" spans="1:13" s="293" customFormat="1" ht="150">
      <c r="A607" s="181"/>
      <c r="B607" s="289">
        <v>18</v>
      </c>
      <c r="C607" s="290" t="s">
        <v>952</v>
      </c>
      <c r="D607" s="289" t="s">
        <v>47</v>
      </c>
      <c r="E607" s="289" t="s">
        <v>947</v>
      </c>
      <c r="F607" s="308">
        <v>0.65</v>
      </c>
      <c r="G607" s="308">
        <v>0.65</v>
      </c>
      <c r="H607" s="308"/>
      <c r="I607" s="289" t="s">
        <v>905</v>
      </c>
      <c r="J607" s="289" t="s">
        <v>921</v>
      </c>
      <c r="K607" s="290" t="s">
        <v>953</v>
      </c>
      <c r="L607" s="322"/>
      <c r="M607" s="253">
        <v>1</v>
      </c>
    </row>
    <row r="608" spans="1:13" s="293" customFormat="1" ht="120">
      <c r="A608" s="181"/>
      <c r="B608" s="289">
        <v>19</v>
      </c>
      <c r="C608" s="290" t="s">
        <v>954</v>
      </c>
      <c r="D608" s="289" t="s">
        <v>47</v>
      </c>
      <c r="E608" s="289" t="s">
        <v>904</v>
      </c>
      <c r="F608" s="308">
        <v>1.04</v>
      </c>
      <c r="G608" s="308">
        <v>1.04</v>
      </c>
      <c r="H608" s="308"/>
      <c r="I608" s="289" t="s">
        <v>905</v>
      </c>
      <c r="J608" s="289" t="s">
        <v>909</v>
      </c>
      <c r="K608" s="290" t="s">
        <v>955</v>
      </c>
      <c r="L608" s="322"/>
      <c r="M608" s="253">
        <v>1</v>
      </c>
    </row>
    <row r="609" spans="1:13" s="293" customFormat="1" ht="105">
      <c r="A609" s="181"/>
      <c r="B609" s="289">
        <v>20</v>
      </c>
      <c r="C609" s="290" t="s">
        <v>956</v>
      </c>
      <c r="D609" s="289" t="s">
        <v>27</v>
      </c>
      <c r="E609" s="289" t="s">
        <v>904</v>
      </c>
      <c r="F609" s="308">
        <v>1.3</v>
      </c>
      <c r="G609" s="308">
        <v>1.3</v>
      </c>
      <c r="H609" s="308"/>
      <c r="I609" s="289" t="s">
        <v>905</v>
      </c>
      <c r="J609" s="289" t="s">
        <v>957</v>
      </c>
      <c r="K609" s="290" t="s">
        <v>958</v>
      </c>
      <c r="L609" s="322"/>
      <c r="M609" s="253">
        <v>1</v>
      </c>
    </row>
    <row r="610" spans="1:13" s="293" customFormat="1" ht="180">
      <c r="A610" s="181"/>
      <c r="B610" s="289">
        <v>21</v>
      </c>
      <c r="C610" s="290" t="s">
        <v>959</v>
      </c>
      <c r="D610" s="289" t="s">
        <v>27</v>
      </c>
      <c r="E610" s="289" t="s">
        <v>904</v>
      </c>
      <c r="F610" s="308">
        <v>6.67</v>
      </c>
      <c r="G610" s="308">
        <v>6.67</v>
      </c>
      <c r="H610" s="308"/>
      <c r="I610" s="289" t="s">
        <v>905</v>
      </c>
      <c r="J610" s="289" t="s">
        <v>960</v>
      </c>
      <c r="K610" s="290" t="s">
        <v>961</v>
      </c>
      <c r="L610" s="322"/>
      <c r="M610" s="253">
        <v>1</v>
      </c>
    </row>
    <row r="611" spans="1:13" s="293" customFormat="1" ht="75">
      <c r="A611" s="181"/>
      <c r="B611" s="289">
        <v>22</v>
      </c>
      <c r="C611" s="290" t="s">
        <v>962</v>
      </c>
      <c r="D611" s="289" t="s">
        <v>27</v>
      </c>
      <c r="E611" s="289" t="s">
        <v>947</v>
      </c>
      <c r="F611" s="308">
        <v>21.11</v>
      </c>
      <c r="G611" s="308">
        <v>21.11</v>
      </c>
      <c r="H611" s="308"/>
      <c r="I611" s="289" t="s">
        <v>905</v>
      </c>
      <c r="J611" s="289" t="s">
        <v>963</v>
      </c>
      <c r="K611" s="290" t="s">
        <v>964</v>
      </c>
      <c r="L611" s="322"/>
      <c r="M611" s="253">
        <v>1</v>
      </c>
    </row>
    <row r="612" spans="1:13" s="293" customFormat="1" ht="105">
      <c r="A612" s="181"/>
      <c r="B612" s="289">
        <v>23</v>
      </c>
      <c r="C612" s="290" t="s">
        <v>965</v>
      </c>
      <c r="D612" s="289" t="s">
        <v>27</v>
      </c>
      <c r="E612" s="289" t="s">
        <v>947</v>
      </c>
      <c r="F612" s="308">
        <v>5.3</v>
      </c>
      <c r="G612" s="308">
        <v>5.3</v>
      </c>
      <c r="H612" s="308"/>
      <c r="I612" s="289" t="s">
        <v>905</v>
      </c>
      <c r="J612" s="289" t="s">
        <v>966</v>
      </c>
      <c r="K612" s="290" t="s">
        <v>967</v>
      </c>
      <c r="L612" s="322"/>
      <c r="M612" s="253">
        <v>1</v>
      </c>
    </row>
    <row r="613" spans="1:13" s="293" customFormat="1" ht="120">
      <c r="A613" s="181"/>
      <c r="B613" s="289">
        <v>24</v>
      </c>
      <c r="C613" s="290" t="s">
        <v>968</v>
      </c>
      <c r="D613" s="289" t="s">
        <v>27</v>
      </c>
      <c r="E613" s="289" t="s">
        <v>904</v>
      </c>
      <c r="F613" s="308">
        <v>2.25</v>
      </c>
      <c r="G613" s="308">
        <v>2.25</v>
      </c>
      <c r="H613" s="308"/>
      <c r="I613" s="289" t="s">
        <v>905</v>
      </c>
      <c r="J613" s="289" t="s">
        <v>969</v>
      </c>
      <c r="K613" s="290" t="s">
        <v>970</v>
      </c>
      <c r="L613" s="322"/>
      <c r="M613" s="253">
        <v>1</v>
      </c>
    </row>
    <row r="614" spans="1:13" s="293" customFormat="1" ht="90">
      <c r="A614" s="181"/>
      <c r="B614" s="289">
        <v>25</v>
      </c>
      <c r="C614" s="290" t="s">
        <v>971</v>
      </c>
      <c r="D614" s="289" t="s">
        <v>27</v>
      </c>
      <c r="E614" s="289" t="s">
        <v>947</v>
      </c>
      <c r="F614" s="308">
        <v>10.35</v>
      </c>
      <c r="G614" s="308">
        <v>10.35</v>
      </c>
      <c r="H614" s="308"/>
      <c r="I614" s="289" t="s">
        <v>905</v>
      </c>
      <c r="J614" s="289" t="s">
        <v>972</v>
      </c>
      <c r="K614" s="290" t="s">
        <v>973</v>
      </c>
      <c r="L614" s="322"/>
      <c r="M614" s="253">
        <v>1</v>
      </c>
    </row>
    <row r="615" spans="1:13" s="293" customFormat="1" ht="75">
      <c r="A615" s="181"/>
      <c r="B615" s="289">
        <v>26</v>
      </c>
      <c r="C615" s="290" t="s">
        <v>974</v>
      </c>
      <c r="D615" s="289" t="s">
        <v>27</v>
      </c>
      <c r="E615" s="289" t="s">
        <v>947</v>
      </c>
      <c r="F615" s="308">
        <v>12.25</v>
      </c>
      <c r="G615" s="308">
        <v>12.25</v>
      </c>
      <c r="H615" s="308"/>
      <c r="I615" s="289" t="s">
        <v>905</v>
      </c>
      <c r="J615" s="289" t="s">
        <v>975</v>
      </c>
      <c r="K615" s="290" t="s">
        <v>976</v>
      </c>
      <c r="L615" s="322"/>
      <c r="M615" s="253">
        <v>1</v>
      </c>
    </row>
    <row r="616" spans="1:13" s="293" customFormat="1" ht="135">
      <c r="A616" s="181"/>
      <c r="B616" s="289">
        <v>27</v>
      </c>
      <c r="C616" s="290" t="s">
        <v>977</v>
      </c>
      <c r="D616" s="289" t="s">
        <v>27</v>
      </c>
      <c r="E616" s="289" t="s">
        <v>947</v>
      </c>
      <c r="F616" s="308">
        <v>7.38</v>
      </c>
      <c r="G616" s="308">
        <v>7.38</v>
      </c>
      <c r="H616" s="308"/>
      <c r="I616" s="289" t="s">
        <v>905</v>
      </c>
      <c r="J616" s="289" t="s">
        <v>978</v>
      </c>
      <c r="K616" s="290" t="s">
        <v>979</v>
      </c>
      <c r="L616" s="322"/>
      <c r="M616" s="253">
        <v>1</v>
      </c>
    </row>
    <row r="617" spans="1:13" s="293" customFormat="1" ht="75">
      <c r="A617" s="181"/>
      <c r="B617" s="289">
        <v>28</v>
      </c>
      <c r="C617" s="290" t="s">
        <v>980</v>
      </c>
      <c r="D617" s="289" t="s">
        <v>27</v>
      </c>
      <c r="E617" s="289" t="s">
        <v>947</v>
      </c>
      <c r="F617" s="308">
        <v>44.5</v>
      </c>
      <c r="G617" s="308">
        <v>44.5</v>
      </c>
      <c r="H617" s="308"/>
      <c r="I617" s="289" t="s">
        <v>905</v>
      </c>
      <c r="J617" s="289" t="s">
        <v>981</v>
      </c>
      <c r="K617" s="290" t="s">
        <v>982</v>
      </c>
      <c r="L617" s="322"/>
      <c r="M617" s="253">
        <v>1</v>
      </c>
    </row>
    <row r="618" spans="1:13" s="293" customFormat="1" ht="105">
      <c r="A618" s="181"/>
      <c r="B618" s="289">
        <v>29</v>
      </c>
      <c r="C618" s="290" t="s">
        <v>983</v>
      </c>
      <c r="D618" s="289" t="s">
        <v>27</v>
      </c>
      <c r="E618" s="289" t="s">
        <v>947</v>
      </c>
      <c r="F618" s="308">
        <v>6.6</v>
      </c>
      <c r="G618" s="308">
        <v>6.6</v>
      </c>
      <c r="H618" s="308"/>
      <c r="I618" s="289" t="s">
        <v>905</v>
      </c>
      <c r="J618" s="289" t="s">
        <v>984</v>
      </c>
      <c r="K618" s="290" t="s">
        <v>985</v>
      </c>
      <c r="L618" s="322"/>
      <c r="M618" s="253">
        <v>1</v>
      </c>
    </row>
    <row r="619" spans="1:13" s="293" customFormat="1" ht="60">
      <c r="A619" s="181"/>
      <c r="B619" s="289">
        <v>30</v>
      </c>
      <c r="C619" s="290" t="s">
        <v>986</v>
      </c>
      <c r="D619" s="289" t="s">
        <v>27</v>
      </c>
      <c r="E619" s="289" t="s">
        <v>947</v>
      </c>
      <c r="F619" s="308">
        <v>0.42</v>
      </c>
      <c r="G619" s="308">
        <v>0.42</v>
      </c>
      <c r="H619" s="308"/>
      <c r="I619" s="289" t="s">
        <v>905</v>
      </c>
      <c r="J619" s="289" t="s">
        <v>915</v>
      </c>
      <c r="K619" s="290" t="s">
        <v>987</v>
      </c>
      <c r="L619" s="322"/>
      <c r="M619" s="253">
        <v>1</v>
      </c>
    </row>
    <row r="620" spans="1:13" s="293" customFormat="1" ht="180">
      <c r="A620" s="181"/>
      <c r="B620" s="289">
        <v>31</v>
      </c>
      <c r="C620" s="290" t="s">
        <v>988</v>
      </c>
      <c r="D620" s="289" t="s">
        <v>27</v>
      </c>
      <c r="E620" s="289" t="s">
        <v>904</v>
      </c>
      <c r="F620" s="308">
        <v>1.92</v>
      </c>
      <c r="G620" s="308">
        <v>1.92</v>
      </c>
      <c r="H620" s="308"/>
      <c r="I620" s="289" t="s">
        <v>905</v>
      </c>
      <c r="J620" s="289" t="s">
        <v>989</v>
      </c>
      <c r="K620" s="290" t="s">
        <v>990</v>
      </c>
      <c r="L620" s="322"/>
      <c r="M620" s="253">
        <v>1</v>
      </c>
    </row>
    <row r="621" spans="1:13" s="293" customFormat="1" ht="90">
      <c r="A621" s="181"/>
      <c r="B621" s="289">
        <v>32</v>
      </c>
      <c r="C621" s="290" t="s">
        <v>991</v>
      </c>
      <c r="D621" s="289" t="s">
        <v>27</v>
      </c>
      <c r="E621" s="289" t="s">
        <v>904</v>
      </c>
      <c r="F621" s="308">
        <v>1.3</v>
      </c>
      <c r="G621" s="308">
        <v>1.3</v>
      </c>
      <c r="H621" s="308"/>
      <c r="I621" s="289" t="s">
        <v>905</v>
      </c>
      <c r="J621" s="289" t="s">
        <v>906</v>
      </c>
      <c r="K621" s="290" t="s">
        <v>992</v>
      </c>
      <c r="L621" s="322"/>
      <c r="M621" s="253">
        <v>1</v>
      </c>
    </row>
    <row r="622" spans="1:13" s="293" customFormat="1" ht="105">
      <c r="A622" s="181"/>
      <c r="B622" s="289">
        <v>33</v>
      </c>
      <c r="C622" s="290" t="s">
        <v>993</v>
      </c>
      <c r="D622" s="289" t="s">
        <v>27</v>
      </c>
      <c r="E622" s="289" t="s">
        <v>904</v>
      </c>
      <c r="F622" s="308">
        <v>2.5</v>
      </c>
      <c r="G622" s="308">
        <v>2.5</v>
      </c>
      <c r="H622" s="308"/>
      <c r="I622" s="289" t="s">
        <v>905</v>
      </c>
      <c r="J622" s="289" t="s">
        <v>969</v>
      </c>
      <c r="K622" s="290" t="s">
        <v>994</v>
      </c>
      <c r="L622" s="322"/>
      <c r="M622" s="253">
        <v>1</v>
      </c>
    </row>
    <row r="623" spans="1:13" s="293" customFormat="1" ht="120">
      <c r="A623" s="181"/>
      <c r="B623" s="289">
        <v>34</v>
      </c>
      <c r="C623" s="290" t="s">
        <v>995</v>
      </c>
      <c r="D623" s="289" t="s">
        <v>27</v>
      </c>
      <c r="E623" s="289" t="s">
        <v>904</v>
      </c>
      <c r="F623" s="308">
        <v>0.69</v>
      </c>
      <c r="G623" s="308">
        <v>0.69</v>
      </c>
      <c r="H623" s="308"/>
      <c r="I623" s="289" t="s">
        <v>905</v>
      </c>
      <c r="J623" s="289" t="s">
        <v>996</v>
      </c>
      <c r="K623" s="290" t="s">
        <v>997</v>
      </c>
      <c r="L623" s="322"/>
      <c r="M623" s="253">
        <v>1</v>
      </c>
    </row>
    <row r="624" spans="1:13" s="293" customFormat="1" ht="135">
      <c r="A624" s="181"/>
      <c r="B624" s="289">
        <v>35</v>
      </c>
      <c r="C624" s="290" t="s">
        <v>998</v>
      </c>
      <c r="D624" s="289" t="s">
        <v>27</v>
      </c>
      <c r="E624" s="289" t="s">
        <v>904</v>
      </c>
      <c r="F624" s="308">
        <v>3.3</v>
      </c>
      <c r="G624" s="308">
        <v>3.3</v>
      </c>
      <c r="H624" s="308"/>
      <c r="I624" s="289" t="s">
        <v>905</v>
      </c>
      <c r="J624" s="289" t="s">
        <v>906</v>
      </c>
      <c r="K624" s="290" t="s">
        <v>999</v>
      </c>
      <c r="L624" s="322"/>
      <c r="M624" s="253">
        <v>1</v>
      </c>
    </row>
    <row r="625" spans="1:13" s="293" customFormat="1" ht="120">
      <c r="A625" s="181"/>
      <c r="B625" s="289">
        <v>36</v>
      </c>
      <c r="C625" s="290" t="s">
        <v>1000</v>
      </c>
      <c r="D625" s="289" t="s">
        <v>27</v>
      </c>
      <c r="E625" s="289" t="s">
        <v>904</v>
      </c>
      <c r="F625" s="308">
        <v>1.7</v>
      </c>
      <c r="G625" s="308">
        <v>1.7</v>
      </c>
      <c r="H625" s="308"/>
      <c r="I625" s="289" t="s">
        <v>905</v>
      </c>
      <c r="J625" s="289" t="s">
        <v>1001</v>
      </c>
      <c r="K625" s="290" t="s">
        <v>1002</v>
      </c>
      <c r="L625" s="322"/>
      <c r="M625" s="253">
        <v>1</v>
      </c>
    </row>
    <row r="626" spans="1:13" s="293" customFormat="1" ht="105">
      <c r="A626" s="181"/>
      <c r="B626" s="289">
        <v>37</v>
      </c>
      <c r="C626" s="290" t="s">
        <v>1007</v>
      </c>
      <c r="D626" s="289" t="s">
        <v>27</v>
      </c>
      <c r="E626" s="289" t="s">
        <v>930</v>
      </c>
      <c r="F626" s="308">
        <v>0.92</v>
      </c>
      <c r="G626" s="308">
        <v>0.92</v>
      </c>
      <c r="H626" s="308"/>
      <c r="I626" s="289" t="s">
        <v>905</v>
      </c>
      <c r="J626" s="289" t="s">
        <v>1008</v>
      </c>
      <c r="K626" s="290" t="s">
        <v>1009</v>
      </c>
      <c r="L626" s="322"/>
      <c r="M626" s="253">
        <v>1</v>
      </c>
    </row>
    <row r="627" spans="1:13" s="293" customFormat="1" ht="105">
      <c r="A627" s="181"/>
      <c r="B627" s="289">
        <v>38</v>
      </c>
      <c r="C627" s="290" t="s">
        <v>1010</v>
      </c>
      <c r="D627" s="289" t="s">
        <v>27</v>
      </c>
      <c r="E627" s="289" t="s">
        <v>904</v>
      </c>
      <c r="F627" s="308">
        <v>1.6099999999999999</v>
      </c>
      <c r="G627" s="308">
        <v>1.6099999999999999</v>
      </c>
      <c r="H627" s="308"/>
      <c r="I627" s="289" t="s">
        <v>905</v>
      </c>
      <c r="J627" s="289" t="s">
        <v>1011</v>
      </c>
      <c r="K627" s="290" t="s">
        <v>1012</v>
      </c>
      <c r="L627" s="322"/>
      <c r="M627" s="253">
        <v>1</v>
      </c>
    </row>
    <row r="628" spans="1:13" s="293" customFormat="1" ht="75">
      <c r="A628" s="181"/>
      <c r="B628" s="289">
        <v>39</v>
      </c>
      <c r="C628" s="290" t="s">
        <v>1013</v>
      </c>
      <c r="D628" s="289" t="s">
        <v>27</v>
      </c>
      <c r="E628" s="289" t="s">
        <v>904</v>
      </c>
      <c r="F628" s="308">
        <v>2.6</v>
      </c>
      <c r="G628" s="308">
        <v>2.6</v>
      </c>
      <c r="H628" s="308"/>
      <c r="I628" s="289" t="s">
        <v>905</v>
      </c>
      <c r="J628" s="289" t="s">
        <v>1014</v>
      </c>
      <c r="K628" s="290" t="s">
        <v>1015</v>
      </c>
      <c r="L628" s="322"/>
      <c r="M628" s="253">
        <v>1</v>
      </c>
    </row>
    <row r="629" spans="1:13" s="293" customFormat="1" ht="120">
      <c r="A629" s="181"/>
      <c r="B629" s="289">
        <v>40</v>
      </c>
      <c r="C629" s="290" t="s">
        <v>1018</v>
      </c>
      <c r="D629" s="289" t="s">
        <v>27</v>
      </c>
      <c r="E629" s="289" t="s">
        <v>904</v>
      </c>
      <c r="F629" s="308">
        <v>0.82</v>
      </c>
      <c r="G629" s="308">
        <v>0.82</v>
      </c>
      <c r="H629" s="308"/>
      <c r="I629" s="289" t="s">
        <v>905</v>
      </c>
      <c r="J629" s="289" t="s">
        <v>1019</v>
      </c>
      <c r="K629" s="290" t="s">
        <v>1020</v>
      </c>
      <c r="L629" s="322"/>
      <c r="M629" s="253">
        <v>1</v>
      </c>
    </row>
    <row r="630" spans="1:13" s="293" customFormat="1" ht="135">
      <c r="A630" s="181"/>
      <c r="B630" s="289">
        <v>41</v>
      </c>
      <c r="C630" s="290" t="s">
        <v>1021</v>
      </c>
      <c r="D630" s="289" t="s">
        <v>27</v>
      </c>
      <c r="E630" s="289" t="s">
        <v>904</v>
      </c>
      <c r="F630" s="308">
        <v>4.74</v>
      </c>
      <c r="G630" s="308">
        <v>4.74</v>
      </c>
      <c r="H630" s="308"/>
      <c r="I630" s="289" t="s">
        <v>905</v>
      </c>
      <c r="J630" s="289" t="s">
        <v>1022</v>
      </c>
      <c r="K630" s="290" t="s">
        <v>1023</v>
      </c>
      <c r="L630" s="322"/>
      <c r="M630" s="253">
        <v>1</v>
      </c>
    </row>
    <row r="631" spans="1:13" s="293" customFormat="1" ht="135">
      <c r="A631" s="181"/>
      <c r="B631" s="289">
        <v>42</v>
      </c>
      <c r="C631" s="290" t="s">
        <v>1024</v>
      </c>
      <c r="D631" s="289" t="s">
        <v>27</v>
      </c>
      <c r="E631" s="289" t="s">
        <v>904</v>
      </c>
      <c r="F631" s="308">
        <v>6.99</v>
      </c>
      <c r="G631" s="308">
        <v>6.99</v>
      </c>
      <c r="H631" s="308"/>
      <c r="I631" s="289" t="s">
        <v>905</v>
      </c>
      <c r="J631" s="289" t="s">
        <v>915</v>
      </c>
      <c r="K631" s="290" t="s">
        <v>1025</v>
      </c>
      <c r="L631" s="322"/>
      <c r="M631" s="253">
        <v>1</v>
      </c>
    </row>
    <row r="632" spans="1:13" s="293" customFormat="1" ht="75">
      <c r="A632" s="181"/>
      <c r="B632" s="289">
        <v>43</v>
      </c>
      <c r="C632" s="290" t="s">
        <v>1026</v>
      </c>
      <c r="D632" s="289" t="s">
        <v>27</v>
      </c>
      <c r="E632" s="289" t="s">
        <v>904</v>
      </c>
      <c r="F632" s="308">
        <v>2.4</v>
      </c>
      <c r="G632" s="308">
        <v>2.4</v>
      </c>
      <c r="H632" s="308"/>
      <c r="I632" s="289" t="s">
        <v>905</v>
      </c>
      <c r="J632" s="289" t="s">
        <v>1027</v>
      </c>
      <c r="K632" s="290" t="s">
        <v>1028</v>
      </c>
      <c r="L632" s="322"/>
      <c r="M632" s="253">
        <v>1</v>
      </c>
    </row>
    <row r="633" spans="1:13" s="293" customFormat="1" ht="60">
      <c r="A633" s="181"/>
      <c r="B633" s="289">
        <v>44</v>
      </c>
      <c r="C633" s="290" t="s">
        <v>1029</v>
      </c>
      <c r="D633" s="289" t="s">
        <v>27</v>
      </c>
      <c r="E633" s="289" t="s">
        <v>904</v>
      </c>
      <c r="F633" s="308">
        <v>1.65</v>
      </c>
      <c r="G633" s="308">
        <v>1.65</v>
      </c>
      <c r="H633" s="308"/>
      <c r="I633" s="289" t="s">
        <v>905</v>
      </c>
      <c r="J633" s="289" t="s">
        <v>915</v>
      </c>
      <c r="K633" s="290" t="s">
        <v>1030</v>
      </c>
      <c r="L633" s="322"/>
      <c r="M633" s="253">
        <v>1</v>
      </c>
    </row>
    <row r="634" spans="1:13" s="293" customFormat="1" ht="90">
      <c r="A634" s="181"/>
      <c r="B634" s="289">
        <v>45</v>
      </c>
      <c r="C634" s="290" t="s">
        <v>1031</v>
      </c>
      <c r="D634" s="289" t="s">
        <v>27</v>
      </c>
      <c r="E634" s="289" t="s">
        <v>904</v>
      </c>
      <c r="F634" s="308">
        <v>1.93</v>
      </c>
      <c r="G634" s="308">
        <v>1.93</v>
      </c>
      <c r="H634" s="308"/>
      <c r="I634" s="289" t="s">
        <v>905</v>
      </c>
      <c r="J634" s="289" t="s">
        <v>1032</v>
      </c>
      <c r="K634" s="290" t="s">
        <v>1033</v>
      </c>
      <c r="L634" s="322"/>
      <c r="M634" s="253">
        <v>1</v>
      </c>
    </row>
    <row r="635" spans="1:13" s="293" customFormat="1" ht="75">
      <c r="A635" s="181"/>
      <c r="B635" s="289">
        <v>46</v>
      </c>
      <c r="C635" s="290" t="s">
        <v>1034</v>
      </c>
      <c r="D635" s="289" t="s">
        <v>27</v>
      </c>
      <c r="E635" s="289" t="s">
        <v>904</v>
      </c>
      <c r="F635" s="308">
        <v>1.7</v>
      </c>
      <c r="G635" s="308">
        <v>1.7</v>
      </c>
      <c r="H635" s="308"/>
      <c r="I635" s="289" t="s">
        <v>905</v>
      </c>
      <c r="J635" s="289" t="s">
        <v>989</v>
      </c>
      <c r="K635" s="290" t="s">
        <v>1035</v>
      </c>
      <c r="L635" s="322"/>
      <c r="M635" s="253">
        <v>1</v>
      </c>
    </row>
    <row r="636" spans="1:13" s="293" customFormat="1" ht="120">
      <c r="A636" s="181"/>
      <c r="B636" s="289">
        <v>47</v>
      </c>
      <c r="C636" s="290" t="s">
        <v>1036</v>
      </c>
      <c r="D636" s="289" t="s">
        <v>41</v>
      </c>
      <c r="E636" s="289" t="s">
        <v>904</v>
      </c>
      <c r="F636" s="308">
        <v>1.7</v>
      </c>
      <c r="G636" s="308">
        <v>1.7</v>
      </c>
      <c r="H636" s="308"/>
      <c r="I636" s="289" t="s">
        <v>905</v>
      </c>
      <c r="J636" s="289" t="s">
        <v>915</v>
      </c>
      <c r="K636" s="290" t="s">
        <v>1037</v>
      </c>
      <c r="L636" s="322"/>
      <c r="M636" s="253">
        <v>1</v>
      </c>
    </row>
    <row r="637" spans="1:13" s="293" customFormat="1" ht="150">
      <c r="A637" s="181"/>
      <c r="B637" s="289">
        <v>48</v>
      </c>
      <c r="C637" s="290" t="s">
        <v>1038</v>
      </c>
      <c r="D637" s="289" t="s">
        <v>41</v>
      </c>
      <c r="E637" s="289" t="s">
        <v>930</v>
      </c>
      <c r="F637" s="308">
        <v>1.34</v>
      </c>
      <c r="G637" s="308">
        <v>1.34</v>
      </c>
      <c r="H637" s="308"/>
      <c r="I637" s="289" t="s">
        <v>905</v>
      </c>
      <c r="J637" s="289" t="s">
        <v>931</v>
      </c>
      <c r="K637" s="290" t="s">
        <v>1039</v>
      </c>
      <c r="L637" s="322"/>
      <c r="M637" s="253">
        <v>1</v>
      </c>
    </row>
    <row r="638" spans="1:13" s="293" customFormat="1" ht="75">
      <c r="A638" s="181"/>
      <c r="B638" s="289">
        <v>49</v>
      </c>
      <c r="C638" s="290" t="s">
        <v>1040</v>
      </c>
      <c r="D638" s="289" t="s">
        <v>41</v>
      </c>
      <c r="E638" s="289" t="s">
        <v>904</v>
      </c>
      <c r="F638" s="308">
        <v>14</v>
      </c>
      <c r="G638" s="308">
        <v>14</v>
      </c>
      <c r="H638" s="308"/>
      <c r="I638" s="289" t="s">
        <v>905</v>
      </c>
      <c r="J638" s="289" t="s">
        <v>1041</v>
      </c>
      <c r="K638" s="290" t="s">
        <v>1042</v>
      </c>
      <c r="L638" s="322"/>
      <c r="M638" s="253">
        <v>1</v>
      </c>
    </row>
    <row r="639" spans="1:13" s="293" customFormat="1" ht="195">
      <c r="A639" s="181"/>
      <c r="B639" s="289">
        <v>50</v>
      </c>
      <c r="C639" s="290" t="s">
        <v>1043</v>
      </c>
      <c r="D639" s="289" t="s">
        <v>122</v>
      </c>
      <c r="E639" s="289" t="s">
        <v>904</v>
      </c>
      <c r="F639" s="308">
        <v>2.74</v>
      </c>
      <c r="G639" s="308">
        <v>2.74</v>
      </c>
      <c r="H639" s="308"/>
      <c r="I639" s="289" t="s">
        <v>905</v>
      </c>
      <c r="J639" s="289" t="s">
        <v>1044</v>
      </c>
      <c r="K639" s="290" t="s">
        <v>1045</v>
      </c>
      <c r="L639" s="322"/>
      <c r="M639" s="253">
        <v>1</v>
      </c>
    </row>
    <row r="640" spans="1:13" s="293" customFormat="1" ht="165">
      <c r="A640" s="181"/>
      <c r="B640" s="289">
        <v>51</v>
      </c>
      <c r="C640" s="290" t="s">
        <v>1046</v>
      </c>
      <c r="D640" s="289" t="s">
        <v>271</v>
      </c>
      <c r="E640" s="289" t="s">
        <v>904</v>
      </c>
      <c r="F640" s="308">
        <v>0.6</v>
      </c>
      <c r="G640" s="308">
        <v>0.6</v>
      </c>
      <c r="H640" s="308"/>
      <c r="I640" s="289" t="s">
        <v>905</v>
      </c>
      <c r="J640" s="289" t="s">
        <v>915</v>
      </c>
      <c r="K640" s="290" t="s">
        <v>1047</v>
      </c>
      <c r="L640" s="322"/>
      <c r="M640" s="253">
        <v>1</v>
      </c>
    </row>
    <row r="641" spans="1:13" s="293" customFormat="1" ht="135">
      <c r="A641" s="181"/>
      <c r="B641" s="289">
        <v>52</v>
      </c>
      <c r="C641" s="290" t="s">
        <v>1048</v>
      </c>
      <c r="D641" s="289" t="s">
        <v>27</v>
      </c>
      <c r="E641" s="289" t="s">
        <v>904</v>
      </c>
      <c r="F641" s="308">
        <v>0.2</v>
      </c>
      <c r="G641" s="308">
        <v>0.2</v>
      </c>
      <c r="H641" s="308"/>
      <c r="I641" s="289" t="s">
        <v>905</v>
      </c>
      <c r="J641" s="289" t="s">
        <v>921</v>
      </c>
      <c r="K641" s="290" t="s">
        <v>1049</v>
      </c>
      <c r="L641" s="322"/>
      <c r="M641" s="253">
        <v>1</v>
      </c>
    </row>
    <row r="642" spans="1:13" s="293" customFormat="1" ht="240">
      <c r="A642" s="181"/>
      <c r="B642" s="289">
        <v>53</v>
      </c>
      <c r="C642" s="290" t="s">
        <v>1050</v>
      </c>
      <c r="D642" s="289" t="s">
        <v>27</v>
      </c>
      <c r="E642" s="289" t="s">
        <v>904</v>
      </c>
      <c r="F642" s="308">
        <v>1.5</v>
      </c>
      <c r="G642" s="308">
        <v>1.5</v>
      </c>
      <c r="H642" s="308"/>
      <c r="I642" s="289" t="s">
        <v>905</v>
      </c>
      <c r="J642" s="289" t="s">
        <v>909</v>
      </c>
      <c r="K642" s="290" t="s">
        <v>1051</v>
      </c>
      <c r="L642" s="322"/>
      <c r="M642" s="253">
        <v>1</v>
      </c>
    </row>
    <row r="643" spans="1:13" s="293" customFormat="1" ht="45">
      <c r="A643" s="181"/>
      <c r="B643" s="289">
        <v>54</v>
      </c>
      <c r="C643" s="290" t="s">
        <v>1052</v>
      </c>
      <c r="D643" s="289" t="s">
        <v>27</v>
      </c>
      <c r="E643" s="289" t="s">
        <v>904</v>
      </c>
      <c r="F643" s="308">
        <v>1.5</v>
      </c>
      <c r="G643" s="308">
        <v>1.5</v>
      </c>
      <c r="H643" s="308"/>
      <c r="I643" s="289" t="s">
        <v>905</v>
      </c>
      <c r="J643" s="289" t="s">
        <v>909</v>
      </c>
      <c r="K643" s="290" t="s">
        <v>1053</v>
      </c>
      <c r="L643" s="322"/>
      <c r="M643" s="253">
        <v>1</v>
      </c>
    </row>
    <row r="644" spans="1:13" s="293" customFormat="1" ht="45">
      <c r="A644" s="181"/>
      <c r="B644" s="289">
        <v>55</v>
      </c>
      <c r="C644" s="290" t="s">
        <v>1054</v>
      </c>
      <c r="D644" s="289" t="s">
        <v>27</v>
      </c>
      <c r="E644" s="289" t="s">
        <v>904</v>
      </c>
      <c r="F644" s="308">
        <v>2</v>
      </c>
      <c r="G644" s="308">
        <v>2</v>
      </c>
      <c r="H644" s="308"/>
      <c r="I644" s="289" t="s">
        <v>905</v>
      </c>
      <c r="J644" s="289" t="s">
        <v>909</v>
      </c>
      <c r="K644" s="290" t="s">
        <v>1055</v>
      </c>
      <c r="L644" s="322"/>
      <c r="M644" s="253">
        <v>1</v>
      </c>
    </row>
    <row r="645" spans="1:13" s="293" customFormat="1" ht="105">
      <c r="A645" s="181"/>
      <c r="B645" s="289">
        <v>56</v>
      </c>
      <c r="C645" s="290" t="s">
        <v>1056</v>
      </c>
      <c r="D645" s="289" t="s">
        <v>27</v>
      </c>
      <c r="E645" s="289" t="s">
        <v>904</v>
      </c>
      <c r="F645" s="308">
        <v>1.1000000000000001</v>
      </c>
      <c r="G645" s="308">
        <v>1.1000000000000001</v>
      </c>
      <c r="H645" s="308"/>
      <c r="I645" s="289" t="s">
        <v>905</v>
      </c>
      <c r="J645" s="289" t="s">
        <v>906</v>
      </c>
      <c r="K645" s="290" t="s">
        <v>1057</v>
      </c>
      <c r="L645" s="322"/>
      <c r="M645" s="253">
        <v>1</v>
      </c>
    </row>
    <row r="646" spans="1:13" s="293" customFormat="1" ht="60">
      <c r="A646" s="181"/>
      <c r="B646" s="289">
        <v>57</v>
      </c>
      <c r="C646" s="290" t="s">
        <v>1058</v>
      </c>
      <c r="D646" s="289" t="s">
        <v>27</v>
      </c>
      <c r="E646" s="289" t="s">
        <v>904</v>
      </c>
      <c r="F646" s="308">
        <v>0.74</v>
      </c>
      <c r="G646" s="308">
        <v>0.74</v>
      </c>
      <c r="H646" s="308"/>
      <c r="I646" s="289" t="s">
        <v>905</v>
      </c>
      <c r="J646" s="289" t="s">
        <v>1059</v>
      </c>
      <c r="K646" s="290" t="s">
        <v>1060</v>
      </c>
      <c r="L646" s="322"/>
      <c r="M646" s="253">
        <v>1</v>
      </c>
    </row>
    <row r="647" spans="1:13" s="293" customFormat="1" ht="75">
      <c r="A647" s="181"/>
      <c r="B647" s="289">
        <v>58</v>
      </c>
      <c r="C647" s="290" t="s">
        <v>1061</v>
      </c>
      <c r="D647" s="289" t="s">
        <v>27</v>
      </c>
      <c r="E647" s="289" t="s">
        <v>904</v>
      </c>
      <c r="F647" s="308">
        <v>0.78</v>
      </c>
      <c r="G647" s="308">
        <v>0.78</v>
      </c>
      <c r="H647" s="308"/>
      <c r="I647" s="289" t="s">
        <v>905</v>
      </c>
      <c r="J647" s="289" t="s">
        <v>1062</v>
      </c>
      <c r="K647" s="290" t="s">
        <v>1063</v>
      </c>
      <c r="L647" s="322"/>
      <c r="M647" s="253">
        <v>1</v>
      </c>
    </row>
    <row r="648" spans="1:13" s="293" customFormat="1" ht="75">
      <c r="A648" s="181"/>
      <c r="B648" s="289">
        <v>59</v>
      </c>
      <c r="C648" s="290" t="s">
        <v>1064</v>
      </c>
      <c r="D648" s="289" t="s">
        <v>27</v>
      </c>
      <c r="E648" s="289" t="s">
        <v>904</v>
      </c>
      <c r="F648" s="308">
        <v>2.4</v>
      </c>
      <c r="G648" s="308">
        <v>2.4</v>
      </c>
      <c r="H648" s="308"/>
      <c r="I648" s="289" t="s">
        <v>905</v>
      </c>
      <c r="J648" s="289" t="s">
        <v>1065</v>
      </c>
      <c r="K648" s="290" t="s">
        <v>1066</v>
      </c>
      <c r="L648" s="322"/>
      <c r="M648" s="253">
        <v>1</v>
      </c>
    </row>
    <row r="649" spans="1:13" s="181" customFormat="1" hidden="1">
      <c r="B649" s="215"/>
      <c r="C649" s="137"/>
      <c r="D649" s="3"/>
      <c r="E649" s="3"/>
      <c r="F649" s="133"/>
      <c r="G649" s="133"/>
      <c r="H649" s="133"/>
      <c r="I649" s="3"/>
      <c r="J649" s="3"/>
      <c r="K649" s="137"/>
      <c r="L649" s="216"/>
      <c r="M649" s="199"/>
    </row>
    <row r="650" spans="1:13" s="209" customFormat="1">
      <c r="A650" s="5"/>
      <c r="B650" s="280" t="s">
        <v>129</v>
      </c>
      <c r="C650" s="296" t="s">
        <v>130</v>
      </c>
      <c r="D650" s="323"/>
      <c r="E650" s="275"/>
      <c r="F650" s="306"/>
      <c r="G650" s="277"/>
      <c r="H650" s="277"/>
      <c r="I650" s="276"/>
      <c r="J650" s="276"/>
      <c r="K650" s="278"/>
      <c r="L650" s="278"/>
      <c r="M650" s="282">
        <v>0</v>
      </c>
    </row>
    <row r="651" spans="1:13" ht="105">
      <c r="A651" s="5"/>
      <c r="B651" s="289">
        <v>60</v>
      </c>
      <c r="C651" s="305" t="s">
        <v>1067</v>
      </c>
      <c r="D651" s="289" t="s">
        <v>27</v>
      </c>
      <c r="E651" s="289" t="s">
        <v>947</v>
      </c>
      <c r="F651" s="308">
        <v>1.63</v>
      </c>
      <c r="G651" s="308">
        <v>1.63</v>
      </c>
      <c r="H651" s="308"/>
      <c r="I651" s="289" t="s">
        <v>905</v>
      </c>
      <c r="J651" s="289" t="s">
        <v>1068</v>
      </c>
      <c r="K651" s="290" t="s">
        <v>1069</v>
      </c>
      <c r="L651" s="290"/>
      <c r="M651" s="253">
        <v>1</v>
      </c>
    </row>
    <row r="652" spans="1:13" ht="105">
      <c r="A652" s="5"/>
      <c r="B652" s="289">
        <v>61</v>
      </c>
      <c r="C652" s="305" t="s">
        <v>1070</v>
      </c>
      <c r="D652" s="289" t="s">
        <v>1071</v>
      </c>
      <c r="E652" s="289" t="s">
        <v>930</v>
      </c>
      <c r="F652" s="308">
        <v>1.66</v>
      </c>
      <c r="G652" s="308">
        <v>1.66</v>
      </c>
      <c r="H652" s="308"/>
      <c r="I652" s="289" t="s">
        <v>905</v>
      </c>
      <c r="J652" s="289" t="s">
        <v>931</v>
      </c>
      <c r="K652" s="290" t="s">
        <v>1072</v>
      </c>
      <c r="L652" s="290"/>
      <c r="M652" s="253">
        <v>1</v>
      </c>
    </row>
    <row r="653" spans="1:13" ht="90">
      <c r="A653" s="5"/>
      <c r="B653" s="289">
        <v>62</v>
      </c>
      <c r="C653" s="305" t="s">
        <v>1073</v>
      </c>
      <c r="D653" s="289" t="s">
        <v>73</v>
      </c>
      <c r="E653" s="289" t="s">
        <v>1074</v>
      </c>
      <c r="F653" s="308">
        <v>0.3</v>
      </c>
      <c r="G653" s="308">
        <v>0.3</v>
      </c>
      <c r="H653" s="308"/>
      <c r="I653" s="289" t="s">
        <v>905</v>
      </c>
      <c r="J653" s="289" t="s">
        <v>912</v>
      </c>
      <c r="K653" s="290" t="s">
        <v>1075</v>
      </c>
      <c r="L653" s="290"/>
      <c r="M653" s="253">
        <v>1</v>
      </c>
    </row>
    <row r="654" spans="1:13" s="5" customFormat="1" hidden="1">
      <c r="B654" s="3"/>
      <c r="C654" s="132"/>
      <c r="D654" s="3"/>
      <c r="E654" s="132"/>
      <c r="F654" s="217"/>
      <c r="G654" s="217"/>
      <c r="H654" s="217"/>
      <c r="I654" s="130"/>
      <c r="J654" s="130"/>
      <c r="K654" s="137"/>
      <c r="L654" s="137"/>
      <c r="M654" s="231"/>
    </row>
    <row r="655" spans="1:13" s="209" customFormat="1">
      <c r="A655" s="5"/>
      <c r="B655" s="296" t="s">
        <v>6391</v>
      </c>
      <c r="C655" s="297"/>
      <c r="D655" s="276"/>
      <c r="E655" s="276"/>
      <c r="F655" s="277"/>
      <c r="G655" s="277"/>
      <c r="H655" s="277"/>
      <c r="I655" s="276"/>
      <c r="J655" s="276"/>
      <c r="K655" s="278"/>
      <c r="L655" s="278"/>
      <c r="M655" s="282">
        <v>0</v>
      </c>
    </row>
    <row r="656" spans="1:13" s="212" customFormat="1">
      <c r="A656" s="30"/>
      <c r="B656" s="280" t="s">
        <v>16</v>
      </c>
      <c r="C656" s="281" t="s">
        <v>6493</v>
      </c>
      <c r="D656" s="323"/>
      <c r="E656" s="323"/>
      <c r="F656" s="277"/>
      <c r="G656" s="324"/>
      <c r="H656" s="324"/>
      <c r="I656" s="323"/>
      <c r="J656" s="323"/>
      <c r="K656" s="275"/>
      <c r="L656" s="275"/>
      <c r="M656" s="282">
        <v>0</v>
      </c>
    </row>
    <row r="657" spans="1:13" s="328" customFormat="1">
      <c r="A657" s="30"/>
      <c r="B657" s="283" t="s">
        <v>18</v>
      </c>
      <c r="C657" s="284" t="s">
        <v>19</v>
      </c>
      <c r="D657" s="325"/>
      <c r="E657" s="325"/>
      <c r="F657" s="304"/>
      <c r="G657" s="326"/>
      <c r="H657" s="326"/>
      <c r="I657" s="325"/>
      <c r="J657" s="325"/>
      <c r="K657" s="327"/>
      <c r="L657" s="327"/>
      <c r="M657" s="286">
        <v>0</v>
      </c>
    </row>
    <row r="658" spans="1:13" s="293" customFormat="1" ht="105">
      <c r="A658" s="1"/>
      <c r="B658" s="289">
        <v>1</v>
      </c>
      <c r="C658" s="290" t="s">
        <v>5053</v>
      </c>
      <c r="D658" s="289" t="s">
        <v>27</v>
      </c>
      <c r="E658" s="289" t="s">
        <v>5054</v>
      </c>
      <c r="F658" s="291">
        <v>0.70199999999999996</v>
      </c>
      <c r="G658" s="291">
        <v>0.70199999999999996</v>
      </c>
      <c r="H658" s="291"/>
      <c r="I658" s="289" t="s">
        <v>4227</v>
      </c>
      <c r="J658" s="289" t="s">
        <v>5055</v>
      </c>
      <c r="K658" s="290" t="s">
        <v>6494</v>
      </c>
      <c r="L658" s="290"/>
      <c r="M658" s="253">
        <v>1</v>
      </c>
    </row>
    <row r="659" spans="1:13" s="293" customFormat="1" ht="105">
      <c r="A659" s="1"/>
      <c r="B659" s="289">
        <v>2</v>
      </c>
      <c r="C659" s="290" t="s">
        <v>5091</v>
      </c>
      <c r="D659" s="289" t="s">
        <v>27</v>
      </c>
      <c r="E659" s="289" t="s">
        <v>5056</v>
      </c>
      <c r="F659" s="291">
        <v>28.263000000000002</v>
      </c>
      <c r="G659" s="291">
        <v>17.606999999999999</v>
      </c>
      <c r="H659" s="291"/>
      <c r="I659" s="289" t="s">
        <v>4227</v>
      </c>
      <c r="J659" s="289" t="s">
        <v>5057</v>
      </c>
      <c r="K659" s="329" t="s">
        <v>5090</v>
      </c>
      <c r="L659" s="290"/>
      <c r="M659" s="253">
        <v>1</v>
      </c>
    </row>
    <row r="660" spans="1:13" s="293" customFormat="1" ht="75">
      <c r="A660" s="1"/>
      <c r="B660" s="289">
        <v>3</v>
      </c>
      <c r="C660" s="290" t="s">
        <v>5058</v>
      </c>
      <c r="D660" s="289" t="s">
        <v>166</v>
      </c>
      <c r="E660" s="289" t="s">
        <v>5059</v>
      </c>
      <c r="F660" s="291">
        <v>3.5</v>
      </c>
      <c r="G660" s="291">
        <v>3.5</v>
      </c>
      <c r="H660" s="291"/>
      <c r="I660" s="289" t="s">
        <v>4227</v>
      </c>
      <c r="J660" s="289" t="s">
        <v>5060</v>
      </c>
      <c r="K660" s="329" t="s">
        <v>6496</v>
      </c>
      <c r="L660" s="290"/>
      <c r="M660" s="253">
        <v>1</v>
      </c>
    </row>
    <row r="661" spans="1:13" s="293" customFormat="1" ht="75">
      <c r="A661" s="1"/>
      <c r="B661" s="289">
        <v>4</v>
      </c>
      <c r="C661" s="290" t="s">
        <v>1669</v>
      </c>
      <c r="D661" s="289" t="s">
        <v>166</v>
      </c>
      <c r="E661" s="289" t="s">
        <v>5059</v>
      </c>
      <c r="F661" s="291">
        <v>4.4509999999999996</v>
      </c>
      <c r="G661" s="291">
        <v>4.4509999999999996</v>
      </c>
      <c r="H661" s="291"/>
      <c r="I661" s="289" t="s">
        <v>4227</v>
      </c>
      <c r="J661" s="289" t="s">
        <v>5061</v>
      </c>
      <c r="K661" s="290" t="s">
        <v>6495</v>
      </c>
      <c r="L661" s="290"/>
      <c r="M661" s="253">
        <v>1</v>
      </c>
    </row>
    <row r="662" spans="1:13" s="293" customFormat="1" ht="90">
      <c r="A662" s="1"/>
      <c r="B662" s="289">
        <v>5</v>
      </c>
      <c r="C662" s="290" t="s">
        <v>5092</v>
      </c>
      <c r="D662" s="289" t="s">
        <v>166</v>
      </c>
      <c r="E662" s="289" t="s">
        <v>5054</v>
      </c>
      <c r="F662" s="291">
        <v>15.218999999999999</v>
      </c>
      <c r="G662" s="291">
        <v>1.2849999999999999</v>
      </c>
      <c r="H662" s="291"/>
      <c r="I662" s="289" t="s">
        <v>4227</v>
      </c>
      <c r="J662" s="289" t="s">
        <v>5062</v>
      </c>
      <c r="K662" s="290" t="s">
        <v>6497</v>
      </c>
      <c r="L662" s="290"/>
      <c r="M662" s="253">
        <v>1</v>
      </c>
    </row>
    <row r="663" spans="1:13" s="293" customFormat="1" ht="165">
      <c r="A663" s="1"/>
      <c r="B663" s="289">
        <v>6</v>
      </c>
      <c r="C663" s="290" t="s">
        <v>5063</v>
      </c>
      <c r="D663" s="289" t="s">
        <v>41</v>
      </c>
      <c r="E663" s="289" t="s">
        <v>5064</v>
      </c>
      <c r="F663" s="291">
        <v>40.553999999999995</v>
      </c>
      <c r="G663" s="291">
        <v>40.553999999999995</v>
      </c>
      <c r="H663" s="291"/>
      <c r="I663" s="289" t="s">
        <v>4227</v>
      </c>
      <c r="J663" s="289" t="s">
        <v>5065</v>
      </c>
      <c r="K663" s="290" t="s">
        <v>5945</v>
      </c>
      <c r="L663" s="290"/>
      <c r="M663" s="253">
        <v>1</v>
      </c>
    </row>
    <row r="664" spans="1:13" s="181" customFormat="1" hidden="1">
      <c r="A664" s="5"/>
      <c r="B664" s="3"/>
      <c r="C664" s="137"/>
      <c r="D664" s="3"/>
      <c r="E664" s="3"/>
      <c r="F664" s="142"/>
      <c r="G664" s="142"/>
      <c r="H664" s="142"/>
      <c r="I664" s="3"/>
      <c r="J664" s="3"/>
      <c r="K664" s="137"/>
      <c r="L664" s="137"/>
      <c r="M664" s="199"/>
    </row>
    <row r="665" spans="1:13" s="328" customFormat="1">
      <c r="A665" s="30"/>
      <c r="B665" s="283" t="s">
        <v>56</v>
      </c>
      <c r="C665" s="284" t="s">
        <v>6492</v>
      </c>
      <c r="D665" s="325"/>
      <c r="E665" s="325"/>
      <c r="F665" s="304"/>
      <c r="G665" s="326"/>
      <c r="H665" s="326"/>
      <c r="I665" s="325"/>
      <c r="J665" s="325"/>
      <c r="K665" s="327"/>
      <c r="L665" s="327"/>
      <c r="M665" s="286">
        <v>0</v>
      </c>
    </row>
    <row r="666" spans="1:13" s="293" customFormat="1" ht="135">
      <c r="A666" s="1"/>
      <c r="B666" s="289">
        <v>7</v>
      </c>
      <c r="C666" s="330" t="s">
        <v>5070</v>
      </c>
      <c r="D666" s="289" t="s">
        <v>166</v>
      </c>
      <c r="E666" s="289" t="s">
        <v>5071</v>
      </c>
      <c r="F666" s="291">
        <v>1.524</v>
      </c>
      <c r="G666" s="291">
        <v>1.524</v>
      </c>
      <c r="H666" s="291"/>
      <c r="I666" s="289" t="s">
        <v>4227</v>
      </c>
      <c r="J666" s="289" t="s">
        <v>5072</v>
      </c>
      <c r="K666" s="329" t="s">
        <v>5077</v>
      </c>
      <c r="L666" s="290"/>
      <c r="M666" s="253">
        <v>1</v>
      </c>
    </row>
    <row r="667" spans="1:13" s="293" customFormat="1" ht="120">
      <c r="A667" s="1"/>
      <c r="B667" s="289">
        <v>8</v>
      </c>
      <c r="C667" s="330" t="s">
        <v>5073</v>
      </c>
      <c r="D667" s="289" t="s">
        <v>43</v>
      </c>
      <c r="E667" s="289" t="s">
        <v>5054</v>
      </c>
      <c r="F667" s="291">
        <v>1.4E-2</v>
      </c>
      <c r="G667" s="291">
        <v>1.4E-2</v>
      </c>
      <c r="H667" s="291"/>
      <c r="I667" s="289" t="s">
        <v>4227</v>
      </c>
      <c r="J667" s="289" t="s">
        <v>5074</v>
      </c>
      <c r="K667" s="329" t="s">
        <v>5078</v>
      </c>
      <c r="L667" s="290"/>
      <c r="M667" s="253">
        <v>1</v>
      </c>
    </row>
    <row r="668" spans="1:13" s="293" customFormat="1" ht="105">
      <c r="A668" s="1"/>
      <c r="B668" s="289">
        <v>9</v>
      </c>
      <c r="C668" s="330" t="s">
        <v>5075</v>
      </c>
      <c r="D668" s="289" t="s">
        <v>122</v>
      </c>
      <c r="E668" s="289" t="s">
        <v>5054</v>
      </c>
      <c r="F668" s="291">
        <v>9.6000000000000002E-2</v>
      </c>
      <c r="G668" s="291">
        <v>9.6000000000000002E-2</v>
      </c>
      <c r="H668" s="291"/>
      <c r="I668" s="289" t="s">
        <v>4227</v>
      </c>
      <c r="J668" s="289" t="s">
        <v>5076</v>
      </c>
      <c r="K668" s="290" t="s">
        <v>6498</v>
      </c>
      <c r="L668" s="290"/>
      <c r="M668" s="253">
        <v>1</v>
      </c>
    </row>
    <row r="669" spans="1:13" s="293" customFormat="1" ht="105">
      <c r="A669" s="1"/>
      <c r="B669" s="289">
        <v>10</v>
      </c>
      <c r="C669" s="330" t="s">
        <v>6500</v>
      </c>
      <c r="D669" s="289" t="s">
        <v>166</v>
      </c>
      <c r="E669" s="289" t="s">
        <v>6187</v>
      </c>
      <c r="F669" s="291">
        <v>7.0000000000000001E-3</v>
      </c>
      <c r="G669" s="291">
        <v>7.0000000000000001E-3</v>
      </c>
      <c r="H669" s="291"/>
      <c r="I669" s="289" t="s">
        <v>4227</v>
      </c>
      <c r="J669" s="289" t="s">
        <v>6188</v>
      </c>
      <c r="K669" s="290" t="s">
        <v>6499</v>
      </c>
      <c r="L669" s="290"/>
      <c r="M669" s="253">
        <v>1</v>
      </c>
    </row>
    <row r="670" spans="1:13" s="181" customFormat="1" hidden="1">
      <c r="A670" s="5"/>
      <c r="B670" s="132"/>
      <c r="C670" s="132"/>
      <c r="D670" s="3"/>
      <c r="E670" s="3"/>
      <c r="F670" s="142"/>
      <c r="G670" s="142"/>
      <c r="H670" s="142"/>
      <c r="I670" s="3"/>
      <c r="J670" s="3"/>
      <c r="K670" s="137"/>
      <c r="L670" s="137"/>
      <c r="M670" s="199"/>
    </row>
    <row r="671" spans="1:13" s="209" customFormat="1">
      <c r="A671" s="5"/>
      <c r="B671" s="280" t="s">
        <v>129</v>
      </c>
      <c r="C671" s="296" t="s">
        <v>130</v>
      </c>
      <c r="D671" s="280"/>
      <c r="E671" s="296"/>
      <c r="F671" s="306"/>
      <c r="G671" s="277"/>
      <c r="H671" s="277"/>
      <c r="I671" s="276"/>
      <c r="J671" s="276"/>
      <c r="K671" s="278"/>
      <c r="L671" s="278"/>
      <c r="M671" s="282">
        <v>0</v>
      </c>
    </row>
    <row r="672" spans="1:13" s="293" customFormat="1" ht="75">
      <c r="A672" s="5"/>
      <c r="B672" s="289">
        <v>11</v>
      </c>
      <c r="C672" s="290" t="s">
        <v>5082</v>
      </c>
      <c r="D672" s="289" t="s">
        <v>166</v>
      </c>
      <c r="E672" s="289" t="s">
        <v>5059</v>
      </c>
      <c r="F672" s="310">
        <v>0.221</v>
      </c>
      <c r="G672" s="291">
        <v>0.221</v>
      </c>
      <c r="H672" s="291"/>
      <c r="I672" s="289" t="s">
        <v>4227</v>
      </c>
      <c r="J672" s="289" t="s">
        <v>5076</v>
      </c>
      <c r="K672" s="329" t="s">
        <v>5096</v>
      </c>
      <c r="L672" s="290"/>
      <c r="M672" s="253">
        <v>1</v>
      </c>
    </row>
    <row r="673" spans="1:13" s="293" customFormat="1" ht="90">
      <c r="A673" s="5"/>
      <c r="B673" s="289">
        <v>12</v>
      </c>
      <c r="C673" s="290" t="s">
        <v>5083</v>
      </c>
      <c r="D673" s="289" t="s">
        <v>27</v>
      </c>
      <c r="E673" s="289" t="s">
        <v>5084</v>
      </c>
      <c r="F673" s="310">
        <v>1.4990000000000001</v>
      </c>
      <c r="G673" s="291">
        <v>1.4990000000000001</v>
      </c>
      <c r="H673" s="291"/>
      <c r="I673" s="289" t="s">
        <v>4227</v>
      </c>
      <c r="J673" s="289" t="s">
        <v>5085</v>
      </c>
      <c r="K673" s="329" t="s">
        <v>5086</v>
      </c>
      <c r="L673" s="290"/>
      <c r="M673" s="253">
        <v>1</v>
      </c>
    </row>
    <row r="674" spans="1:13" s="293" customFormat="1" ht="135">
      <c r="A674" s="5"/>
      <c r="B674" s="289">
        <v>13</v>
      </c>
      <c r="C674" s="290" t="s">
        <v>5088</v>
      </c>
      <c r="D674" s="289" t="s">
        <v>27</v>
      </c>
      <c r="E674" s="289" t="s">
        <v>5056</v>
      </c>
      <c r="F674" s="310">
        <v>2E-3</v>
      </c>
      <c r="G674" s="291">
        <v>2E-3</v>
      </c>
      <c r="H674" s="291"/>
      <c r="I674" s="289" t="s">
        <v>4227</v>
      </c>
      <c r="J674" s="289" t="s">
        <v>5067</v>
      </c>
      <c r="K674" s="329" t="s">
        <v>5087</v>
      </c>
      <c r="L674" s="290"/>
      <c r="M674" s="253">
        <v>1</v>
      </c>
    </row>
    <row r="675" spans="1:13" s="181" customFormat="1" hidden="1">
      <c r="A675" s="5"/>
      <c r="B675" s="3"/>
      <c r="C675" s="132"/>
      <c r="D675" s="3"/>
      <c r="E675" s="3"/>
      <c r="F675" s="142"/>
      <c r="G675" s="142"/>
      <c r="H675" s="142"/>
      <c r="I675" s="3"/>
      <c r="J675" s="3"/>
      <c r="K675" s="132"/>
      <c r="L675" s="137"/>
      <c r="M675" s="199"/>
    </row>
    <row r="676" spans="1:13" s="209" customFormat="1">
      <c r="A676" s="5"/>
      <c r="B676" s="296" t="s">
        <v>6392</v>
      </c>
      <c r="C676" s="297"/>
      <c r="D676" s="276"/>
      <c r="E676" s="276"/>
      <c r="F676" s="277"/>
      <c r="G676" s="277"/>
      <c r="H676" s="277"/>
      <c r="I676" s="276"/>
      <c r="J676" s="276"/>
      <c r="K676" s="278"/>
      <c r="L676" s="278"/>
      <c r="M676" s="282">
        <v>0</v>
      </c>
    </row>
    <row r="677" spans="1:13" s="209" customFormat="1">
      <c r="A677" s="5"/>
      <c r="B677" s="280" t="s">
        <v>16</v>
      </c>
      <c r="C677" s="281" t="s">
        <v>6493</v>
      </c>
      <c r="D677" s="280"/>
      <c r="E677" s="296"/>
      <c r="F677" s="306"/>
      <c r="G677" s="277"/>
      <c r="H677" s="277"/>
      <c r="I677" s="276"/>
      <c r="J677" s="276"/>
      <c r="K677" s="278"/>
      <c r="L677" s="278"/>
      <c r="M677" s="282">
        <v>0</v>
      </c>
    </row>
    <row r="678" spans="1:13" s="288" customFormat="1">
      <c r="A678" s="5"/>
      <c r="B678" s="283" t="s">
        <v>18</v>
      </c>
      <c r="C678" s="284" t="s">
        <v>19</v>
      </c>
      <c r="D678" s="298"/>
      <c r="E678" s="299"/>
      <c r="F678" s="313"/>
      <c r="G678" s="304"/>
      <c r="H678" s="304"/>
      <c r="I678" s="298"/>
      <c r="J678" s="298"/>
      <c r="K678" s="318"/>
      <c r="L678" s="299"/>
      <c r="M678" s="286">
        <v>0</v>
      </c>
    </row>
    <row r="679" spans="1:13" s="293" customFormat="1" ht="90">
      <c r="A679" s="5"/>
      <c r="B679" s="289">
        <v>1</v>
      </c>
      <c r="C679" s="290" t="s">
        <v>4953</v>
      </c>
      <c r="D679" s="289" t="s">
        <v>95</v>
      </c>
      <c r="E679" s="290" t="s">
        <v>4954</v>
      </c>
      <c r="F679" s="310">
        <v>1.9947999999999999</v>
      </c>
      <c r="G679" s="291">
        <v>0.26798</v>
      </c>
      <c r="H679" s="291"/>
      <c r="I679" s="289" t="s">
        <v>4955</v>
      </c>
      <c r="J679" s="289" t="s">
        <v>4956</v>
      </c>
      <c r="K679" s="329" t="s">
        <v>4957</v>
      </c>
      <c r="L679" s="290"/>
      <c r="M679" s="253">
        <v>1</v>
      </c>
    </row>
    <row r="680" spans="1:13" s="293" customFormat="1" ht="165">
      <c r="A680" s="5"/>
      <c r="B680" s="289">
        <v>2</v>
      </c>
      <c r="C680" s="290" t="s">
        <v>4958</v>
      </c>
      <c r="D680" s="289" t="s">
        <v>47</v>
      </c>
      <c r="E680" s="290" t="s">
        <v>4959</v>
      </c>
      <c r="F680" s="310">
        <v>0.43359999999999999</v>
      </c>
      <c r="G680" s="291">
        <v>0.43359999999999999</v>
      </c>
      <c r="H680" s="291"/>
      <c r="I680" s="289" t="s">
        <v>4955</v>
      </c>
      <c r="J680" s="289" t="s">
        <v>4960</v>
      </c>
      <c r="K680" s="329" t="s">
        <v>4961</v>
      </c>
      <c r="L680" s="290"/>
      <c r="M680" s="253">
        <v>1</v>
      </c>
    </row>
    <row r="681" spans="1:13" s="293" customFormat="1" ht="180">
      <c r="A681" s="5"/>
      <c r="B681" s="289">
        <v>3</v>
      </c>
      <c r="C681" s="290" t="s">
        <v>4962</v>
      </c>
      <c r="D681" s="289" t="s">
        <v>27</v>
      </c>
      <c r="E681" s="290" t="s">
        <v>4963</v>
      </c>
      <c r="F681" s="310">
        <v>7.3709999999999998E-2</v>
      </c>
      <c r="G681" s="291">
        <v>7.3709999999999998E-2</v>
      </c>
      <c r="H681" s="291"/>
      <c r="I681" s="289" t="s">
        <v>4955</v>
      </c>
      <c r="J681" s="289" t="s">
        <v>4964</v>
      </c>
      <c r="K681" s="329" t="s">
        <v>6699</v>
      </c>
      <c r="L681" s="290" t="s">
        <v>6700</v>
      </c>
      <c r="M681" s="253">
        <v>1</v>
      </c>
    </row>
    <row r="682" spans="1:13" s="293" customFormat="1" ht="195">
      <c r="A682" s="5"/>
      <c r="B682" s="289">
        <v>4</v>
      </c>
      <c r="C682" s="290" t="s">
        <v>4965</v>
      </c>
      <c r="D682" s="289" t="s">
        <v>47</v>
      </c>
      <c r="E682" s="290" t="s">
        <v>4959</v>
      </c>
      <c r="F682" s="310">
        <v>0.29504599999999997</v>
      </c>
      <c r="G682" s="291">
        <v>0.29504599999999997</v>
      </c>
      <c r="H682" s="291"/>
      <c r="I682" s="289" t="s">
        <v>4955</v>
      </c>
      <c r="J682" s="289" t="s">
        <v>4966</v>
      </c>
      <c r="K682" s="329" t="s">
        <v>4967</v>
      </c>
      <c r="L682" s="290"/>
      <c r="M682" s="253">
        <v>1</v>
      </c>
    </row>
    <row r="683" spans="1:13" s="293" customFormat="1" ht="120">
      <c r="A683" s="5"/>
      <c r="B683" s="289">
        <v>5</v>
      </c>
      <c r="C683" s="290" t="s">
        <v>4968</v>
      </c>
      <c r="D683" s="289" t="s">
        <v>47</v>
      </c>
      <c r="E683" s="290" t="s">
        <v>4963</v>
      </c>
      <c r="F683" s="310">
        <v>0.75449999999999995</v>
      </c>
      <c r="G683" s="291">
        <v>0.75449999999999995</v>
      </c>
      <c r="H683" s="291"/>
      <c r="I683" s="289" t="s">
        <v>4955</v>
      </c>
      <c r="J683" s="289" t="s">
        <v>4969</v>
      </c>
      <c r="K683" s="329" t="s">
        <v>6701</v>
      </c>
      <c r="L683" s="290" t="s">
        <v>6702</v>
      </c>
      <c r="M683" s="253">
        <v>1</v>
      </c>
    </row>
    <row r="684" spans="1:13" s="181" customFormat="1" hidden="1">
      <c r="A684" s="5"/>
      <c r="B684" s="3"/>
      <c r="C684" s="137"/>
      <c r="D684" s="3"/>
      <c r="E684" s="137"/>
      <c r="F684" s="143"/>
      <c r="G684" s="142"/>
      <c r="H684" s="142"/>
      <c r="I684" s="3"/>
      <c r="J684" s="3"/>
      <c r="K684" s="185"/>
      <c r="L684" s="137"/>
      <c r="M684" s="199"/>
    </row>
    <row r="685" spans="1:13" s="288" customFormat="1">
      <c r="A685" s="5"/>
      <c r="B685" s="283" t="s">
        <v>56</v>
      </c>
      <c r="C685" s="284" t="s">
        <v>6492</v>
      </c>
      <c r="D685" s="298"/>
      <c r="E685" s="299"/>
      <c r="F685" s="313"/>
      <c r="G685" s="304"/>
      <c r="H685" s="304"/>
      <c r="I685" s="298"/>
      <c r="J685" s="298"/>
      <c r="K685" s="318"/>
      <c r="L685" s="299"/>
      <c r="M685" s="286">
        <v>0</v>
      </c>
    </row>
    <row r="686" spans="1:13" s="293" customFormat="1" ht="180">
      <c r="A686" s="5"/>
      <c r="B686" s="289">
        <v>6</v>
      </c>
      <c r="C686" s="330" t="s">
        <v>4970</v>
      </c>
      <c r="D686" s="289" t="s">
        <v>86</v>
      </c>
      <c r="E686" s="290" t="s">
        <v>4959</v>
      </c>
      <c r="F686" s="310">
        <v>0.45200000000000001</v>
      </c>
      <c r="G686" s="291">
        <v>0.223</v>
      </c>
      <c r="H686" s="291"/>
      <c r="I686" s="289" t="s">
        <v>4955</v>
      </c>
      <c r="J686" s="289" t="s">
        <v>4971</v>
      </c>
      <c r="K686" s="329" t="s">
        <v>6703</v>
      </c>
      <c r="L686" s="290" t="s">
        <v>6704</v>
      </c>
      <c r="M686" s="253">
        <v>1</v>
      </c>
    </row>
    <row r="687" spans="1:13" s="293" customFormat="1" ht="135">
      <c r="A687" s="5"/>
      <c r="B687" s="289">
        <v>7</v>
      </c>
      <c r="C687" s="330" t="s">
        <v>4972</v>
      </c>
      <c r="D687" s="289" t="s">
        <v>47</v>
      </c>
      <c r="E687" s="290" t="s">
        <v>4959</v>
      </c>
      <c r="F687" s="310">
        <v>0.23899999999999999</v>
      </c>
      <c r="G687" s="291">
        <v>0.23899999999999999</v>
      </c>
      <c r="H687" s="291"/>
      <c r="I687" s="289" t="s">
        <v>4955</v>
      </c>
      <c r="J687" s="289" t="s">
        <v>4973</v>
      </c>
      <c r="K687" s="329" t="s">
        <v>6705</v>
      </c>
      <c r="L687" s="290" t="s">
        <v>6706</v>
      </c>
      <c r="M687" s="253">
        <v>1</v>
      </c>
    </row>
    <row r="688" spans="1:13" s="293" customFormat="1" ht="150">
      <c r="A688" s="5"/>
      <c r="B688" s="289">
        <v>8</v>
      </c>
      <c r="C688" s="330" t="s">
        <v>4974</v>
      </c>
      <c r="D688" s="289" t="s">
        <v>47</v>
      </c>
      <c r="E688" s="290" t="s">
        <v>4959</v>
      </c>
      <c r="F688" s="310">
        <v>6.4000000000000001E-2</v>
      </c>
      <c r="G688" s="291">
        <v>6.4000000000000001E-2</v>
      </c>
      <c r="H688" s="291"/>
      <c r="I688" s="289" t="s">
        <v>4955</v>
      </c>
      <c r="J688" s="289" t="s">
        <v>4975</v>
      </c>
      <c r="K688" s="329" t="s">
        <v>4976</v>
      </c>
      <c r="L688" s="290"/>
      <c r="M688" s="253">
        <v>1</v>
      </c>
    </row>
    <row r="689" spans="1:13" s="293" customFormat="1" ht="105">
      <c r="A689" s="5"/>
      <c r="B689" s="289">
        <v>9</v>
      </c>
      <c r="C689" s="330" t="s">
        <v>4977</v>
      </c>
      <c r="D689" s="289" t="s">
        <v>47</v>
      </c>
      <c r="E689" s="290" t="s">
        <v>4959</v>
      </c>
      <c r="F689" s="310">
        <v>0.51649999999999996</v>
      </c>
      <c r="G689" s="291">
        <v>0.51649999999999996</v>
      </c>
      <c r="H689" s="291"/>
      <c r="I689" s="289" t="s">
        <v>4955</v>
      </c>
      <c r="J689" s="289" t="s">
        <v>4978</v>
      </c>
      <c r="K689" s="329" t="s">
        <v>4979</v>
      </c>
      <c r="L689" s="290"/>
      <c r="M689" s="253">
        <v>1</v>
      </c>
    </row>
    <row r="690" spans="1:13" s="293" customFormat="1" ht="165">
      <c r="A690" s="5"/>
      <c r="B690" s="289">
        <v>10</v>
      </c>
      <c r="C690" s="330" t="s">
        <v>4980</v>
      </c>
      <c r="D690" s="289" t="s">
        <v>73</v>
      </c>
      <c r="E690" s="290" t="s">
        <v>4959</v>
      </c>
      <c r="F690" s="310">
        <v>1.6799999999999999E-2</v>
      </c>
      <c r="G690" s="291">
        <v>1.6799999999999999E-2</v>
      </c>
      <c r="H690" s="291"/>
      <c r="I690" s="289" t="s">
        <v>4955</v>
      </c>
      <c r="J690" s="289" t="s">
        <v>4981</v>
      </c>
      <c r="K690" s="329" t="s">
        <v>6707</v>
      </c>
      <c r="L690" s="290" t="s">
        <v>6708</v>
      </c>
      <c r="M690" s="253">
        <v>1</v>
      </c>
    </row>
    <row r="691" spans="1:13" s="293" customFormat="1" ht="105">
      <c r="A691" s="5"/>
      <c r="B691" s="289">
        <v>11</v>
      </c>
      <c r="C691" s="330" t="s">
        <v>4982</v>
      </c>
      <c r="D691" s="289" t="s">
        <v>27</v>
      </c>
      <c r="E691" s="290" t="s">
        <v>4963</v>
      </c>
      <c r="F691" s="310">
        <v>2.75E-2</v>
      </c>
      <c r="G691" s="291">
        <v>2.75E-2</v>
      </c>
      <c r="H691" s="291"/>
      <c r="I691" s="289" t="s">
        <v>4955</v>
      </c>
      <c r="J691" s="289" t="s">
        <v>4983</v>
      </c>
      <c r="K691" s="329" t="s">
        <v>4984</v>
      </c>
      <c r="L691" s="290"/>
      <c r="M691" s="253">
        <v>1</v>
      </c>
    </row>
    <row r="692" spans="1:13" s="293" customFormat="1" ht="150">
      <c r="A692" s="5"/>
      <c r="B692" s="289">
        <v>12</v>
      </c>
      <c r="C692" s="330" t="s">
        <v>4985</v>
      </c>
      <c r="D692" s="289" t="s">
        <v>27</v>
      </c>
      <c r="E692" s="290" t="s">
        <v>4959</v>
      </c>
      <c r="F692" s="310">
        <v>0.32050000000000001</v>
      </c>
      <c r="G692" s="291">
        <v>0.32050000000000001</v>
      </c>
      <c r="H692" s="291"/>
      <c r="I692" s="289" t="s">
        <v>4955</v>
      </c>
      <c r="J692" s="289" t="s">
        <v>4964</v>
      </c>
      <c r="K692" s="329" t="s">
        <v>4986</v>
      </c>
      <c r="L692" s="290"/>
      <c r="M692" s="253">
        <v>1</v>
      </c>
    </row>
    <row r="693" spans="1:13" s="293" customFormat="1" ht="135">
      <c r="A693" s="5"/>
      <c r="B693" s="289">
        <v>13</v>
      </c>
      <c r="C693" s="330" t="s">
        <v>4987</v>
      </c>
      <c r="D693" s="289" t="s">
        <v>95</v>
      </c>
      <c r="E693" s="290" t="s">
        <v>4959</v>
      </c>
      <c r="F693" s="310">
        <v>0.92500000000000004</v>
      </c>
      <c r="G693" s="291">
        <v>0.92500000000000004</v>
      </c>
      <c r="H693" s="291"/>
      <c r="I693" s="289" t="s">
        <v>4955</v>
      </c>
      <c r="J693" s="289" t="s">
        <v>4988</v>
      </c>
      <c r="K693" s="329" t="s">
        <v>4989</v>
      </c>
      <c r="L693" s="290"/>
      <c r="M693" s="253">
        <v>1</v>
      </c>
    </row>
    <row r="694" spans="1:13" s="293" customFormat="1" ht="120">
      <c r="A694" s="5"/>
      <c r="B694" s="289">
        <v>14</v>
      </c>
      <c r="C694" s="330" t="s">
        <v>4993</v>
      </c>
      <c r="D694" s="289" t="s">
        <v>4994</v>
      </c>
      <c r="E694" s="290" t="s">
        <v>4959</v>
      </c>
      <c r="F694" s="310">
        <v>0.246</v>
      </c>
      <c r="G694" s="291">
        <v>0.246</v>
      </c>
      <c r="H694" s="291"/>
      <c r="I694" s="289" t="s">
        <v>4955</v>
      </c>
      <c r="J694" s="289" t="s">
        <v>4960</v>
      </c>
      <c r="K694" s="329" t="s">
        <v>4995</v>
      </c>
      <c r="L694" s="290"/>
      <c r="M694" s="253">
        <v>1</v>
      </c>
    </row>
    <row r="695" spans="1:13" s="181" customFormat="1" hidden="1">
      <c r="A695" s="5"/>
      <c r="B695" s="132"/>
      <c r="C695" s="132"/>
      <c r="D695" s="3"/>
      <c r="E695" s="137"/>
      <c r="F695" s="143"/>
      <c r="G695" s="142"/>
      <c r="H695" s="142"/>
      <c r="I695" s="3"/>
      <c r="J695" s="3"/>
      <c r="K695" s="185"/>
      <c r="L695" s="137"/>
      <c r="M695" s="199"/>
    </row>
    <row r="696" spans="1:13" s="430" customFormat="1" hidden="1">
      <c r="A696" s="5"/>
      <c r="B696" s="422" t="s">
        <v>129</v>
      </c>
      <c r="C696" s="423" t="s">
        <v>130</v>
      </c>
      <c r="D696" s="424"/>
      <c r="E696" s="425"/>
      <c r="F696" s="426"/>
      <c r="G696" s="427"/>
      <c r="H696" s="427"/>
      <c r="I696" s="424"/>
      <c r="J696" s="424"/>
      <c r="K696" s="428"/>
      <c r="L696" s="425"/>
      <c r="M696" s="429"/>
    </row>
    <row r="697" spans="1:13" s="430" customFormat="1" hidden="1">
      <c r="A697" s="5"/>
      <c r="B697" s="431"/>
      <c r="C697" s="425"/>
      <c r="D697" s="424"/>
      <c r="E697" s="424"/>
      <c r="F697" s="424"/>
      <c r="G697" s="424"/>
      <c r="H697" s="424"/>
      <c r="I697" s="424"/>
      <c r="J697" s="424"/>
      <c r="K697" s="425"/>
      <c r="L697" s="432"/>
      <c r="M697" s="433"/>
    </row>
    <row r="698" spans="1:13" s="430" customFormat="1" hidden="1">
      <c r="A698" s="5"/>
      <c r="B698" s="431"/>
      <c r="C698" s="425"/>
      <c r="D698" s="424"/>
      <c r="E698" s="424"/>
      <c r="F698" s="424"/>
      <c r="G698" s="424"/>
      <c r="H698" s="424"/>
      <c r="I698" s="424"/>
      <c r="J698" s="424"/>
      <c r="K698" s="425"/>
      <c r="L698" s="432"/>
      <c r="M698" s="433"/>
    </row>
    <row r="699" spans="1:13" s="430" customFormat="1" hidden="1">
      <c r="A699" s="5"/>
      <c r="B699" s="431"/>
      <c r="C699" s="425"/>
      <c r="D699" s="424"/>
      <c r="E699" s="424"/>
      <c r="F699" s="424"/>
      <c r="G699" s="424"/>
      <c r="H699" s="424"/>
      <c r="I699" s="424"/>
      <c r="J699" s="424"/>
      <c r="K699" s="425"/>
      <c r="L699" s="432"/>
      <c r="M699" s="433"/>
    </row>
    <row r="700" spans="1:13" s="181" customFormat="1" hidden="1">
      <c r="A700" s="5"/>
      <c r="B700" s="3"/>
      <c r="C700" s="132"/>
      <c r="D700" s="3"/>
      <c r="E700" s="3"/>
      <c r="F700" s="142"/>
      <c r="G700" s="142"/>
      <c r="H700" s="142"/>
      <c r="I700" s="3"/>
      <c r="J700" s="3"/>
      <c r="K700" s="132"/>
      <c r="L700" s="137"/>
      <c r="M700" s="199"/>
    </row>
    <row r="701" spans="1:13" s="209" customFormat="1">
      <c r="A701" s="2"/>
      <c r="B701" s="296" t="s">
        <v>6393</v>
      </c>
      <c r="C701" s="297"/>
      <c r="D701" s="276"/>
      <c r="E701" s="276"/>
      <c r="F701" s="277"/>
      <c r="G701" s="277"/>
      <c r="H701" s="277"/>
      <c r="I701" s="276"/>
      <c r="J701" s="276"/>
      <c r="K701" s="278"/>
      <c r="L701" s="278"/>
      <c r="M701" s="282">
        <v>0</v>
      </c>
    </row>
    <row r="702" spans="1:13" s="209" customFormat="1">
      <c r="A702" s="2"/>
      <c r="B702" s="280" t="s">
        <v>16</v>
      </c>
      <c r="C702" s="281" t="s">
        <v>6493</v>
      </c>
      <c r="D702" s="280"/>
      <c r="E702" s="296"/>
      <c r="F702" s="306"/>
      <c r="G702" s="277"/>
      <c r="H702" s="277"/>
      <c r="I702" s="276"/>
      <c r="J702" s="276"/>
      <c r="K702" s="278"/>
      <c r="L702" s="278"/>
      <c r="M702" s="282">
        <v>0</v>
      </c>
    </row>
    <row r="703" spans="1:13" s="288" customFormat="1">
      <c r="A703" s="2"/>
      <c r="B703" s="283" t="s">
        <v>18</v>
      </c>
      <c r="C703" s="284" t="s">
        <v>19</v>
      </c>
      <c r="D703" s="332"/>
      <c r="E703" s="333"/>
      <c r="F703" s="313"/>
      <c r="G703" s="304"/>
      <c r="H703" s="304"/>
      <c r="I703" s="298"/>
      <c r="J703" s="298"/>
      <c r="K703" s="299"/>
      <c r="L703" s="299"/>
      <c r="M703" s="286">
        <v>0</v>
      </c>
    </row>
    <row r="704" spans="1:13" s="293" customFormat="1" ht="60">
      <c r="A704" s="2"/>
      <c r="B704" s="289">
        <v>1</v>
      </c>
      <c r="C704" s="290" t="s">
        <v>6194</v>
      </c>
      <c r="D704" s="289" t="s">
        <v>73</v>
      </c>
      <c r="E704" s="305" t="s">
        <v>6195</v>
      </c>
      <c r="F704" s="310">
        <v>0.1</v>
      </c>
      <c r="G704" s="291">
        <v>0.1</v>
      </c>
      <c r="H704" s="291"/>
      <c r="I704" s="289" t="s">
        <v>4229</v>
      </c>
      <c r="J704" s="289" t="s">
        <v>6196</v>
      </c>
      <c r="K704" s="290" t="s">
        <v>6197</v>
      </c>
      <c r="L704" s="290"/>
      <c r="M704" s="253">
        <v>1</v>
      </c>
    </row>
    <row r="705" spans="1:13" s="293" customFormat="1" ht="60">
      <c r="A705" s="2"/>
      <c r="B705" s="289">
        <v>2</v>
      </c>
      <c r="C705" s="290" t="s">
        <v>6198</v>
      </c>
      <c r="D705" s="289" t="s">
        <v>73</v>
      </c>
      <c r="E705" s="305" t="s">
        <v>6195</v>
      </c>
      <c r="F705" s="310">
        <v>0.08</v>
      </c>
      <c r="G705" s="291">
        <v>0.08</v>
      </c>
      <c r="H705" s="291"/>
      <c r="I705" s="289" t="s">
        <v>4229</v>
      </c>
      <c r="J705" s="289" t="s">
        <v>5962</v>
      </c>
      <c r="K705" s="290" t="s">
        <v>6199</v>
      </c>
      <c r="L705" s="290"/>
      <c r="M705" s="253">
        <v>1</v>
      </c>
    </row>
    <row r="706" spans="1:13" s="293" customFormat="1" ht="60">
      <c r="A706" s="2"/>
      <c r="B706" s="289">
        <v>3</v>
      </c>
      <c r="C706" s="290" t="s">
        <v>6200</v>
      </c>
      <c r="D706" s="289" t="s">
        <v>73</v>
      </c>
      <c r="E706" s="305" t="s">
        <v>6195</v>
      </c>
      <c r="F706" s="310">
        <v>0.1</v>
      </c>
      <c r="G706" s="291">
        <v>0.1</v>
      </c>
      <c r="H706" s="291"/>
      <c r="I706" s="289" t="s">
        <v>4229</v>
      </c>
      <c r="J706" s="289" t="s">
        <v>295</v>
      </c>
      <c r="K706" s="290" t="s">
        <v>6201</v>
      </c>
      <c r="L706" s="290"/>
      <c r="M706" s="253">
        <v>1</v>
      </c>
    </row>
    <row r="707" spans="1:13" s="293" customFormat="1" ht="60">
      <c r="A707" s="2"/>
      <c r="B707" s="289">
        <v>4</v>
      </c>
      <c r="C707" s="290" t="s">
        <v>6202</v>
      </c>
      <c r="D707" s="289" t="s">
        <v>73</v>
      </c>
      <c r="E707" s="305" t="s">
        <v>6195</v>
      </c>
      <c r="F707" s="310">
        <v>0.1</v>
      </c>
      <c r="G707" s="291">
        <v>0.1</v>
      </c>
      <c r="H707" s="291"/>
      <c r="I707" s="289" t="s">
        <v>4229</v>
      </c>
      <c r="J707" s="289" t="s">
        <v>1352</v>
      </c>
      <c r="K707" s="290" t="s">
        <v>6203</v>
      </c>
      <c r="L707" s="290"/>
      <c r="M707" s="253">
        <v>1</v>
      </c>
    </row>
    <row r="708" spans="1:13" s="293" customFormat="1" ht="90">
      <c r="A708" s="2"/>
      <c r="B708" s="289">
        <v>5</v>
      </c>
      <c r="C708" s="290" t="s">
        <v>6204</v>
      </c>
      <c r="D708" s="289" t="s">
        <v>47</v>
      </c>
      <c r="E708" s="305" t="s">
        <v>6195</v>
      </c>
      <c r="F708" s="310">
        <v>0.54</v>
      </c>
      <c r="G708" s="291">
        <v>0.54</v>
      </c>
      <c r="H708" s="291"/>
      <c r="I708" s="289" t="s">
        <v>4229</v>
      </c>
      <c r="J708" s="289" t="s">
        <v>295</v>
      </c>
      <c r="K708" s="290" t="s">
        <v>6205</v>
      </c>
      <c r="L708" s="290"/>
      <c r="M708" s="253">
        <v>1</v>
      </c>
    </row>
    <row r="709" spans="1:13" s="293" customFormat="1" ht="90">
      <c r="A709" s="2"/>
      <c r="B709" s="289">
        <v>6</v>
      </c>
      <c r="C709" s="290" t="s">
        <v>6206</v>
      </c>
      <c r="D709" s="289" t="s">
        <v>47</v>
      </c>
      <c r="E709" s="305" t="s">
        <v>6195</v>
      </c>
      <c r="F709" s="310">
        <v>1.02</v>
      </c>
      <c r="G709" s="291">
        <v>1.02</v>
      </c>
      <c r="H709" s="291"/>
      <c r="I709" s="289" t="s">
        <v>4229</v>
      </c>
      <c r="J709" s="289" t="s">
        <v>6207</v>
      </c>
      <c r="K709" s="290" t="s">
        <v>6208</v>
      </c>
      <c r="L709" s="290"/>
      <c r="M709" s="253">
        <v>1</v>
      </c>
    </row>
    <row r="710" spans="1:13" s="293" customFormat="1" ht="45">
      <c r="A710" s="2"/>
      <c r="B710" s="289">
        <v>7</v>
      </c>
      <c r="C710" s="290" t="s">
        <v>6209</v>
      </c>
      <c r="D710" s="289" t="s">
        <v>1603</v>
      </c>
      <c r="E710" s="305" t="s">
        <v>6210</v>
      </c>
      <c r="F710" s="310">
        <v>1.4</v>
      </c>
      <c r="G710" s="291">
        <v>1.4</v>
      </c>
      <c r="H710" s="291"/>
      <c r="I710" s="289" t="s">
        <v>4229</v>
      </c>
      <c r="J710" s="289" t="s">
        <v>6211</v>
      </c>
      <c r="K710" s="290" t="s">
        <v>6212</v>
      </c>
      <c r="L710" s="290"/>
      <c r="M710" s="253">
        <v>1</v>
      </c>
    </row>
    <row r="711" spans="1:13" s="293" customFormat="1" ht="90">
      <c r="A711" s="2"/>
      <c r="B711" s="289">
        <v>8</v>
      </c>
      <c r="C711" s="290" t="s">
        <v>6213</v>
      </c>
      <c r="D711" s="289" t="s">
        <v>27</v>
      </c>
      <c r="E711" s="305" t="s">
        <v>6195</v>
      </c>
      <c r="F711" s="310">
        <v>1.1000000000000001</v>
      </c>
      <c r="G711" s="291">
        <v>1.1000000000000001</v>
      </c>
      <c r="H711" s="291"/>
      <c r="I711" s="289" t="s">
        <v>4229</v>
      </c>
      <c r="J711" s="289" t="s">
        <v>5962</v>
      </c>
      <c r="K711" s="290" t="s">
        <v>6214</v>
      </c>
      <c r="L711" s="290"/>
      <c r="M711" s="253">
        <v>1</v>
      </c>
    </row>
    <row r="712" spans="1:13" s="293" customFormat="1" ht="60">
      <c r="A712" s="2"/>
      <c r="B712" s="289">
        <v>9</v>
      </c>
      <c r="C712" s="290" t="s">
        <v>6215</v>
      </c>
      <c r="D712" s="289" t="s">
        <v>27</v>
      </c>
      <c r="E712" s="305" t="s">
        <v>6195</v>
      </c>
      <c r="F712" s="310">
        <v>3.1</v>
      </c>
      <c r="G712" s="291">
        <v>3.1</v>
      </c>
      <c r="H712" s="291"/>
      <c r="I712" s="289" t="s">
        <v>4229</v>
      </c>
      <c r="J712" s="289" t="s">
        <v>6216</v>
      </c>
      <c r="K712" s="290" t="s">
        <v>6217</v>
      </c>
      <c r="L712" s="290"/>
      <c r="M712" s="253">
        <v>1</v>
      </c>
    </row>
    <row r="713" spans="1:13" s="293" customFormat="1" ht="45">
      <c r="A713" s="2"/>
      <c r="B713" s="289">
        <v>10</v>
      </c>
      <c r="C713" s="290" t="s">
        <v>6218</v>
      </c>
      <c r="D713" s="289" t="s">
        <v>27</v>
      </c>
      <c r="E713" s="305" t="s">
        <v>6195</v>
      </c>
      <c r="F713" s="310">
        <v>1.2</v>
      </c>
      <c r="G713" s="291">
        <v>1.2</v>
      </c>
      <c r="H713" s="291"/>
      <c r="I713" s="289" t="s">
        <v>4229</v>
      </c>
      <c r="J713" s="289" t="s">
        <v>1352</v>
      </c>
      <c r="K713" s="290" t="s">
        <v>6219</v>
      </c>
      <c r="L713" s="290"/>
      <c r="M713" s="253">
        <v>1</v>
      </c>
    </row>
    <row r="714" spans="1:13" s="293" customFormat="1" ht="45">
      <c r="A714" s="2"/>
      <c r="B714" s="289">
        <v>11</v>
      </c>
      <c r="C714" s="290" t="s">
        <v>6220</v>
      </c>
      <c r="D714" s="289" t="s">
        <v>27</v>
      </c>
      <c r="E714" s="305" t="s">
        <v>6195</v>
      </c>
      <c r="F714" s="310">
        <v>0.85</v>
      </c>
      <c r="G714" s="291">
        <v>0.85</v>
      </c>
      <c r="H714" s="291"/>
      <c r="I714" s="289" t="s">
        <v>4229</v>
      </c>
      <c r="J714" s="289" t="s">
        <v>6211</v>
      </c>
      <c r="K714" s="290" t="s">
        <v>6221</v>
      </c>
      <c r="L714" s="290"/>
      <c r="M714" s="253">
        <v>1</v>
      </c>
    </row>
    <row r="715" spans="1:13" s="293" customFormat="1" ht="45">
      <c r="A715" s="2"/>
      <c r="B715" s="289">
        <v>12</v>
      </c>
      <c r="C715" s="290" t="s">
        <v>6222</v>
      </c>
      <c r="D715" s="289" t="s">
        <v>27</v>
      </c>
      <c r="E715" s="305" t="s">
        <v>6195</v>
      </c>
      <c r="F715" s="310">
        <v>2.5</v>
      </c>
      <c r="G715" s="291">
        <v>2.5</v>
      </c>
      <c r="H715" s="291"/>
      <c r="I715" s="289" t="s">
        <v>4229</v>
      </c>
      <c r="J715" s="289" t="s">
        <v>6211</v>
      </c>
      <c r="K715" s="290" t="s">
        <v>6223</v>
      </c>
      <c r="L715" s="290"/>
      <c r="M715" s="253">
        <v>1</v>
      </c>
    </row>
    <row r="716" spans="1:13" s="293" customFormat="1" ht="105">
      <c r="A716" s="2"/>
      <c r="B716" s="289">
        <v>13</v>
      </c>
      <c r="C716" s="290" t="s">
        <v>6224</v>
      </c>
      <c r="D716" s="289" t="s">
        <v>27</v>
      </c>
      <c r="E716" s="305" t="s">
        <v>6195</v>
      </c>
      <c r="F716" s="310">
        <v>1.4</v>
      </c>
      <c r="G716" s="291">
        <v>1.4</v>
      </c>
      <c r="H716" s="291"/>
      <c r="I716" s="289" t="s">
        <v>4229</v>
      </c>
      <c r="J716" s="289" t="s">
        <v>6225</v>
      </c>
      <c r="K716" s="290" t="s">
        <v>6226</v>
      </c>
      <c r="L716" s="290"/>
      <c r="M716" s="253">
        <v>1</v>
      </c>
    </row>
    <row r="717" spans="1:13" s="293" customFormat="1" ht="90">
      <c r="A717" s="2"/>
      <c r="B717" s="289">
        <v>14</v>
      </c>
      <c r="C717" s="290" t="s">
        <v>6227</v>
      </c>
      <c r="D717" s="289" t="s">
        <v>27</v>
      </c>
      <c r="E717" s="305" t="s">
        <v>6195</v>
      </c>
      <c r="F717" s="310">
        <v>2.9</v>
      </c>
      <c r="G717" s="291">
        <v>2.9</v>
      </c>
      <c r="H717" s="291"/>
      <c r="I717" s="289" t="s">
        <v>4229</v>
      </c>
      <c r="J717" s="289" t="s">
        <v>6228</v>
      </c>
      <c r="K717" s="290" t="s">
        <v>6229</v>
      </c>
      <c r="L717" s="290"/>
      <c r="M717" s="253">
        <v>1</v>
      </c>
    </row>
    <row r="718" spans="1:13" s="293" customFormat="1" ht="45">
      <c r="A718" s="2"/>
      <c r="B718" s="289">
        <v>15</v>
      </c>
      <c r="C718" s="290" t="s">
        <v>6230</v>
      </c>
      <c r="D718" s="289" t="s">
        <v>27</v>
      </c>
      <c r="E718" s="305" t="s">
        <v>482</v>
      </c>
      <c r="F718" s="310">
        <v>6.86</v>
      </c>
      <c r="G718" s="291">
        <v>6.86</v>
      </c>
      <c r="H718" s="291"/>
      <c r="I718" s="289" t="s">
        <v>4229</v>
      </c>
      <c r="J718" s="289" t="s">
        <v>295</v>
      </c>
      <c r="K718" s="290" t="s">
        <v>6231</v>
      </c>
      <c r="L718" s="290"/>
      <c r="M718" s="253">
        <v>1</v>
      </c>
    </row>
    <row r="719" spans="1:13" s="293" customFormat="1" ht="60">
      <c r="A719" s="2"/>
      <c r="B719" s="289">
        <v>16</v>
      </c>
      <c r="C719" s="290" t="s">
        <v>6232</v>
      </c>
      <c r="D719" s="289" t="s">
        <v>27</v>
      </c>
      <c r="E719" s="305" t="s">
        <v>6195</v>
      </c>
      <c r="F719" s="310">
        <v>2</v>
      </c>
      <c r="G719" s="291">
        <v>2</v>
      </c>
      <c r="H719" s="291"/>
      <c r="I719" s="289" t="s">
        <v>4229</v>
      </c>
      <c r="J719" s="289" t="s">
        <v>6233</v>
      </c>
      <c r="K719" s="290" t="s">
        <v>6234</v>
      </c>
      <c r="L719" s="290"/>
      <c r="M719" s="253">
        <v>1</v>
      </c>
    </row>
    <row r="720" spans="1:13" s="293" customFormat="1" ht="30">
      <c r="A720" s="2"/>
      <c r="B720" s="289">
        <v>17</v>
      </c>
      <c r="C720" s="290" t="s">
        <v>6235</v>
      </c>
      <c r="D720" s="289" t="s">
        <v>410</v>
      </c>
      <c r="E720" s="305" t="s">
        <v>6195</v>
      </c>
      <c r="F720" s="310">
        <v>0.38</v>
      </c>
      <c r="G720" s="291">
        <v>0.38</v>
      </c>
      <c r="H720" s="291"/>
      <c r="I720" s="289" t="s">
        <v>4229</v>
      </c>
      <c r="J720" s="289" t="s">
        <v>5962</v>
      </c>
      <c r="K720" s="290" t="s">
        <v>6236</v>
      </c>
      <c r="L720" s="290"/>
      <c r="M720" s="253">
        <v>1</v>
      </c>
    </row>
    <row r="721" spans="1:14" s="293" customFormat="1" ht="45">
      <c r="A721" s="2"/>
      <c r="B721" s="289">
        <v>18</v>
      </c>
      <c r="C721" s="290" t="s">
        <v>6237</v>
      </c>
      <c r="D721" s="289" t="s">
        <v>41</v>
      </c>
      <c r="E721" s="305" t="s">
        <v>6238</v>
      </c>
      <c r="F721" s="310">
        <v>0.59599999999999997</v>
      </c>
      <c r="G721" s="291">
        <v>0.121</v>
      </c>
      <c r="H721" s="291"/>
      <c r="I721" s="289" t="s">
        <v>4229</v>
      </c>
      <c r="J721" s="289" t="s">
        <v>6239</v>
      </c>
      <c r="K721" s="290" t="s">
        <v>6240</v>
      </c>
      <c r="L721" s="290"/>
      <c r="M721" s="253">
        <v>1</v>
      </c>
    </row>
    <row r="722" spans="1:14" s="293" customFormat="1" ht="45">
      <c r="A722" s="2"/>
      <c r="B722" s="289">
        <v>19</v>
      </c>
      <c r="C722" s="290" t="s">
        <v>6241</v>
      </c>
      <c r="D722" s="289" t="s">
        <v>41</v>
      </c>
      <c r="E722" s="305" t="s">
        <v>6242</v>
      </c>
      <c r="F722" s="310">
        <v>0.08</v>
      </c>
      <c r="G722" s="291">
        <v>0.08</v>
      </c>
      <c r="H722" s="291"/>
      <c r="I722" s="289" t="s">
        <v>4229</v>
      </c>
      <c r="J722" s="289" t="s">
        <v>6243</v>
      </c>
      <c r="K722" s="290" t="s">
        <v>6244</v>
      </c>
      <c r="L722" s="290"/>
      <c r="M722" s="253">
        <v>1</v>
      </c>
    </row>
    <row r="723" spans="1:14" s="293" customFormat="1" ht="45">
      <c r="A723" s="2"/>
      <c r="B723" s="289">
        <v>20</v>
      </c>
      <c r="C723" s="290" t="s">
        <v>6245</v>
      </c>
      <c r="D723" s="289" t="s">
        <v>86</v>
      </c>
      <c r="E723" s="305" t="s">
        <v>6195</v>
      </c>
      <c r="F723" s="310">
        <v>0.15</v>
      </c>
      <c r="G723" s="291">
        <v>0.15</v>
      </c>
      <c r="H723" s="291"/>
      <c r="I723" s="289" t="s">
        <v>4229</v>
      </c>
      <c r="J723" s="289" t="s">
        <v>6246</v>
      </c>
      <c r="K723" s="290" t="s">
        <v>6247</v>
      </c>
      <c r="L723" s="290"/>
      <c r="M723" s="253">
        <v>1</v>
      </c>
    </row>
    <row r="724" spans="1:14" s="293" customFormat="1" ht="45">
      <c r="A724" s="2"/>
      <c r="B724" s="289">
        <v>21</v>
      </c>
      <c r="C724" s="290" t="s">
        <v>6248</v>
      </c>
      <c r="D724" s="289" t="s">
        <v>21</v>
      </c>
      <c r="E724" s="305" t="s">
        <v>6210</v>
      </c>
      <c r="F724" s="310">
        <v>0.05</v>
      </c>
      <c r="G724" s="291">
        <v>0.05</v>
      </c>
      <c r="H724" s="291"/>
      <c r="I724" s="289" t="s">
        <v>4229</v>
      </c>
      <c r="J724" s="289" t="s">
        <v>6233</v>
      </c>
      <c r="K724" s="290" t="s">
        <v>6240</v>
      </c>
      <c r="L724" s="290"/>
      <c r="M724" s="253">
        <v>1</v>
      </c>
    </row>
    <row r="725" spans="1:14" s="293" customFormat="1" ht="75">
      <c r="A725" s="209"/>
      <c r="B725" s="289">
        <v>22</v>
      </c>
      <c r="C725" s="290" t="s">
        <v>6359</v>
      </c>
      <c r="D725" s="289" t="s">
        <v>27</v>
      </c>
      <c r="E725" s="305" t="s">
        <v>6360</v>
      </c>
      <c r="F725" s="310">
        <v>0.76</v>
      </c>
      <c r="G725" s="291">
        <v>0.76</v>
      </c>
      <c r="H725" s="291"/>
      <c r="I725" s="289" t="s">
        <v>4229</v>
      </c>
      <c r="J725" s="289" t="s">
        <v>6233</v>
      </c>
      <c r="K725" s="290" t="s">
        <v>6712</v>
      </c>
      <c r="L725" s="290"/>
      <c r="M725" s="377">
        <v>1</v>
      </c>
    </row>
    <row r="726" spans="1:14" s="293" customFormat="1" ht="45">
      <c r="A726" s="2"/>
      <c r="B726" s="289">
        <v>23</v>
      </c>
      <c r="C726" s="290" t="s">
        <v>6249</v>
      </c>
      <c r="D726" s="289" t="s">
        <v>2172</v>
      </c>
      <c r="E726" s="305" t="s">
        <v>6250</v>
      </c>
      <c r="F726" s="310">
        <v>0.2</v>
      </c>
      <c r="G726" s="291">
        <v>0.2</v>
      </c>
      <c r="H726" s="291"/>
      <c r="I726" s="289" t="s">
        <v>4229</v>
      </c>
      <c r="J726" s="289" t="s">
        <v>1167</v>
      </c>
      <c r="K726" s="290" t="s">
        <v>6251</v>
      </c>
      <c r="L726" s="290"/>
      <c r="M726" s="253">
        <v>1</v>
      </c>
    </row>
    <row r="727" spans="1:14" s="293" customFormat="1" ht="75">
      <c r="A727" s="2"/>
      <c r="B727" s="289">
        <v>24</v>
      </c>
      <c r="C727" s="290" t="s">
        <v>7067</v>
      </c>
      <c r="D727" s="289" t="s">
        <v>41</v>
      </c>
      <c r="E727" s="305" t="s">
        <v>7069</v>
      </c>
      <c r="F727" s="310">
        <v>18.68</v>
      </c>
      <c r="G727" s="291">
        <v>18.68</v>
      </c>
      <c r="H727" s="291"/>
      <c r="I727" s="289" t="s">
        <v>4229</v>
      </c>
      <c r="J727" s="289" t="s">
        <v>1352</v>
      </c>
      <c r="K727" s="290" t="s">
        <v>7068</v>
      </c>
      <c r="L727" s="290"/>
      <c r="M727" s="253">
        <v>1</v>
      </c>
      <c r="N727" s="293" t="s">
        <v>6738</v>
      </c>
    </row>
    <row r="728" spans="1:14" s="181" customFormat="1" hidden="1">
      <c r="A728" s="5"/>
      <c r="B728" s="3"/>
      <c r="C728" s="137"/>
      <c r="D728" s="3"/>
      <c r="E728" s="132"/>
      <c r="F728" s="143"/>
      <c r="G728" s="142"/>
      <c r="H728" s="142"/>
      <c r="I728" s="3"/>
      <c r="J728" s="3"/>
      <c r="K728" s="137"/>
      <c r="L728" s="137"/>
      <c r="M728" s="199"/>
    </row>
    <row r="729" spans="1:14" s="288" customFormat="1">
      <c r="A729" s="2"/>
      <c r="B729" s="283" t="s">
        <v>56</v>
      </c>
      <c r="C729" s="284" t="s">
        <v>6492</v>
      </c>
      <c r="D729" s="332"/>
      <c r="E729" s="333"/>
      <c r="F729" s="313"/>
      <c r="G729" s="304"/>
      <c r="H729" s="304"/>
      <c r="I729" s="298"/>
      <c r="J729" s="298"/>
      <c r="K729" s="299"/>
      <c r="L729" s="299"/>
      <c r="M729" s="286">
        <v>0</v>
      </c>
    </row>
    <row r="730" spans="1:14" s="293" customFormat="1" ht="60">
      <c r="A730" s="2"/>
      <c r="B730" s="289">
        <v>25</v>
      </c>
      <c r="C730" s="330" t="s">
        <v>6252</v>
      </c>
      <c r="D730" s="289" t="s">
        <v>122</v>
      </c>
      <c r="E730" s="305" t="s">
        <v>6195</v>
      </c>
      <c r="F730" s="310">
        <v>1.7</v>
      </c>
      <c r="G730" s="291">
        <v>0.7</v>
      </c>
      <c r="H730" s="291"/>
      <c r="I730" s="289" t="s">
        <v>4229</v>
      </c>
      <c r="J730" s="289" t="s">
        <v>295</v>
      </c>
      <c r="K730" s="290" t="s">
        <v>6253</v>
      </c>
      <c r="L730" s="290"/>
      <c r="M730" s="253">
        <v>1</v>
      </c>
    </row>
    <row r="731" spans="1:14" s="293" customFormat="1" ht="90">
      <c r="A731" s="209"/>
      <c r="B731" s="289">
        <v>26</v>
      </c>
      <c r="C731" s="330" t="s">
        <v>6369</v>
      </c>
      <c r="D731" s="289" t="s">
        <v>27</v>
      </c>
      <c r="E731" s="305" t="s">
        <v>6370</v>
      </c>
      <c r="F731" s="310">
        <v>11.07</v>
      </c>
      <c r="G731" s="291">
        <v>1.01</v>
      </c>
      <c r="H731" s="291"/>
      <c r="I731" s="289" t="s">
        <v>4229</v>
      </c>
      <c r="J731" s="289" t="s">
        <v>6261</v>
      </c>
      <c r="K731" s="290" t="s">
        <v>6713</v>
      </c>
      <c r="L731" s="290"/>
      <c r="M731" s="377">
        <v>1</v>
      </c>
    </row>
    <row r="732" spans="1:14" s="293" customFormat="1" ht="60">
      <c r="A732" s="2"/>
      <c r="B732" s="289">
        <v>27</v>
      </c>
      <c r="C732" s="330" t="s">
        <v>6254</v>
      </c>
      <c r="D732" s="289" t="s">
        <v>47</v>
      </c>
      <c r="E732" s="305" t="s">
        <v>6195</v>
      </c>
      <c r="F732" s="310">
        <v>0.7</v>
      </c>
      <c r="G732" s="291">
        <v>0.05</v>
      </c>
      <c r="H732" s="291"/>
      <c r="I732" s="289" t="s">
        <v>4229</v>
      </c>
      <c r="J732" s="289" t="s">
        <v>6233</v>
      </c>
      <c r="K732" s="290" t="s">
        <v>6255</v>
      </c>
      <c r="L732" s="290"/>
      <c r="M732" s="253">
        <v>1</v>
      </c>
    </row>
    <row r="733" spans="1:14" s="293" customFormat="1" ht="60">
      <c r="A733" s="2"/>
      <c r="B733" s="289">
        <v>28</v>
      </c>
      <c r="C733" s="330" t="s">
        <v>6256</v>
      </c>
      <c r="D733" s="289" t="s">
        <v>47</v>
      </c>
      <c r="E733" s="305" t="s">
        <v>6195</v>
      </c>
      <c r="F733" s="310">
        <v>0.5</v>
      </c>
      <c r="G733" s="291">
        <v>7.0000000000000007E-2</v>
      </c>
      <c r="H733" s="291"/>
      <c r="I733" s="289" t="s">
        <v>4229</v>
      </c>
      <c r="J733" s="289" t="s">
        <v>6243</v>
      </c>
      <c r="K733" s="290" t="s">
        <v>6714</v>
      </c>
      <c r="L733" s="290"/>
      <c r="M733" s="253">
        <v>1</v>
      </c>
    </row>
    <row r="734" spans="1:14" s="293" customFormat="1" ht="60">
      <c r="A734" s="2"/>
      <c r="B734" s="289">
        <v>29</v>
      </c>
      <c r="C734" s="330" t="s">
        <v>6257</v>
      </c>
      <c r="D734" s="289" t="s">
        <v>47</v>
      </c>
      <c r="E734" s="305" t="s">
        <v>6195</v>
      </c>
      <c r="F734" s="310">
        <v>0.78659999999999997</v>
      </c>
      <c r="G734" s="291">
        <v>0.6</v>
      </c>
      <c r="H734" s="291"/>
      <c r="I734" s="289" t="s">
        <v>4229</v>
      </c>
      <c r="J734" s="289" t="s">
        <v>6239</v>
      </c>
      <c r="K734" s="290" t="s">
        <v>6258</v>
      </c>
      <c r="L734" s="290"/>
      <c r="M734" s="253">
        <v>1</v>
      </c>
    </row>
    <row r="735" spans="1:14" s="293" customFormat="1" ht="75">
      <c r="A735" s="2"/>
      <c r="B735" s="289">
        <v>30</v>
      </c>
      <c r="C735" s="330" t="s">
        <v>6259</v>
      </c>
      <c r="D735" s="289" t="s">
        <v>47</v>
      </c>
      <c r="E735" s="305" t="s">
        <v>6195</v>
      </c>
      <c r="F735" s="310">
        <v>0.86</v>
      </c>
      <c r="G735" s="291">
        <v>0.4</v>
      </c>
      <c r="H735" s="291"/>
      <c r="I735" s="289" t="s">
        <v>4229</v>
      </c>
      <c r="J735" s="289" t="s">
        <v>6228</v>
      </c>
      <c r="K735" s="290" t="s">
        <v>6715</v>
      </c>
      <c r="L735" s="290"/>
      <c r="M735" s="253">
        <v>1</v>
      </c>
    </row>
    <row r="736" spans="1:14" s="293" customFormat="1" ht="30">
      <c r="A736" s="2"/>
      <c r="B736" s="289">
        <v>31</v>
      </c>
      <c r="C736" s="330" t="s">
        <v>6260</v>
      </c>
      <c r="D736" s="289" t="s">
        <v>47</v>
      </c>
      <c r="E736" s="305" t="s">
        <v>6195</v>
      </c>
      <c r="F736" s="310">
        <v>1</v>
      </c>
      <c r="G736" s="291">
        <v>0.9</v>
      </c>
      <c r="H736" s="291"/>
      <c r="I736" s="289" t="s">
        <v>4229</v>
      </c>
      <c r="J736" s="289" t="s">
        <v>6261</v>
      </c>
      <c r="K736" s="290" t="s">
        <v>6262</v>
      </c>
      <c r="L736" s="290"/>
      <c r="M736" s="253">
        <v>1</v>
      </c>
    </row>
    <row r="737" spans="1:13" s="293" customFormat="1" ht="30">
      <c r="A737" s="2"/>
      <c r="B737" s="289">
        <v>32</v>
      </c>
      <c r="C737" s="330" t="s">
        <v>6263</v>
      </c>
      <c r="D737" s="289" t="s">
        <v>47</v>
      </c>
      <c r="E737" s="305" t="s">
        <v>6195</v>
      </c>
      <c r="F737" s="310">
        <v>2.61</v>
      </c>
      <c r="G737" s="291">
        <v>2.61</v>
      </c>
      <c r="H737" s="291"/>
      <c r="I737" s="289" t="s">
        <v>4229</v>
      </c>
      <c r="J737" s="289" t="s">
        <v>6239</v>
      </c>
      <c r="K737" s="290" t="s">
        <v>6264</v>
      </c>
      <c r="L737" s="290"/>
      <c r="M737" s="253">
        <v>1</v>
      </c>
    </row>
    <row r="738" spans="1:13" s="293" customFormat="1" ht="60">
      <c r="A738" s="2"/>
      <c r="B738" s="289">
        <v>33</v>
      </c>
      <c r="C738" s="330" t="s">
        <v>6265</v>
      </c>
      <c r="D738" s="289" t="s">
        <v>1603</v>
      </c>
      <c r="E738" s="305" t="s">
        <v>6195</v>
      </c>
      <c r="F738" s="310">
        <v>1.5</v>
      </c>
      <c r="G738" s="291">
        <v>0.2</v>
      </c>
      <c r="H738" s="291"/>
      <c r="I738" s="289" t="s">
        <v>4229</v>
      </c>
      <c r="J738" s="289" t="s">
        <v>6239</v>
      </c>
      <c r="K738" s="290" t="s">
        <v>6266</v>
      </c>
      <c r="L738" s="290"/>
      <c r="M738" s="253">
        <v>1</v>
      </c>
    </row>
    <row r="739" spans="1:13" s="293" customFormat="1" ht="60">
      <c r="A739" s="2"/>
      <c r="B739" s="289">
        <v>34</v>
      </c>
      <c r="C739" s="330" t="s">
        <v>6267</v>
      </c>
      <c r="D739" s="289" t="s">
        <v>1603</v>
      </c>
      <c r="E739" s="305" t="s">
        <v>6195</v>
      </c>
      <c r="F739" s="310">
        <v>2.73</v>
      </c>
      <c r="G739" s="291">
        <v>0.3</v>
      </c>
      <c r="H739" s="291"/>
      <c r="I739" s="289" t="s">
        <v>4229</v>
      </c>
      <c r="J739" s="289" t="s">
        <v>6239</v>
      </c>
      <c r="K739" s="290" t="s">
        <v>6268</v>
      </c>
      <c r="L739" s="290"/>
      <c r="M739" s="253">
        <v>1</v>
      </c>
    </row>
    <row r="740" spans="1:13" s="293" customFormat="1" ht="60">
      <c r="A740" s="2"/>
      <c r="B740" s="289">
        <v>35</v>
      </c>
      <c r="C740" s="330" t="s">
        <v>6269</v>
      </c>
      <c r="D740" s="289" t="s">
        <v>1603</v>
      </c>
      <c r="E740" s="305" t="s">
        <v>6210</v>
      </c>
      <c r="F740" s="310">
        <v>4.5999999999999996</v>
      </c>
      <c r="G740" s="291">
        <v>2.2999999999999998</v>
      </c>
      <c r="H740" s="291"/>
      <c r="I740" s="289" t="s">
        <v>4229</v>
      </c>
      <c r="J740" s="289" t="s">
        <v>6270</v>
      </c>
      <c r="K740" s="290" t="s">
        <v>6271</v>
      </c>
      <c r="L740" s="290"/>
      <c r="M740" s="253">
        <v>1</v>
      </c>
    </row>
    <row r="741" spans="1:13" s="293" customFormat="1" ht="60">
      <c r="A741" s="2"/>
      <c r="B741" s="289">
        <v>36</v>
      </c>
      <c r="C741" s="330" t="s">
        <v>6272</v>
      </c>
      <c r="D741" s="289" t="s">
        <v>27</v>
      </c>
      <c r="E741" s="305" t="s">
        <v>6195</v>
      </c>
      <c r="F741" s="310">
        <v>1.5</v>
      </c>
      <c r="G741" s="291">
        <v>0.4</v>
      </c>
      <c r="H741" s="291"/>
      <c r="I741" s="289" t="s">
        <v>4229</v>
      </c>
      <c r="J741" s="289" t="s">
        <v>295</v>
      </c>
      <c r="K741" s="290" t="s">
        <v>6273</v>
      </c>
      <c r="L741" s="290"/>
      <c r="M741" s="253">
        <v>1</v>
      </c>
    </row>
    <row r="742" spans="1:13" s="293" customFormat="1" ht="75">
      <c r="A742" s="2"/>
      <c r="B742" s="289">
        <v>37</v>
      </c>
      <c r="C742" s="330" t="s">
        <v>6274</v>
      </c>
      <c r="D742" s="289" t="s">
        <v>27</v>
      </c>
      <c r="E742" s="305" t="s">
        <v>6195</v>
      </c>
      <c r="F742" s="310">
        <v>22.6</v>
      </c>
      <c r="G742" s="291">
        <v>0.36</v>
      </c>
      <c r="H742" s="291"/>
      <c r="I742" s="289" t="s">
        <v>4229</v>
      </c>
      <c r="J742" s="289" t="s">
        <v>6275</v>
      </c>
      <c r="K742" s="290" t="s">
        <v>6276</v>
      </c>
      <c r="L742" s="290"/>
      <c r="M742" s="253">
        <v>1</v>
      </c>
    </row>
    <row r="743" spans="1:13" s="293" customFormat="1" ht="60">
      <c r="A743" s="2"/>
      <c r="B743" s="289">
        <v>38</v>
      </c>
      <c r="C743" s="330" t="s">
        <v>6277</v>
      </c>
      <c r="D743" s="289" t="s">
        <v>27</v>
      </c>
      <c r="E743" s="305" t="s">
        <v>6195</v>
      </c>
      <c r="F743" s="310">
        <v>1</v>
      </c>
      <c r="G743" s="291">
        <v>0.9</v>
      </c>
      <c r="H743" s="291"/>
      <c r="I743" s="289" t="s">
        <v>4229</v>
      </c>
      <c r="J743" s="289" t="s">
        <v>6278</v>
      </c>
      <c r="K743" s="290" t="s">
        <v>6279</v>
      </c>
      <c r="L743" s="290"/>
      <c r="M743" s="253">
        <v>1</v>
      </c>
    </row>
    <row r="744" spans="1:13" s="293" customFormat="1" ht="60">
      <c r="A744" s="2"/>
      <c r="B744" s="289">
        <v>39</v>
      </c>
      <c r="C744" s="330" t="s">
        <v>6280</v>
      </c>
      <c r="D744" s="289" t="s">
        <v>27</v>
      </c>
      <c r="E744" s="305" t="s">
        <v>6195</v>
      </c>
      <c r="F744" s="310">
        <v>6.84</v>
      </c>
      <c r="G744" s="291">
        <v>0.64</v>
      </c>
      <c r="H744" s="291"/>
      <c r="I744" s="289" t="s">
        <v>4229</v>
      </c>
      <c r="J744" s="289" t="s">
        <v>6281</v>
      </c>
      <c r="K744" s="290" t="s">
        <v>6282</v>
      </c>
      <c r="L744" s="290"/>
      <c r="M744" s="253">
        <v>1</v>
      </c>
    </row>
    <row r="745" spans="1:13" s="293" customFormat="1" ht="75">
      <c r="A745" s="2"/>
      <c r="B745" s="289">
        <v>40</v>
      </c>
      <c r="C745" s="330" t="s">
        <v>6283</v>
      </c>
      <c r="D745" s="289" t="s">
        <v>27</v>
      </c>
      <c r="E745" s="305" t="s">
        <v>6195</v>
      </c>
      <c r="F745" s="310">
        <v>1.25</v>
      </c>
      <c r="G745" s="291">
        <v>0.8</v>
      </c>
      <c r="H745" s="291"/>
      <c r="I745" s="289" t="s">
        <v>4229</v>
      </c>
      <c r="J745" s="289" t="s">
        <v>295</v>
      </c>
      <c r="K745" s="290" t="s">
        <v>6284</v>
      </c>
      <c r="L745" s="290"/>
      <c r="M745" s="253">
        <v>1</v>
      </c>
    </row>
    <row r="746" spans="1:13" s="293" customFormat="1" ht="75">
      <c r="A746" s="2"/>
      <c r="B746" s="289">
        <v>41</v>
      </c>
      <c r="C746" s="330" t="s">
        <v>6285</v>
      </c>
      <c r="D746" s="289" t="s">
        <v>27</v>
      </c>
      <c r="E746" s="305" t="s">
        <v>6195</v>
      </c>
      <c r="F746" s="310">
        <v>5</v>
      </c>
      <c r="G746" s="291">
        <v>0.8</v>
      </c>
      <c r="H746" s="291"/>
      <c r="I746" s="289" t="s">
        <v>4229</v>
      </c>
      <c r="J746" s="289" t="s">
        <v>6286</v>
      </c>
      <c r="K746" s="290" t="s">
        <v>6287</v>
      </c>
      <c r="L746" s="290"/>
      <c r="M746" s="253">
        <v>1</v>
      </c>
    </row>
    <row r="747" spans="1:13" s="293" customFormat="1" ht="60">
      <c r="A747" s="2"/>
      <c r="B747" s="289">
        <v>42</v>
      </c>
      <c r="C747" s="330" t="s">
        <v>6288</v>
      </c>
      <c r="D747" s="289" t="s">
        <v>27</v>
      </c>
      <c r="E747" s="305" t="s">
        <v>6195</v>
      </c>
      <c r="F747" s="310">
        <v>12</v>
      </c>
      <c r="G747" s="291">
        <v>1</v>
      </c>
      <c r="H747" s="291"/>
      <c r="I747" s="289" t="s">
        <v>4229</v>
      </c>
      <c r="J747" s="289" t="s">
        <v>6289</v>
      </c>
      <c r="K747" s="290" t="s">
        <v>6290</v>
      </c>
      <c r="L747" s="290"/>
      <c r="M747" s="253">
        <v>1</v>
      </c>
    </row>
    <row r="748" spans="1:13" s="293" customFormat="1" ht="135">
      <c r="A748" s="2"/>
      <c r="B748" s="289">
        <v>43</v>
      </c>
      <c r="C748" s="330" t="s">
        <v>6291</v>
      </c>
      <c r="D748" s="289" t="s">
        <v>27</v>
      </c>
      <c r="E748" s="305" t="s">
        <v>6195</v>
      </c>
      <c r="F748" s="310">
        <v>27</v>
      </c>
      <c r="G748" s="291">
        <v>5</v>
      </c>
      <c r="H748" s="291"/>
      <c r="I748" s="289" t="s">
        <v>4229</v>
      </c>
      <c r="J748" s="289" t="s">
        <v>6292</v>
      </c>
      <c r="K748" s="290" t="s">
        <v>6293</v>
      </c>
      <c r="L748" s="290"/>
      <c r="M748" s="253">
        <v>1</v>
      </c>
    </row>
    <row r="749" spans="1:13" s="293" customFormat="1" ht="60">
      <c r="A749" s="2"/>
      <c r="B749" s="289">
        <v>44</v>
      </c>
      <c r="C749" s="330" t="s">
        <v>6294</v>
      </c>
      <c r="D749" s="289" t="s">
        <v>27</v>
      </c>
      <c r="E749" s="305" t="s">
        <v>6210</v>
      </c>
      <c r="F749" s="310">
        <v>0.63700000000000001</v>
      </c>
      <c r="G749" s="291">
        <v>0.05</v>
      </c>
      <c r="H749" s="291"/>
      <c r="I749" s="289" t="s">
        <v>4229</v>
      </c>
      <c r="J749" s="289" t="s">
        <v>6295</v>
      </c>
      <c r="K749" s="290" t="s">
        <v>6296</v>
      </c>
      <c r="L749" s="290"/>
      <c r="M749" s="253">
        <v>1</v>
      </c>
    </row>
    <row r="750" spans="1:13" s="293" customFormat="1" ht="60">
      <c r="A750" s="2"/>
      <c r="B750" s="289">
        <v>45</v>
      </c>
      <c r="C750" s="330" t="s">
        <v>6297</v>
      </c>
      <c r="D750" s="289" t="s">
        <v>27</v>
      </c>
      <c r="E750" s="305" t="s">
        <v>6210</v>
      </c>
      <c r="F750" s="310">
        <v>1.3</v>
      </c>
      <c r="G750" s="291">
        <v>0.3</v>
      </c>
      <c r="H750" s="291"/>
      <c r="I750" s="289" t="s">
        <v>4229</v>
      </c>
      <c r="J750" s="289" t="s">
        <v>6298</v>
      </c>
      <c r="K750" s="290" t="s">
        <v>6299</v>
      </c>
      <c r="L750" s="290"/>
      <c r="M750" s="253">
        <v>1</v>
      </c>
    </row>
    <row r="751" spans="1:13" s="293" customFormat="1" ht="75">
      <c r="A751" s="2"/>
      <c r="B751" s="289">
        <v>46</v>
      </c>
      <c r="C751" s="330" t="s">
        <v>6300</v>
      </c>
      <c r="D751" s="289" t="s">
        <v>27</v>
      </c>
      <c r="E751" s="305" t="s">
        <v>6195</v>
      </c>
      <c r="F751" s="310">
        <v>13.53</v>
      </c>
      <c r="G751" s="291">
        <v>1</v>
      </c>
      <c r="H751" s="291"/>
      <c r="I751" s="289" t="s">
        <v>4229</v>
      </c>
      <c r="J751" s="289" t="s">
        <v>6301</v>
      </c>
      <c r="K751" s="290" t="s">
        <v>6716</v>
      </c>
      <c r="L751" s="290"/>
      <c r="M751" s="253">
        <v>1</v>
      </c>
    </row>
    <row r="752" spans="1:13" s="293" customFormat="1" ht="75">
      <c r="A752" s="2"/>
      <c r="B752" s="289">
        <v>47</v>
      </c>
      <c r="C752" s="330" t="s">
        <v>6302</v>
      </c>
      <c r="D752" s="289" t="s">
        <v>27</v>
      </c>
      <c r="E752" s="305" t="s">
        <v>6195</v>
      </c>
      <c r="F752" s="310">
        <v>2.27</v>
      </c>
      <c r="G752" s="291">
        <v>0.7</v>
      </c>
      <c r="H752" s="291"/>
      <c r="I752" s="289" t="s">
        <v>4229</v>
      </c>
      <c r="J752" s="289" t="s">
        <v>6303</v>
      </c>
      <c r="K752" s="290" t="s">
        <v>6304</v>
      </c>
      <c r="L752" s="290"/>
      <c r="M752" s="253">
        <v>1</v>
      </c>
    </row>
    <row r="753" spans="1:13" s="293" customFormat="1" ht="75">
      <c r="A753" s="2"/>
      <c r="B753" s="289">
        <v>48</v>
      </c>
      <c r="C753" s="330" t="s">
        <v>6305</v>
      </c>
      <c r="D753" s="289" t="s">
        <v>27</v>
      </c>
      <c r="E753" s="305" t="s">
        <v>6195</v>
      </c>
      <c r="F753" s="310">
        <v>14.8</v>
      </c>
      <c r="G753" s="291">
        <v>2.8</v>
      </c>
      <c r="H753" s="291"/>
      <c r="I753" s="289" t="s">
        <v>4229</v>
      </c>
      <c r="J753" s="289" t="s">
        <v>6306</v>
      </c>
      <c r="K753" s="290" t="s">
        <v>6307</v>
      </c>
      <c r="L753" s="290"/>
      <c r="M753" s="253">
        <v>1</v>
      </c>
    </row>
    <row r="754" spans="1:13" s="293" customFormat="1" ht="90">
      <c r="A754" s="2"/>
      <c r="B754" s="289">
        <v>49</v>
      </c>
      <c r="C754" s="330" t="s">
        <v>6308</v>
      </c>
      <c r="D754" s="289" t="s">
        <v>27</v>
      </c>
      <c r="E754" s="305" t="s">
        <v>6195</v>
      </c>
      <c r="F754" s="310">
        <v>0.7</v>
      </c>
      <c r="G754" s="291">
        <v>0.1</v>
      </c>
      <c r="H754" s="291"/>
      <c r="I754" s="289" t="s">
        <v>4229</v>
      </c>
      <c r="J754" s="289" t="s">
        <v>6211</v>
      </c>
      <c r="K754" s="290" t="s">
        <v>6309</v>
      </c>
      <c r="L754" s="290"/>
      <c r="M754" s="253">
        <v>1</v>
      </c>
    </row>
    <row r="755" spans="1:13" s="293" customFormat="1" ht="90">
      <c r="A755" s="2"/>
      <c r="B755" s="289">
        <v>50</v>
      </c>
      <c r="C755" s="330" t="s">
        <v>6310</v>
      </c>
      <c r="D755" s="289" t="s">
        <v>27</v>
      </c>
      <c r="E755" s="305" t="s">
        <v>6195</v>
      </c>
      <c r="F755" s="310">
        <v>3.83</v>
      </c>
      <c r="G755" s="291">
        <v>0.3</v>
      </c>
      <c r="H755" s="291"/>
      <c r="I755" s="289" t="s">
        <v>4229</v>
      </c>
      <c r="J755" s="289" t="s">
        <v>6311</v>
      </c>
      <c r="K755" s="290" t="s">
        <v>6717</v>
      </c>
      <c r="L755" s="290"/>
      <c r="M755" s="253">
        <v>1</v>
      </c>
    </row>
    <row r="756" spans="1:13" s="293" customFormat="1" ht="60">
      <c r="A756" s="2"/>
      <c r="B756" s="289">
        <v>51</v>
      </c>
      <c r="C756" s="330" t="s">
        <v>6312</v>
      </c>
      <c r="D756" s="289" t="s">
        <v>27</v>
      </c>
      <c r="E756" s="305" t="s">
        <v>6195</v>
      </c>
      <c r="F756" s="310">
        <v>5.14</v>
      </c>
      <c r="G756" s="291">
        <v>3.14</v>
      </c>
      <c r="H756" s="291"/>
      <c r="I756" s="289" t="s">
        <v>4229</v>
      </c>
      <c r="J756" s="289" t="s">
        <v>6261</v>
      </c>
      <c r="K756" s="290" t="s">
        <v>6718</v>
      </c>
      <c r="L756" s="290"/>
      <c r="M756" s="253">
        <v>1</v>
      </c>
    </row>
    <row r="757" spans="1:13" s="293" customFormat="1" ht="45">
      <c r="A757" s="2"/>
      <c r="B757" s="289">
        <v>52</v>
      </c>
      <c r="C757" s="330" t="s">
        <v>6313</v>
      </c>
      <c r="D757" s="289" t="s">
        <v>27</v>
      </c>
      <c r="E757" s="305" t="s">
        <v>482</v>
      </c>
      <c r="F757" s="310">
        <v>1.44</v>
      </c>
      <c r="G757" s="291">
        <v>0.74</v>
      </c>
      <c r="H757" s="291"/>
      <c r="I757" s="289" t="s">
        <v>4229</v>
      </c>
      <c r="J757" s="289" t="s">
        <v>6211</v>
      </c>
      <c r="K757" s="290" t="s">
        <v>6314</v>
      </c>
      <c r="L757" s="290"/>
      <c r="M757" s="253">
        <v>1</v>
      </c>
    </row>
    <row r="758" spans="1:13" s="293" customFormat="1" ht="60">
      <c r="A758" s="2"/>
      <c r="B758" s="289">
        <v>53</v>
      </c>
      <c r="C758" s="330" t="s">
        <v>6315</v>
      </c>
      <c r="D758" s="289" t="s">
        <v>41</v>
      </c>
      <c r="E758" s="305" t="s">
        <v>6195</v>
      </c>
      <c r="F758" s="310">
        <v>0.47</v>
      </c>
      <c r="G758" s="291">
        <v>0.37</v>
      </c>
      <c r="H758" s="291"/>
      <c r="I758" s="289" t="s">
        <v>4229</v>
      </c>
      <c r="J758" s="289" t="s">
        <v>295</v>
      </c>
      <c r="K758" s="290" t="s">
        <v>6316</v>
      </c>
      <c r="L758" s="290"/>
      <c r="M758" s="253">
        <v>1</v>
      </c>
    </row>
    <row r="759" spans="1:13" s="293" customFormat="1" ht="60">
      <c r="A759" s="2"/>
      <c r="B759" s="289">
        <v>54</v>
      </c>
      <c r="C759" s="330" t="s">
        <v>6317</v>
      </c>
      <c r="D759" s="289" t="s">
        <v>41</v>
      </c>
      <c r="E759" s="305" t="s">
        <v>6210</v>
      </c>
      <c r="F759" s="310">
        <v>2</v>
      </c>
      <c r="G759" s="291">
        <v>1</v>
      </c>
      <c r="H759" s="291"/>
      <c r="I759" s="289" t="s">
        <v>4229</v>
      </c>
      <c r="J759" s="289" t="s">
        <v>1352</v>
      </c>
      <c r="K759" s="290" t="s">
        <v>6318</v>
      </c>
      <c r="L759" s="290"/>
      <c r="M759" s="253">
        <v>1</v>
      </c>
    </row>
    <row r="760" spans="1:13" s="293" customFormat="1" ht="75">
      <c r="A760" s="2"/>
      <c r="B760" s="289">
        <v>55</v>
      </c>
      <c r="C760" s="330" t="s">
        <v>6319</v>
      </c>
      <c r="D760" s="289" t="s">
        <v>41</v>
      </c>
      <c r="E760" s="305" t="s">
        <v>6210</v>
      </c>
      <c r="F760" s="310">
        <v>4.2</v>
      </c>
      <c r="G760" s="291">
        <v>4.2</v>
      </c>
      <c r="H760" s="291"/>
      <c r="I760" s="289" t="s">
        <v>4229</v>
      </c>
      <c r="J760" s="289" t="s">
        <v>6196</v>
      </c>
      <c r="K760" s="290" t="s">
        <v>6320</v>
      </c>
      <c r="L760" s="290"/>
      <c r="M760" s="253">
        <v>1</v>
      </c>
    </row>
    <row r="761" spans="1:13" s="293" customFormat="1" ht="45">
      <c r="A761" s="2"/>
      <c r="B761" s="289">
        <v>56</v>
      </c>
      <c r="C761" s="330" t="s">
        <v>6321</v>
      </c>
      <c r="D761" s="289" t="s">
        <v>898</v>
      </c>
      <c r="E761" s="305" t="s">
        <v>6195</v>
      </c>
      <c r="F761" s="310">
        <v>1.3</v>
      </c>
      <c r="G761" s="291">
        <v>0.25</v>
      </c>
      <c r="H761" s="291"/>
      <c r="I761" s="289" t="s">
        <v>4229</v>
      </c>
      <c r="J761" s="289" t="s">
        <v>6322</v>
      </c>
      <c r="K761" s="290" t="s">
        <v>6323</v>
      </c>
      <c r="L761" s="290"/>
      <c r="M761" s="253">
        <v>1</v>
      </c>
    </row>
    <row r="762" spans="1:13" s="293" customFormat="1" ht="45">
      <c r="A762" s="2"/>
      <c r="B762" s="289">
        <v>57</v>
      </c>
      <c r="C762" s="330" t="s">
        <v>6324</v>
      </c>
      <c r="D762" s="289" t="s">
        <v>898</v>
      </c>
      <c r="E762" s="305" t="s">
        <v>6195</v>
      </c>
      <c r="F762" s="310">
        <v>0.18</v>
      </c>
      <c r="G762" s="291">
        <v>0.18</v>
      </c>
      <c r="H762" s="291"/>
      <c r="I762" s="289" t="s">
        <v>4229</v>
      </c>
      <c r="J762" s="289" t="s">
        <v>6243</v>
      </c>
      <c r="K762" s="290" t="s">
        <v>6325</v>
      </c>
      <c r="L762" s="290"/>
      <c r="M762" s="253">
        <v>1</v>
      </c>
    </row>
    <row r="763" spans="1:13" s="181" customFormat="1" hidden="1">
      <c r="A763" s="5"/>
      <c r="B763" s="3"/>
      <c r="C763" s="137"/>
      <c r="D763" s="3"/>
      <c r="E763" s="3"/>
      <c r="F763" s="265"/>
      <c r="G763" s="266"/>
      <c r="H763" s="266"/>
      <c r="I763" s="3"/>
      <c r="J763" s="3"/>
      <c r="K763" s="137"/>
      <c r="L763" s="137"/>
      <c r="M763" s="199"/>
    </row>
    <row r="764" spans="1:13" s="209" customFormat="1">
      <c r="A764" s="2"/>
      <c r="B764" s="280" t="s">
        <v>129</v>
      </c>
      <c r="C764" s="296" t="s">
        <v>130</v>
      </c>
      <c r="D764" s="276"/>
      <c r="E764" s="276"/>
      <c r="F764" s="306"/>
      <c r="G764" s="277"/>
      <c r="H764" s="277"/>
      <c r="I764" s="276"/>
      <c r="J764" s="276"/>
      <c r="K764" s="278"/>
      <c r="L764" s="278"/>
      <c r="M764" s="282">
        <v>0</v>
      </c>
    </row>
    <row r="765" spans="1:13" s="293" customFormat="1" ht="60">
      <c r="A765" s="1"/>
      <c r="B765" s="289">
        <v>58</v>
      </c>
      <c r="C765" s="290" t="s">
        <v>6326</v>
      </c>
      <c r="D765" s="289" t="s">
        <v>73</v>
      </c>
      <c r="E765" s="289" t="s">
        <v>6195</v>
      </c>
      <c r="F765" s="310">
        <v>0.1</v>
      </c>
      <c r="G765" s="291">
        <v>0.1</v>
      </c>
      <c r="H765" s="291"/>
      <c r="I765" s="289" t="s">
        <v>4229</v>
      </c>
      <c r="J765" s="289" t="s">
        <v>6322</v>
      </c>
      <c r="K765" s="290" t="s">
        <v>6327</v>
      </c>
      <c r="L765" s="290"/>
      <c r="M765" s="253">
        <v>1</v>
      </c>
    </row>
    <row r="766" spans="1:13" s="293" customFormat="1" ht="60">
      <c r="A766" s="1"/>
      <c r="B766" s="289">
        <v>59</v>
      </c>
      <c r="C766" s="290" t="s">
        <v>6328</v>
      </c>
      <c r="D766" s="289" t="s">
        <v>73</v>
      </c>
      <c r="E766" s="289" t="s">
        <v>6195</v>
      </c>
      <c r="F766" s="310">
        <v>0.11</v>
      </c>
      <c r="G766" s="291">
        <v>0.11</v>
      </c>
      <c r="H766" s="291"/>
      <c r="I766" s="289" t="s">
        <v>4229</v>
      </c>
      <c r="J766" s="289" t="s">
        <v>6207</v>
      </c>
      <c r="K766" s="290" t="s">
        <v>6329</v>
      </c>
      <c r="L766" s="290"/>
      <c r="M766" s="253">
        <v>1</v>
      </c>
    </row>
    <row r="767" spans="1:13" s="293" customFormat="1" ht="60">
      <c r="A767" s="1"/>
      <c r="B767" s="289">
        <v>60</v>
      </c>
      <c r="C767" s="290" t="s">
        <v>6330</v>
      </c>
      <c r="D767" s="289" t="s">
        <v>73</v>
      </c>
      <c r="E767" s="289" t="s">
        <v>6195</v>
      </c>
      <c r="F767" s="310">
        <v>0.12</v>
      </c>
      <c r="G767" s="291">
        <v>0.12</v>
      </c>
      <c r="H767" s="291"/>
      <c r="I767" s="289" t="s">
        <v>4229</v>
      </c>
      <c r="J767" s="289" t="s">
        <v>6233</v>
      </c>
      <c r="K767" s="290" t="s">
        <v>6331</v>
      </c>
      <c r="L767" s="290"/>
      <c r="M767" s="253">
        <v>1</v>
      </c>
    </row>
    <row r="768" spans="1:13" s="293" customFormat="1" ht="60">
      <c r="A768" s="1"/>
      <c r="B768" s="289">
        <v>61</v>
      </c>
      <c r="C768" s="290" t="s">
        <v>6332</v>
      </c>
      <c r="D768" s="289" t="s">
        <v>122</v>
      </c>
      <c r="E768" s="289" t="s">
        <v>6333</v>
      </c>
      <c r="F768" s="310">
        <v>0.7</v>
      </c>
      <c r="G768" s="291">
        <v>0.7</v>
      </c>
      <c r="H768" s="291"/>
      <c r="I768" s="289" t="s">
        <v>4229</v>
      </c>
      <c r="J768" s="289" t="s">
        <v>6207</v>
      </c>
      <c r="K768" s="290" t="s">
        <v>6334</v>
      </c>
      <c r="L768" s="290"/>
      <c r="M768" s="253">
        <v>1</v>
      </c>
    </row>
    <row r="769" spans="1:13" s="293" customFormat="1" ht="60">
      <c r="A769" s="1"/>
      <c r="B769" s="289">
        <v>62</v>
      </c>
      <c r="C769" s="290" t="s">
        <v>6335</v>
      </c>
      <c r="D769" s="289" t="s">
        <v>47</v>
      </c>
      <c r="E769" s="289" t="s">
        <v>6195</v>
      </c>
      <c r="F769" s="310">
        <v>1.1000000000000001</v>
      </c>
      <c r="G769" s="291">
        <v>1.1000000000000001</v>
      </c>
      <c r="H769" s="291"/>
      <c r="I769" s="289" t="s">
        <v>4229</v>
      </c>
      <c r="J769" s="289" t="s">
        <v>6196</v>
      </c>
      <c r="K769" s="290" t="s">
        <v>6336</v>
      </c>
      <c r="L769" s="290"/>
      <c r="M769" s="253">
        <v>1</v>
      </c>
    </row>
    <row r="770" spans="1:13" s="293" customFormat="1" ht="60">
      <c r="A770" s="1"/>
      <c r="B770" s="289">
        <v>63</v>
      </c>
      <c r="C770" s="290" t="s">
        <v>6337</v>
      </c>
      <c r="D770" s="289" t="s">
        <v>95</v>
      </c>
      <c r="E770" s="289" t="s">
        <v>6195</v>
      </c>
      <c r="F770" s="310">
        <v>0.6</v>
      </c>
      <c r="G770" s="291">
        <v>0.6</v>
      </c>
      <c r="H770" s="291"/>
      <c r="I770" s="289" t="s">
        <v>4229</v>
      </c>
      <c r="J770" s="289" t="s">
        <v>6270</v>
      </c>
      <c r="K770" s="290" t="s">
        <v>6338</v>
      </c>
      <c r="L770" s="290"/>
      <c r="M770" s="253">
        <v>1</v>
      </c>
    </row>
    <row r="771" spans="1:13" s="293" customFormat="1" ht="60">
      <c r="A771" s="1"/>
      <c r="B771" s="289">
        <v>64</v>
      </c>
      <c r="C771" s="290" t="s">
        <v>6339</v>
      </c>
      <c r="D771" s="289" t="s">
        <v>1603</v>
      </c>
      <c r="E771" s="289" t="s">
        <v>6195</v>
      </c>
      <c r="F771" s="310">
        <v>1.5</v>
      </c>
      <c r="G771" s="291">
        <v>1.5</v>
      </c>
      <c r="H771" s="291"/>
      <c r="I771" s="289" t="s">
        <v>4229</v>
      </c>
      <c r="J771" s="289" t="s">
        <v>6261</v>
      </c>
      <c r="K771" s="290" t="s">
        <v>6340</v>
      </c>
      <c r="L771" s="290"/>
      <c r="M771" s="253">
        <v>1</v>
      </c>
    </row>
    <row r="772" spans="1:13" s="293" customFormat="1" ht="30">
      <c r="A772" s="1"/>
      <c r="B772" s="289">
        <v>65</v>
      </c>
      <c r="C772" s="290" t="s">
        <v>6341</v>
      </c>
      <c r="D772" s="289" t="s">
        <v>27</v>
      </c>
      <c r="E772" s="289" t="s">
        <v>6195</v>
      </c>
      <c r="F772" s="310">
        <v>3</v>
      </c>
      <c r="G772" s="291">
        <v>3</v>
      </c>
      <c r="H772" s="291"/>
      <c r="I772" s="289" t="s">
        <v>4229</v>
      </c>
      <c r="J772" s="289" t="s">
        <v>6322</v>
      </c>
      <c r="K772" s="290" t="s">
        <v>6342</v>
      </c>
      <c r="L772" s="290"/>
      <c r="M772" s="253">
        <v>1</v>
      </c>
    </row>
    <row r="773" spans="1:13" s="293" customFormat="1" ht="45">
      <c r="A773" s="1"/>
      <c r="B773" s="289">
        <v>66</v>
      </c>
      <c r="C773" s="290" t="s">
        <v>6343</v>
      </c>
      <c r="D773" s="289" t="s">
        <v>27</v>
      </c>
      <c r="E773" s="289" t="s">
        <v>6344</v>
      </c>
      <c r="F773" s="310">
        <v>2.31</v>
      </c>
      <c r="G773" s="291">
        <v>2.31</v>
      </c>
      <c r="H773" s="291"/>
      <c r="I773" s="289" t="s">
        <v>4229</v>
      </c>
      <c r="J773" s="289" t="s">
        <v>6270</v>
      </c>
      <c r="K773" s="290" t="s">
        <v>6719</v>
      </c>
      <c r="L773" s="290"/>
      <c r="M773" s="253">
        <v>1</v>
      </c>
    </row>
    <row r="774" spans="1:13" s="293" customFormat="1" ht="60">
      <c r="A774" s="1"/>
      <c r="B774" s="289">
        <v>67</v>
      </c>
      <c r="C774" s="290" t="s">
        <v>6345</v>
      </c>
      <c r="D774" s="289" t="s">
        <v>41</v>
      </c>
      <c r="E774" s="289" t="s">
        <v>6195</v>
      </c>
      <c r="F774" s="310">
        <v>1</v>
      </c>
      <c r="G774" s="291">
        <v>1</v>
      </c>
      <c r="H774" s="291"/>
      <c r="I774" s="289" t="s">
        <v>4229</v>
      </c>
      <c r="J774" s="289" t="s">
        <v>6211</v>
      </c>
      <c r="K774" s="290" t="s">
        <v>6346</v>
      </c>
      <c r="L774" s="290"/>
      <c r="M774" s="253">
        <v>1</v>
      </c>
    </row>
    <row r="775" spans="1:13" s="293" customFormat="1" ht="75">
      <c r="A775" s="1"/>
      <c r="B775" s="289">
        <v>68</v>
      </c>
      <c r="C775" s="290" t="s">
        <v>6347</v>
      </c>
      <c r="D775" s="289" t="s">
        <v>41</v>
      </c>
      <c r="E775" s="289" t="s">
        <v>6195</v>
      </c>
      <c r="F775" s="310">
        <v>0.6</v>
      </c>
      <c r="G775" s="291">
        <v>0.6</v>
      </c>
      <c r="H775" s="291"/>
      <c r="I775" s="289" t="s">
        <v>4229</v>
      </c>
      <c r="J775" s="289" t="s">
        <v>6211</v>
      </c>
      <c r="K775" s="290" t="s">
        <v>6348</v>
      </c>
      <c r="L775" s="290"/>
      <c r="M775" s="253">
        <v>1</v>
      </c>
    </row>
    <row r="776" spans="1:13" s="293" customFormat="1" ht="60">
      <c r="A776" s="1"/>
      <c r="B776" s="289">
        <v>69</v>
      </c>
      <c r="C776" s="290" t="s">
        <v>6349</v>
      </c>
      <c r="D776" s="289" t="s">
        <v>41</v>
      </c>
      <c r="E776" s="289" t="s">
        <v>6195</v>
      </c>
      <c r="F776" s="310">
        <v>0.3</v>
      </c>
      <c r="G776" s="291">
        <v>0.3</v>
      </c>
      <c r="H776" s="291"/>
      <c r="I776" s="289" t="s">
        <v>4229</v>
      </c>
      <c r="J776" s="289" t="s">
        <v>6246</v>
      </c>
      <c r="K776" s="290" t="s">
        <v>6350</v>
      </c>
      <c r="L776" s="290"/>
      <c r="M776" s="253">
        <v>1</v>
      </c>
    </row>
    <row r="777" spans="1:13" s="293" customFormat="1" ht="30">
      <c r="A777" s="1"/>
      <c r="B777" s="289">
        <v>70</v>
      </c>
      <c r="C777" s="290" t="s">
        <v>6351</v>
      </c>
      <c r="D777" s="289" t="s">
        <v>41</v>
      </c>
      <c r="E777" s="289" t="s">
        <v>6333</v>
      </c>
      <c r="F777" s="310">
        <v>0.3</v>
      </c>
      <c r="G777" s="291">
        <v>0.3</v>
      </c>
      <c r="H777" s="291"/>
      <c r="I777" s="289" t="s">
        <v>4229</v>
      </c>
      <c r="J777" s="289" t="s">
        <v>6207</v>
      </c>
      <c r="K777" s="290" t="s">
        <v>6352</v>
      </c>
      <c r="L777" s="290"/>
      <c r="M777" s="253">
        <v>1</v>
      </c>
    </row>
    <row r="778" spans="1:13" s="293" customFormat="1" ht="120">
      <c r="A778" s="1"/>
      <c r="B778" s="289">
        <v>71</v>
      </c>
      <c r="C778" s="290" t="s">
        <v>6457</v>
      </c>
      <c r="D778" s="289" t="s">
        <v>6455</v>
      </c>
      <c r="E778" s="289" t="s">
        <v>6456</v>
      </c>
      <c r="F778" s="310">
        <v>27.16</v>
      </c>
      <c r="G778" s="291"/>
      <c r="H778" s="291">
        <v>23.28</v>
      </c>
      <c r="I778" s="289" t="s">
        <v>4229</v>
      </c>
      <c r="J778" s="289" t="s">
        <v>6720</v>
      </c>
      <c r="K778" s="290" t="s">
        <v>6721</v>
      </c>
      <c r="L778" s="290"/>
      <c r="M778" s="253">
        <v>1</v>
      </c>
    </row>
    <row r="779" spans="1:13" s="181" customFormat="1" hidden="1">
      <c r="A779" s="5"/>
      <c r="B779" s="3"/>
      <c r="C779" s="132"/>
      <c r="D779" s="3"/>
      <c r="E779" s="3"/>
      <c r="F779" s="142"/>
      <c r="G779" s="142"/>
      <c r="H779" s="142"/>
      <c r="I779" s="3"/>
      <c r="J779" s="3"/>
      <c r="K779" s="132"/>
      <c r="L779" s="137"/>
      <c r="M779" s="199"/>
    </row>
    <row r="780" spans="1:13" s="209" customFormat="1">
      <c r="A780" s="5"/>
      <c r="B780" s="296" t="s">
        <v>6394</v>
      </c>
      <c r="C780" s="297"/>
      <c r="D780" s="276"/>
      <c r="E780" s="276"/>
      <c r="F780" s="277"/>
      <c r="G780" s="277"/>
      <c r="H780" s="277"/>
      <c r="I780" s="276"/>
      <c r="J780" s="276"/>
      <c r="K780" s="278"/>
      <c r="L780" s="278"/>
      <c r="M780" s="282">
        <v>0</v>
      </c>
    </row>
    <row r="781" spans="1:13" s="209" customFormat="1">
      <c r="A781" s="5"/>
      <c r="B781" s="280" t="s">
        <v>16</v>
      </c>
      <c r="C781" s="281" t="s">
        <v>6493</v>
      </c>
      <c r="D781" s="280"/>
      <c r="E781" s="296"/>
      <c r="F781" s="306"/>
      <c r="G781" s="277"/>
      <c r="H781" s="277"/>
      <c r="I781" s="276"/>
      <c r="J781" s="276"/>
      <c r="K781" s="278"/>
      <c r="L781" s="278"/>
      <c r="M781" s="282">
        <v>0</v>
      </c>
    </row>
    <row r="782" spans="1:13" s="288" customFormat="1">
      <c r="A782" s="5"/>
      <c r="B782" s="283" t="s">
        <v>18</v>
      </c>
      <c r="C782" s="284" t="s">
        <v>19</v>
      </c>
      <c r="D782" s="298"/>
      <c r="E782" s="298"/>
      <c r="F782" s="298"/>
      <c r="G782" s="298"/>
      <c r="H782" s="298"/>
      <c r="I782" s="298"/>
      <c r="J782" s="298"/>
      <c r="K782" s="299"/>
      <c r="L782" s="299"/>
      <c r="M782" s="286">
        <v>0</v>
      </c>
    </row>
    <row r="783" spans="1:13" ht="75">
      <c r="A783" s="5"/>
      <c r="B783" s="289">
        <v>1</v>
      </c>
      <c r="C783" s="290" t="s">
        <v>1079</v>
      </c>
      <c r="D783" s="289" t="s">
        <v>27</v>
      </c>
      <c r="E783" s="289" t="s">
        <v>1080</v>
      </c>
      <c r="F783" s="289">
        <v>0.55310000000000004</v>
      </c>
      <c r="G783" s="289">
        <v>0.25829999999999997</v>
      </c>
      <c r="I783" s="289" t="s">
        <v>1081</v>
      </c>
      <c r="J783" s="289" t="s">
        <v>1082</v>
      </c>
      <c r="K783" s="290" t="s">
        <v>1083</v>
      </c>
      <c r="L783" s="290" t="s">
        <v>6726</v>
      </c>
      <c r="M783" s="253">
        <v>1</v>
      </c>
    </row>
    <row r="784" spans="1:13" ht="75">
      <c r="A784" s="5"/>
      <c r="B784" s="289">
        <v>2</v>
      </c>
      <c r="C784" s="290" t="s">
        <v>1084</v>
      </c>
      <c r="D784" s="289" t="s">
        <v>27</v>
      </c>
      <c r="E784" s="289" t="s">
        <v>1080</v>
      </c>
      <c r="F784" s="289">
        <v>0.5726</v>
      </c>
      <c r="G784" s="289">
        <v>0.22770000000000001</v>
      </c>
      <c r="I784" s="289" t="s">
        <v>1081</v>
      </c>
      <c r="J784" s="289" t="s">
        <v>1085</v>
      </c>
      <c r="K784" s="290" t="s">
        <v>1086</v>
      </c>
      <c r="L784" s="290" t="s">
        <v>6726</v>
      </c>
      <c r="M784" s="253">
        <v>1</v>
      </c>
    </row>
    <row r="785" spans="1:13" ht="105">
      <c r="A785" s="5"/>
      <c r="B785" s="289">
        <v>3</v>
      </c>
      <c r="C785" s="290" t="s">
        <v>1087</v>
      </c>
      <c r="D785" s="289" t="s">
        <v>1088</v>
      </c>
      <c r="E785" s="289" t="s">
        <v>1080</v>
      </c>
      <c r="F785" s="289">
        <v>1.05084</v>
      </c>
      <c r="G785" s="289">
        <v>1.5100000000000001E-2</v>
      </c>
      <c r="I785" s="289" t="s">
        <v>1081</v>
      </c>
      <c r="J785" s="289" t="s">
        <v>1089</v>
      </c>
      <c r="K785" s="290" t="s">
        <v>1090</v>
      </c>
      <c r="L785" s="290" t="s">
        <v>6727</v>
      </c>
      <c r="M785" s="253">
        <v>1</v>
      </c>
    </row>
    <row r="786" spans="1:13" ht="90">
      <c r="A786" s="5"/>
      <c r="B786" s="289">
        <v>4</v>
      </c>
      <c r="C786" s="290" t="s">
        <v>1091</v>
      </c>
      <c r="D786" s="289" t="s">
        <v>125</v>
      </c>
      <c r="E786" s="289" t="s">
        <v>1092</v>
      </c>
      <c r="F786" s="289">
        <v>2.9950000000000001E-2</v>
      </c>
      <c r="G786" s="289">
        <v>6.1599999999999997E-3</v>
      </c>
      <c r="I786" s="289" t="s">
        <v>1081</v>
      </c>
      <c r="J786" s="289" t="s">
        <v>1093</v>
      </c>
      <c r="K786" s="290" t="s">
        <v>1094</v>
      </c>
      <c r="L786" s="290" t="s">
        <v>6726</v>
      </c>
      <c r="M786" s="253">
        <v>1</v>
      </c>
    </row>
    <row r="787" spans="1:13" ht="45">
      <c r="A787" s="5"/>
      <c r="B787" s="289">
        <v>5</v>
      </c>
      <c r="C787" s="290" t="s">
        <v>1095</v>
      </c>
      <c r="D787" s="289" t="s">
        <v>1088</v>
      </c>
      <c r="E787" s="289" t="s">
        <v>1096</v>
      </c>
      <c r="F787" s="289">
        <v>0.58199999999999996</v>
      </c>
      <c r="G787" s="289">
        <v>3.5000000000000003E-2</v>
      </c>
      <c r="I787" s="289" t="s">
        <v>1097</v>
      </c>
      <c r="J787" s="289" t="s">
        <v>1098</v>
      </c>
      <c r="K787" s="290" t="s">
        <v>6728</v>
      </c>
      <c r="L787" s="290" t="s">
        <v>6727</v>
      </c>
      <c r="M787" s="253">
        <v>1</v>
      </c>
    </row>
    <row r="788" spans="1:13" ht="30">
      <c r="A788" s="5"/>
      <c r="B788" s="289">
        <v>6</v>
      </c>
      <c r="C788" s="290" t="s">
        <v>1099</v>
      </c>
      <c r="D788" s="289" t="s">
        <v>125</v>
      </c>
      <c r="E788" s="289" t="s">
        <v>1100</v>
      </c>
      <c r="F788" s="289">
        <v>2.4E-2</v>
      </c>
      <c r="G788" s="289">
        <v>4.0000000000000001E-3</v>
      </c>
      <c r="I788" s="289" t="s">
        <v>1097</v>
      </c>
      <c r="J788" s="289" t="s">
        <v>1101</v>
      </c>
      <c r="K788" s="290" t="s">
        <v>6729</v>
      </c>
      <c r="L788" s="290" t="s">
        <v>6730</v>
      </c>
      <c r="M788" s="253">
        <v>1</v>
      </c>
    </row>
    <row r="789" spans="1:13" s="5" customFormat="1" hidden="1">
      <c r="B789" s="130"/>
      <c r="C789" s="131"/>
      <c r="D789" s="3"/>
      <c r="E789" s="3"/>
      <c r="F789" s="3"/>
      <c r="G789" s="3"/>
      <c r="H789" s="3"/>
      <c r="I789" s="3"/>
      <c r="J789" s="3"/>
      <c r="K789" s="137"/>
      <c r="L789" s="137"/>
      <c r="M789" s="231"/>
    </row>
    <row r="790" spans="1:13" s="288" customFormat="1">
      <c r="A790" s="5"/>
      <c r="B790" s="283" t="s">
        <v>56</v>
      </c>
      <c r="C790" s="284" t="s">
        <v>6492</v>
      </c>
      <c r="D790" s="298"/>
      <c r="E790" s="298"/>
      <c r="F790" s="298"/>
      <c r="G790" s="298"/>
      <c r="H790" s="298"/>
      <c r="I790" s="298"/>
      <c r="J790" s="298"/>
      <c r="K790" s="299"/>
      <c r="L790" s="299"/>
      <c r="M790" s="286">
        <v>0</v>
      </c>
    </row>
    <row r="791" spans="1:13" ht="120">
      <c r="A791" s="5"/>
      <c r="B791" s="289">
        <v>7</v>
      </c>
      <c r="C791" s="330" t="s">
        <v>1102</v>
      </c>
      <c r="D791" s="289" t="s">
        <v>929</v>
      </c>
      <c r="E791" s="289" t="s">
        <v>1080</v>
      </c>
      <c r="F791" s="289">
        <v>0.13</v>
      </c>
      <c r="G791" s="289">
        <v>0.13</v>
      </c>
      <c r="I791" s="289" t="s">
        <v>1081</v>
      </c>
      <c r="J791" s="289" t="s">
        <v>1103</v>
      </c>
      <c r="K791" s="290" t="s">
        <v>1104</v>
      </c>
      <c r="L791" s="290" t="s">
        <v>6731</v>
      </c>
      <c r="M791" s="253">
        <v>1</v>
      </c>
    </row>
    <row r="792" spans="1:13" ht="150">
      <c r="A792" s="5"/>
      <c r="B792" s="289">
        <v>8</v>
      </c>
      <c r="C792" s="330" t="s">
        <v>1105</v>
      </c>
      <c r="D792" s="289" t="s">
        <v>1106</v>
      </c>
      <c r="E792" s="289" t="s">
        <v>1100</v>
      </c>
      <c r="F792" s="289">
        <v>0.05</v>
      </c>
      <c r="G792" s="289">
        <v>0.05</v>
      </c>
      <c r="I792" s="289" t="s">
        <v>1097</v>
      </c>
      <c r="J792" s="289" t="s">
        <v>1107</v>
      </c>
      <c r="K792" s="290" t="s">
        <v>1108</v>
      </c>
      <c r="L792" s="290" t="s">
        <v>6731</v>
      </c>
      <c r="M792" s="253">
        <v>1</v>
      </c>
    </row>
    <row r="793" spans="1:13" ht="150">
      <c r="A793" s="5"/>
      <c r="B793" s="289">
        <v>9</v>
      </c>
      <c r="C793" s="330" t="s">
        <v>1109</v>
      </c>
      <c r="D793" s="289" t="s">
        <v>1106</v>
      </c>
      <c r="E793" s="289" t="s">
        <v>1100</v>
      </c>
      <c r="F793" s="289">
        <v>0.06</v>
      </c>
      <c r="G793" s="289">
        <v>0.06</v>
      </c>
      <c r="I793" s="289" t="s">
        <v>1097</v>
      </c>
      <c r="J793" s="289" t="s">
        <v>1110</v>
      </c>
      <c r="K793" s="290" t="s">
        <v>1108</v>
      </c>
      <c r="L793" s="290" t="s">
        <v>6731</v>
      </c>
      <c r="M793" s="253">
        <v>1</v>
      </c>
    </row>
    <row r="794" spans="1:13" ht="150">
      <c r="A794" s="5"/>
      <c r="B794" s="289">
        <v>10</v>
      </c>
      <c r="C794" s="330" t="s">
        <v>1111</v>
      </c>
      <c r="D794" s="289" t="s">
        <v>1106</v>
      </c>
      <c r="E794" s="289" t="s">
        <v>1100</v>
      </c>
      <c r="F794" s="289">
        <v>7.0000000000000007E-2</v>
      </c>
      <c r="G794" s="289">
        <v>7.0000000000000007E-2</v>
      </c>
      <c r="I794" s="289" t="s">
        <v>1097</v>
      </c>
      <c r="J794" s="289" t="s">
        <v>1112</v>
      </c>
      <c r="K794" s="290" t="s">
        <v>1108</v>
      </c>
      <c r="L794" s="290" t="s">
        <v>6731</v>
      </c>
      <c r="M794" s="253">
        <v>1</v>
      </c>
    </row>
    <row r="795" spans="1:13" ht="150">
      <c r="A795" s="5"/>
      <c r="B795" s="289">
        <v>11</v>
      </c>
      <c r="C795" s="330" t="s">
        <v>1113</v>
      </c>
      <c r="D795" s="289" t="s">
        <v>1106</v>
      </c>
      <c r="E795" s="289" t="s">
        <v>1100</v>
      </c>
      <c r="F795" s="289">
        <v>0.06</v>
      </c>
      <c r="G795" s="289">
        <v>0.06</v>
      </c>
      <c r="I795" s="289" t="s">
        <v>1097</v>
      </c>
      <c r="J795" s="289" t="s">
        <v>1114</v>
      </c>
      <c r="K795" s="290" t="s">
        <v>1108</v>
      </c>
      <c r="L795" s="290" t="s">
        <v>6731</v>
      </c>
      <c r="M795" s="253">
        <v>1</v>
      </c>
    </row>
    <row r="796" spans="1:13" ht="150">
      <c r="A796" s="5"/>
      <c r="B796" s="289">
        <v>12</v>
      </c>
      <c r="C796" s="330" t="s">
        <v>1115</v>
      </c>
      <c r="D796" s="289" t="s">
        <v>1106</v>
      </c>
      <c r="E796" s="289" t="s">
        <v>1100</v>
      </c>
      <c r="F796" s="289">
        <v>0.09</v>
      </c>
      <c r="G796" s="289">
        <v>0.09</v>
      </c>
      <c r="I796" s="289" t="s">
        <v>1097</v>
      </c>
      <c r="J796" s="289" t="s">
        <v>1116</v>
      </c>
      <c r="K796" s="290" t="s">
        <v>1108</v>
      </c>
      <c r="L796" s="290" t="s">
        <v>6731</v>
      </c>
      <c r="M796" s="253">
        <v>1</v>
      </c>
    </row>
    <row r="797" spans="1:13" ht="150">
      <c r="A797" s="5"/>
      <c r="B797" s="289">
        <v>13</v>
      </c>
      <c r="C797" s="330" t="s">
        <v>1117</v>
      </c>
      <c r="D797" s="289" t="s">
        <v>1106</v>
      </c>
      <c r="E797" s="289" t="s">
        <v>1100</v>
      </c>
      <c r="F797" s="289">
        <v>0.04</v>
      </c>
      <c r="G797" s="289">
        <v>0.04</v>
      </c>
      <c r="I797" s="289" t="s">
        <v>1097</v>
      </c>
      <c r="J797" s="289" t="s">
        <v>1118</v>
      </c>
      <c r="K797" s="290" t="s">
        <v>1108</v>
      </c>
      <c r="L797" s="290" t="s">
        <v>6731</v>
      </c>
      <c r="M797" s="253">
        <v>1</v>
      </c>
    </row>
    <row r="798" spans="1:13" ht="75">
      <c r="A798" s="5"/>
      <c r="B798" s="289">
        <v>15</v>
      </c>
      <c r="C798" s="330" t="s">
        <v>1122</v>
      </c>
      <c r="D798" s="289" t="s">
        <v>1123</v>
      </c>
      <c r="E798" s="289" t="s">
        <v>1096</v>
      </c>
      <c r="F798" s="289">
        <v>0.01</v>
      </c>
      <c r="G798" s="289">
        <v>0.01</v>
      </c>
      <c r="I798" s="289" t="s">
        <v>1097</v>
      </c>
      <c r="J798" s="289" t="s">
        <v>1124</v>
      </c>
      <c r="K798" s="290" t="s">
        <v>1125</v>
      </c>
      <c r="L798" s="290" t="s">
        <v>6733</v>
      </c>
      <c r="M798" s="253">
        <v>1</v>
      </c>
    </row>
    <row r="799" spans="1:13" ht="90">
      <c r="A799" s="5"/>
      <c r="B799" s="289">
        <v>16</v>
      </c>
      <c r="C799" s="330" t="s">
        <v>1126</v>
      </c>
      <c r="D799" s="289" t="s">
        <v>1088</v>
      </c>
      <c r="E799" s="289" t="s">
        <v>1100</v>
      </c>
      <c r="F799" s="289">
        <v>0.26</v>
      </c>
      <c r="G799" s="289">
        <v>0.26</v>
      </c>
      <c r="I799" s="289" t="s">
        <v>1081</v>
      </c>
      <c r="J799" s="289" t="s">
        <v>1127</v>
      </c>
      <c r="K799" s="290" t="s">
        <v>1128</v>
      </c>
      <c r="L799" s="290" t="s">
        <v>6733</v>
      </c>
      <c r="M799" s="253">
        <v>1</v>
      </c>
    </row>
    <row r="800" spans="1:13" ht="60">
      <c r="A800" s="5"/>
      <c r="B800" s="289">
        <v>17</v>
      </c>
      <c r="C800" s="330" t="s">
        <v>1129</v>
      </c>
      <c r="D800" s="289" t="s">
        <v>1130</v>
      </c>
      <c r="E800" s="289" t="s">
        <v>1096</v>
      </c>
      <c r="F800" s="289">
        <v>0.06</v>
      </c>
      <c r="G800" s="289">
        <v>0.06</v>
      </c>
      <c r="I800" s="289" t="s">
        <v>1097</v>
      </c>
      <c r="J800" s="289" t="s">
        <v>1131</v>
      </c>
      <c r="K800" s="290" t="s">
        <v>1132</v>
      </c>
      <c r="L800" s="290" t="s">
        <v>6734</v>
      </c>
      <c r="M800" s="253">
        <v>1</v>
      </c>
    </row>
    <row r="801" spans="1:13" s="5" customFormat="1" hidden="1">
      <c r="B801" s="3"/>
      <c r="C801" s="137"/>
      <c r="D801" s="3"/>
      <c r="E801" s="3"/>
      <c r="F801" s="3"/>
      <c r="G801" s="3"/>
      <c r="H801" s="3"/>
      <c r="I801" s="3"/>
      <c r="J801" s="3"/>
      <c r="K801" s="137"/>
      <c r="L801" s="137"/>
      <c r="M801" s="231"/>
    </row>
    <row r="802" spans="1:13" s="5" customFormat="1" hidden="1">
      <c r="B802" s="162" t="s">
        <v>129</v>
      </c>
      <c r="C802" s="163" t="s">
        <v>130</v>
      </c>
      <c r="D802" s="3"/>
      <c r="E802" s="3"/>
      <c r="F802" s="3"/>
      <c r="G802" s="3"/>
      <c r="H802" s="3"/>
      <c r="I802" s="3"/>
      <c r="J802" s="3"/>
      <c r="K802" s="137"/>
      <c r="L802" s="137"/>
      <c r="M802" s="231"/>
    </row>
    <row r="803" spans="1:13" s="5" customFormat="1" hidden="1">
      <c r="B803" s="3"/>
      <c r="C803" s="137"/>
      <c r="D803" s="3"/>
      <c r="E803" s="3"/>
      <c r="F803" s="3"/>
      <c r="G803" s="3"/>
      <c r="H803" s="3"/>
      <c r="I803" s="3"/>
      <c r="J803" s="3"/>
      <c r="K803" s="137"/>
      <c r="L803" s="137"/>
      <c r="M803" s="231"/>
    </row>
    <row r="804" spans="1:13" s="5" customFormat="1" hidden="1">
      <c r="B804" s="184"/>
      <c r="C804" s="137"/>
      <c r="D804" s="3"/>
      <c r="E804" s="3"/>
      <c r="F804" s="3"/>
      <c r="G804" s="3"/>
      <c r="H804" s="3"/>
      <c r="I804" s="3"/>
      <c r="J804" s="3"/>
      <c r="K804" s="137"/>
      <c r="L804" s="137"/>
      <c r="M804" s="231"/>
    </row>
    <row r="805" spans="1:13" s="5" customFormat="1" hidden="1">
      <c r="B805" s="184"/>
      <c r="C805" s="137"/>
      <c r="D805" s="3"/>
      <c r="E805" s="3"/>
      <c r="F805" s="3"/>
      <c r="G805" s="3"/>
      <c r="H805" s="3"/>
      <c r="I805" s="3"/>
      <c r="J805" s="3"/>
      <c r="K805" s="137"/>
      <c r="L805" s="137"/>
      <c r="M805" s="231"/>
    </row>
    <row r="806" spans="1:13" s="5" customFormat="1" hidden="1">
      <c r="B806" s="130"/>
      <c r="C806" s="132"/>
      <c r="D806" s="3"/>
      <c r="E806" s="3"/>
      <c r="F806" s="142"/>
      <c r="G806" s="142"/>
      <c r="H806" s="142"/>
      <c r="I806" s="3"/>
      <c r="J806" s="3"/>
      <c r="K806" s="132"/>
      <c r="L806" s="137"/>
      <c r="M806" s="231"/>
    </row>
    <row r="807" spans="1:13" s="209" customFormat="1">
      <c r="A807" s="2"/>
      <c r="B807" s="296" t="s">
        <v>6395</v>
      </c>
      <c r="C807" s="297"/>
      <c r="D807" s="276"/>
      <c r="E807" s="276"/>
      <c r="F807" s="277"/>
      <c r="G807" s="277"/>
      <c r="H807" s="277"/>
      <c r="I807" s="276"/>
      <c r="J807" s="276"/>
      <c r="K807" s="278"/>
      <c r="L807" s="278"/>
      <c r="M807" s="282">
        <v>0</v>
      </c>
    </row>
    <row r="808" spans="1:13" s="209" customFormat="1">
      <c r="A808" s="5"/>
      <c r="B808" s="280" t="s">
        <v>16</v>
      </c>
      <c r="C808" s="281" t="s">
        <v>6493</v>
      </c>
      <c r="D808" s="276"/>
      <c r="E808" s="276"/>
      <c r="F808" s="277"/>
      <c r="G808" s="277"/>
      <c r="H808" s="277"/>
      <c r="I808" s="276"/>
      <c r="J808" s="276"/>
      <c r="K808" s="278"/>
      <c r="L808" s="278"/>
      <c r="M808" s="282">
        <v>0</v>
      </c>
    </row>
    <row r="809" spans="1:13" s="288" customFormat="1">
      <c r="A809" s="5"/>
      <c r="B809" s="283" t="s">
        <v>18</v>
      </c>
      <c r="C809" s="284" t="s">
        <v>19</v>
      </c>
      <c r="D809" s="298"/>
      <c r="E809" s="298"/>
      <c r="F809" s="304"/>
      <c r="G809" s="304"/>
      <c r="H809" s="304"/>
      <c r="I809" s="298"/>
      <c r="J809" s="298"/>
      <c r="K809" s="299"/>
      <c r="L809" s="299"/>
      <c r="M809" s="286">
        <v>0</v>
      </c>
    </row>
    <row r="810" spans="1:13" ht="165">
      <c r="A810" s="5"/>
      <c r="B810" s="289">
        <v>1</v>
      </c>
      <c r="C810" s="290" t="s">
        <v>1134</v>
      </c>
      <c r="D810" s="289" t="s">
        <v>47</v>
      </c>
      <c r="E810" s="289" t="s">
        <v>1135</v>
      </c>
      <c r="F810" s="291">
        <v>0.28000000000000003</v>
      </c>
      <c r="G810" s="291">
        <v>0.28000000000000003</v>
      </c>
      <c r="H810" s="291"/>
      <c r="I810" s="289" t="s">
        <v>1136</v>
      </c>
      <c r="J810" s="289" t="s">
        <v>1137</v>
      </c>
      <c r="K810" s="329" t="s">
        <v>6501</v>
      </c>
      <c r="L810" s="290"/>
      <c r="M810" s="253">
        <v>1</v>
      </c>
    </row>
    <row r="811" spans="1:13" ht="120">
      <c r="A811" s="5"/>
      <c r="B811" s="289">
        <v>2</v>
      </c>
      <c r="C811" s="290" t="s">
        <v>1138</v>
      </c>
      <c r="D811" s="289" t="s">
        <v>47</v>
      </c>
      <c r="E811" s="289" t="s">
        <v>1139</v>
      </c>
      <c r="F811" s="291">
        <v>0.73</v>
      </c>
      <c r="G811" s="291">
        <v>0.43</v>
      </c>
      <c r="H811" s="291"/>
      <c r="I811" s="289" t="s">
        <v>1136</v>
      </c>
      <c r="J811" s="289" t="s">
        <v>1140</v>
      </c>
      <c r="K811" s="329" t="s">
        <v>6502</v>
      </c>
      <c r="L811" s="290"/>
      <c r="M811" s="253">
        <v>1</v>
      </c>
    </row>
    <row r="812" spans="1:13" ht="150">
      <c r="A812" s="5"/>
      <c r="B812" s="289">
        <v>3</v>
      </c>
      <c r="C812" s="290" t="s">
        <v>1141</v>
      </c>
      <c r="D812" s="289" t="s">
        <v>47</v>
      </c>
      <c r="E812" s="289" t="s">
        <v>1139</v>
      </c>
      <c r="F812" s="291">
        <v>0.75</v>
      </c>
      <c r="G812" s="291">
        <v>0.08</v>
      </c>
      <c r="H812" s="291"/>
      <c r="I812" s="289" t="s">
        <v>1136</v>
      </c>
      <c r="J812" s="289" t="s">
        <v>1140</v>
      </c>
      <c r="K812" s="329" t="s">
        <v>6503</v>
      </c>
      <c r="L812" s="290"/>
      <c r="M812" s="253">
        <v>1</v>
      </c>
    </row>
    <row r="813" spans="1:13" ht="150">
      <c r="A813" s="5"/>
      <c r="B813" s="289">
        <v>4</v>
      </c>
      <c r="C813" s="290" t="s">
        <v>1142</v>
      </c>
      <c r="D813" s="289" t="s">
        <v>47</v>
      </c>
      <c r="E813" s="289" t="s">
        <v>1139</v>
      </c>
      <c r="F813" s="291">
        <v>0.97</v>
      </c>
      <c r="G813" s="291">
        <v>0.1</v>
      </c>
      <c r="H813" s="291"/>
      <c r="I813" s="289" t="s">
        <v>1136</v>
      </c>
      <c r="J813" s="289" t="s">
        <v>1140</v>
      </c>
      <c r="K813" s="329" t="s">
        <v>6504</v>
      </c>
      <c r="L813" s="290"/>
      <c r="M813" s="253">
        <v>1</v>
      </c>
    </row>
    <row r="814" spans="1:13" ht="120">
      <c r="A814" s="5"/>
      <c r="B814" s="289">
        <v>5</v>
      </c>
      <c r="C814" s="290" t="s">
        <v>1143</v>
      </c>
      <c r="D814" s="289" t="s">
        <v>47</v>
      </c>
      <c r="E814" s="289" t="s">
        <v>1139</v>
      </c>
      <c r="F814" s="291">
        <v>0.73</v>
      </c>
      <c r="G814" s="291">
        <v>0.73</v>
      </c>
      <c r="H814" s="291"/>
      <c r="I814" s="289" t="s">
        <v>1136</v>
      </c>
      <c r="J814" s="289" t="s">
        <v>1144</v>
      </c>
      <c r="K814" s="290" t="s">
        <v>1145</v>
      </c>
      <c r="L814" s="290"/>
      <c r="M814" s="253">
        <v>1</v>
      </c>
    </row>
    <row r="815" spans="1:13" s="293" customFormat="1" ht="120">
      <c r="A815" s="181"/>
      <c r="B815" s="289">
        <v>6</v>
      </c>
      <c r="C815" s="290" t="s">
        <v>1146</v>
      </c>
      <c r="D815" s="289" t="s">
        <v>47</v>
      </c>
      <c r="E815" s="289" t="s">
        <v>1139</v>
      </c>
      <c r="F815" s="291">
        <v>0.5</v>
      </c>
      <c r="G815" s="291">
        <v>0.5</v>
      </c>
      <c r="H815" s="291"/>
      <c r="I815" s="289" t="s">
        <v>1136</v>
      </c>
      <c r="J815" s="289" t="s">
        <v>1144</v>
      </c>
      <c r="K815" s="290" t="s">
        <v>1147</v>
      </c>
      <c r="L815" s="290"/>
      <c r="M815" s="253">
        <v>1</v>
      </c>
    </row>
    <row r="816" spans="1:13" s="293" customFormat="1" ht="135">
      <c r="A816" s="181"/>
      <c r="B816" s="289">
        <v>7</v>
      </c>
      <c r="C816" s="290" t="s">
        <v>1148</v>
      </c>
      <c r="D816" s="289" t="s">
        <v>47</v>
      </c>
      <c r="E816" s="289" t="s">
        <v>1139</v>
      </c>
      <c r="F816" s="291">
        <v>2.08</v>
      </c>
      <c r="G816" s="291">
        <v>0.63</v>
      </c>
      <c r="H816" s="291"/>
      <c r="I816" s="289" t="s">
        <v>1136</v>
      </c>
      <c r="J816" s="289" t="s">
        <v>1149</v>
      </c>
      <c r="K816" s="290" t="s">
        <v>1150</v>
      </c>
      <c r="L816" s="290"/>
      <c r="M816" s="253">
        <v>1</v>
      </c>
    </row>
    <row r="817" spans="1:13" s="293" customFormat="1" ht="135">
      <c r="A817" s="181"/>
      <c r="B817" s="289">
        <v>8</v>
      </c>
      <c r="C817" s="290" t="s">
        <v>1151</v>
      </c>
      <c r="D817" s="289" t="s">
        <v>47</v>
      </c>
      <c r="E817" s="289" t="s">
        <v>1139</v>
      </c>
      <c r="F817" s="291">
        <v>0.84</v>
      </c>
      <c r="G817" s="291">
        <v>0.84</v>
      </c>
      <c r="H817" s="291"/>
      <c r="I817" s="289" t="s">
        <v>1136</v>
      </c>
      <c r="J817" s="289" t="s">
        <v>1149</v>
      </c>
      <c r="K817" s="290" t="s">
        <v>1152</v>
      </c>
      <c r="L817" s="290"/>
      <c r="M817" s="253">
        <v>1</v>
      </c>
    </row>
    <row r="818" spans="1:13" s="293" customFormat="1" ht="180">
      <c r="A818" s="181"/>
      <c r="B818" s="289">
        <v>9</v>
      </c>
      <c r="C818" s="290" t="s">
        <v>1153</v>
      </c>
      <c r="D818" s="289" t="s">
        <v>47</v>
      </c>
      <c r="E818" s="289" t="s">
        <v>1139</v>
      </c>
      <c r="F818" s="291">
        <v>0.84</v>
      </c>
      <c r="G818" s="291">
        <v>0.74</v>
      </c>
      <c r="H818" s="291"/>
      <c r="I818" s="289" t="s">
        <v>1136</v>
      </c>
      <c r="J818" s="289" t="s">
        <v>1154</v>
      </c>
      <c r="K818" s="290" t="s">
        <v>6505</v>
      </c>
      <c r="L818" s="290"/>
      <c r="M818" s="253">
        <v>1</v>
      </c>
    </row>
    <row r="819" spans="1:13" s="293" customFormat="1" ht="120">
      <c r="A819" s="181"/>
      <c r="B819" s="289">
        <v>10</v>
      </c>
      <c r="C819" s="290" t="s">
        <v>1155</v>
      </c>
      <c r="D819" s="289" t="s">
        <v>47</v>
      </c>
      <c r="E819" s="289" t="s">
        <v>1139</v>
      </c>
      <c r="F819" s="291">
        <v>0.75</v>
      </c>
      <c r="G819" s="291">
        <v>0.17</v>
      </c>
      <c r="H819" s="291"/>
      <c r="I819" s="289" t="s">
        <v>1136</v>
      </c>
      <c r="J819" s="289" t="s">
        <v>1154</v>
      </c>
      <c r="K819" s="290" t="s">
        <v>1156</v>
      </c>
      <c r="L819" s="290"/>
      <c r="M819" s="253">
        <v>1</v>
      </c>
    </row>
    <row r="820" spans="1:13" s="293" customFormat="1" ht="75">
      <c r="A820" s="181"/>
      <c r="B820" s="289">
        <v>11</v>
      </c>
      <c r="C820" s="290" t="s">
        <v>1157</v>
      </c>
      <c r="D820" s="289" t="s">
        <v>47</v>
      </c>
      <c r="E820" s="289" t="s">
        <v>1139</v>
      </c>
      <c r="F820" s="291">
        <v>0.19</v>
      </c>
      <c r="G820" s="291">
        <v>0.19</v>
      </c>
      <c r="H820" s="291"/>
      <c r="I820" s="289" t="s">
        <v>1158</v>
      </c>
      <c r="J820" s="289" t="s">
        <v>1159</v>
      </c>
      <c r="K820" s="290" t="s">
        <v>1160</v>
      </c>
      <c r="L820" s="290"/>
      <c r="M820" s="253">
        <v>1</v>
      </c>
    </row>
    <row r="821" spans="1:13" s="293" customFormat="1" ht="120">
      <c r="A821" s="181"/>
      <c r="B821" s="289">
        <v>12</v>
      </c>
      <c r="C821" s="290" t="s">
        <v>1161</v>
      </c>
      <c r="D821" s="289" t="s">
        <v>47</v>
      </c>
      <c r="E821" s="289" t="s">
        <v>1139</v>
      </c>
      <c r="F821" s="291">
        <v>2.9649999999999999</v>
      </c>
      <c r="G821" s="291">
        <v>1.47</v>
      </c>
      <c r="H821" s="291"/>
      <c r="I821" s="289" t="s">
        <v>1136</v>
      </c>
      <c r="J821" s="289" t="s">
        <v>1159</v>
      </c>
      <c r="K821" s="290" t="s">
        <v>1162</v>
      </c>
      <c r="L821" s="290"/>
      <c r="M821" s="253">
        <v>1</v>
      </c>
    </row>
    <row r="822" spans="1:13" s="293" customFormat="1" ht="150">
      <c r="A822" s="181"/>
      <c r="B822" s="289">
        <v>13</v>
      </c>
      <c r="C822" s="290" t="s">
        <v>1163</v>
      </c>
      <c r="D822" s="289" t="s">
        <v>47</v>
      </c>
      <c r="E822" s="289" t="s">
        <v>1139</v>
      </c>
      <c r="F822" s="291">
        <v>1.1200000000000001</v>
      </c>
      <c r="G822" s="291">
        <v>0.13</v>
      </c>
      <c r="H822" s="291"/>
      <c r="I822" s="289" t="s">
        <v>1136</v>
      </c>
      <c r="J822" s="289" t="s">
        <v>1164</v>
      </c>
      <c r="K822" s="290" t="s">
        <v>1165</v>
      </c>
      <c r="L822" s="290"/>
      <c r="M822" s="253">
        <v>1</v>
      </c>
    </row>
    <row r="823" spans="1:13" s="293" customFormat="1" ht="120">
      <c r="A823" s="181"/>
      <c r="B823" s="289">
        <v>14</v>
      </c>
      <c r="C823" s="290" t="s">
        <v>1166</v>
      </c>
      <c r="D823" s="289" t="s">
        <v>47</v>
      </c>
      <c r="E823" s="289" t="s">
        <v>1139</v>
      </c>
      <c r="F823" s="291">
        <v>1.44</v>
      </c>
      <c r="G823" s="291">
        <v>1.44</v>
      </c>
      <c r="H823" s="291"/>
      <c r="I823" s="289" t="s">
        <v>1136</v>
      </c>
      <c r="J823" s="289" t="s">
        <v>1167</v>
      </c>
      <c r="K823" s="290" t="s">
        <v>1168</v>
      </c>
      <c r="L823" s="290"/>
      <c r="M823" s="253">
        <v>1</v>
      </c>
    </row>
    <row r="824" spans="1:13" s="293" customFormat="1" ht="135">
      <c r="A824" s="181"/>
      <c r="B824" s="289">
        <v>15</v>
      </c>
      <c r="C824" s="290" t="s">
        <v>1169</v>
      </c>
      <c r="D824" s="289" t="s">
        <v>47</v>
      </c>
      <c r="E824" s="289" t="s">
        <v>1139</v>
      </c>
      <c r="F824" s="291">
        <v>0.28399999999999997</v>
      </c>
      <c r="G824" s="291">
        <v>0.28399999999999997</v>
      </c>
      <c r="H824" s="291"/>
      <c r="I824" s="289" t="s">
        <v>1136</v>
      </c>
      <c r="J824" s="289" t="s">
        <v>1170</v>
      </c>
      <c r="K824" s="290" t="s">
        <v>1171</v>
      </c>
      <c r="L824" s="290"/>
      <c r="M824" s="253">
        <v>1</v>
      </c>
    </row>
    <row r="825" spans="1:13" s="293" customFormat="1" ht="180">
      <c r="A825" s="181"/>
      <c r="B825" s="289">
        <v>16</v>
      </c>
      <c r="C825" s="290" t="s">
        <v>1172</v>
      </c>
      <c r="D825" s="289" t="s">
        <v>47</v>
      </c>
      <c r="E825" s="289" t="s">
        <v>1139</v>
      </c>
      <c r="F825" s="291">
        <v>1.48</v>
      </c>
      <c r="G825" s="291">
        <v>1.48</v>
      </c>
      <c r="H825" s="291"/>
      <c r="I825" s="289" t="s">
        <v>1136</v>
      </c>
      <c r="J825" s="289" t="s">
        <v>1170</v>
      </c>
      <c r="K825" s="290" t="s">
        <v>1173</v>
      </c>
      <c r="L825" s="290"/>
      <c r="M825" s="253">
        <v>1</v>
      </c>
    </row>
    <row r="826" spans="1:13" s="293" customFormat="1" ht="150">
      <c r="A826" s="181"/>
      <c r="B826" s="289">
        <v>17</v>
      </c>
      <c r="C826" s="290" t="s">
        <v>1174</v>
      </c>
      <c r="D826" s="289" t="s">
        <v>27</v>
      </c>
      <c r="E826" s="289" t="s">
        <v>1139</v>
      </c>
      <c r="F826" s="291">
        <v>2.1</v>
      </c>
      <c r="G826" s="291">
        <v>2.1</v>
      </c>
      <c r="H826" s="291"/>
      <c r="I826" s="289" t="s">
        <v>1136</v>
      </c>
      <c r="J826" s="289" t="s">
        <v>1175</v>
      </c>
      <c r="K826" s="290" t="s">
        <v>1176</v>
      </c>
      <c r="L826" s="290"/>
      <c r="M826" s="253">
        <v>1</v>
      </c>
    </row>
    <row r="827" spans="1:13" s="293" customFormat="1" ht="45">
      <c r="A827" s="181"/>
      <c r="B827" s="289">
        <v>18</v>
      </c>
      <c r="C827" s="290" t="s">
        <v>1177</v>
      </c>
      <c r="D827" s="289" t="s">
        <v>27</v>
      </c>
      <c r="E827" s="289" t="s">
        <v>1139</v>
      </c>
      <c r="F827" s="291">
        <v>11.37</v>
      </c>
      <c r="G827" s="291">
        <v>11.37</v>
      </c>
      <c r="H827" s="291"/>
      <c r="I827" s="289" t="s">
        <v>1136</v>
      </c>
      <c r="J827" s="289" t="s">
        <v>1178</v>
      </c>
      <c r="K827" s="329" t="s">
        <v>6508</v>
      </c>
      <c r="L827" s="290"/>
      <c r="M827" s="253">
        <v>1</v>
      </c>
    </row>
    <row r="828" spans="1:13" s="293" customFormat="1" ht="120">
      <c r="A828" s="181"/>
      <c r="B828" s="289">
        <v>19</v>
      </c>
      <c r="C828" s="290" t="s">
        <v>1179</v>
      </c>
      <c r="D828" s="289" t="s">
        <v>27</v>
      </c>
      <c r="E828" s="289" t="s">
        <v>1139</v>
      </c>
      <c r="F828" s="291">
        <v>9.83</v>
      </c>
      <c r="G828" s="291">
        <v>9.83</v>
      </c>
      <c r="H828" s="291"/>
      <c r="I828" s="289" t="s">
        <v>1136</v>
      </c>
      <c r="J828" s="289" t="s">
        <v>1180</v>
      </c>
      <c r="K828" s="329" t="s">
        <v>6507</v>
      </c>
      <c r="L828" s="290"/>
      <c r="M828" s="253">
        <v>1</v>
      </c>
    </row>
    <row r="829" spans="1:13" s="293" customFormat="1" ht="120">
      <c r="A829" s="181"/>
      <c r="B829" s="289">
        <v>20</v>
      </c>
      <c r="C829" s="290" t="s">
        <v>1181</v>
      </c>
      <c r="D829" s="289" t="s">
        <v>27</v>
      </c>
      <c r="E829" s="289" t="s">
        <v>1139</v>
      </c>
      <c r="F829" s="291">
        <v>2.11</v>
      </c>
      <c r="G829" s="291">
        <v>2.11</v>
      </c>
      <c r="H829" s="291"/>
      <c r="I829" s="289" t="s">
        <v>1136</v>
      </c>
      <c r="J829" s="289" t="s">
        <v>1182</v>
      </c>
      <c r="K829" s="329" t="s">
        <v>6506</v>
      </c>
      <c r="L829" s="290"/>
      <c r="M829" s="253">
        <v>1</v>
      </c>
    </row>
    <row r="830" spans="1:13" s="293" customFormat="1" ht="195">
      <c r="A830" s="181"/>
      <c r="B830" s="289">
        <v>21</v>
      </c>
      <c r="C830" s="290" t="s">
        <v>1183</v>
      </c>
      <c r="D830" s="289" t="s">
        <v>27</v>
      </c>
      <c r="E830" s="289" t="s">
        <v>1139</v>
      </c>
      <c r="F830" s="291">
        <v>1.82</v>
      </c>
      <c r="G830" s="291">
        <v>0.15</v>
      </c>
      <c r="H830" s="291"/>
      <c r="I830" s="289" t="s">
        <v>1136</v>
      </c>
      <c r="J830" s="289" t="s">
        <v>1184</v>
      </c>
      <c r="K830" s="290" t="s">
        <v>6509</v>
      </c>
      <c r="L830" s="290"/>
      <c r="M830" s="253">
        <v>1</v>
      </c>
    </row>
    <row r="831" spans="1:13" s="293" customFormat="1" ht="90">
      <c r="A831" s="181"/>
      <c r="B831" s="289">
        <v>22</v>
      </c>
      <c r="C831" s="290" t="s">
        <v>1185</v>
      </c>
      <c r="D831" s="289" t="s">
        <v>27</v>
      </c>
      <c r="E831" s="289" t="s">
        <v>1139</v>
      </c>
      <c r="F831" s="291">
        <v>0.28999999999999998</v>
      </c>
      <c r="G831" s="291">
        <v>0.23</v>
      </c>
      <c r="H831" s="291"/>
      <c r="I831" s="289" t="s">
        <v>1136</v>
      </c>
      <c r="J831" s="289" t="s">
        <v>1149</v>
      </c>
      <c r="K831" s="290" t="s">
        <v>1186</v>
      </c>
      <c r="L831" s="290"/>
      <c r="M831" s="253">
        <v>1</v>
      </c>
    </row>
    <row r="832" spans="1:13" s="293" customFormat="1" ht="120">
      <c r="A832" s="181"/>
      <c r="B832" s="289">
        <v>23</v>
      </c>
      <c r="C832" s="290" t="s">
        <v>1187</v>
      </c>
      <c r="D832" s="289" t="s">
        <v>27</v>
      </c>
      <c r="E832" s="289" t="s">
        <v>1139</v>
      </c>
      <c r="F832" s="291">
        <v>0.9</v>
      </c>
      <c r="G832" s="291">
        <v>0.3</v>
      </c>
      <c r="H832" s="291"/>
      <c r="I832" s="289" t="s">
        <v>1136</v>
      </c>
      <c r="J832" s="289" t="s">
        <v>1140</v>
      </c>
      <c r="K832" s="329" t="s">
        <v>6510</v>
      </c>
      <c r="L832" s="290"/>
      <c r="M832" s="253">
        <v>1</v>
      </c>
    </row>
    <row r="833" spans="1:16" s="293" customFormat="1" ht="270">
      <c r="A833" s="181"/>
      <c r="B833" s="289">
        <v>24</v>
      </c>
      <c r="C833" s="290" t="s">
        <v>1188</v>
      </c>
      <c r="D833" s="289" t="s">
        <v>27</v>
      </c>
      <c r="E833" s="289" t="s">
        <v>1139</v>
      </c>
      <c r="F833" s="291">
        <v>8.4</v>
      </c>
      <c r="G833" s="291">
        <v>8.4</v>
      </c>
      <c r="H833" s="291"/>
      <c r="I833" s="289" t="s">
        <v>1136</v>
      </c>
      <c r="J833" s="289" t="s">
        <v>1189</v>
      </c>
      <c r="K833" s="290" t="s">
        <v>1190</v>
      </c>
      <c r="L833" s="290"/>
      <c r="M833" s="253">
        <v>1</v>
      </c>
    </row>
    <row r="834" spans="1:16" s="293" customFormat="1" ht="90">
      <c r="A834" s="181"/>
      <c r="B834" s="289">
        <v>25</v>
      </c>
      <c r="C834" s="290" t="s">
        <v>1191</v>
      </c>
      <c r="D834" s="289" t="s">
        <v>27</v>
      </c>
      <c r="E834" s="289" t="s">
        <v>1139</v>
      </c>
      <c r="F834" s="291">
        <v>1.1599999999999999</v>
      </c>
      <c r="G834" s="291">
        <v>0.77</v>
      </c>
      <c r="H834" s="291"/>
      <c r="I834" s="289" t="s">
        <v>1136</v>
      </c>
      <c r="J834" s="289" t="s">
        <v>1192</v>
      </c>
      <c r="K834" s="290" t="s">
        <v>1193</v>
      </c>
      <c r="L834" s="290"/>
      <c r="M834" s="253">
        <v>1</v>
      </c>
    </row>
    <row r="835" spans="1:16" s="293" customFormat="1" ht="105">
      <c r="A835" s="181"/>
      <c r="B835" s="289">
        <v>26</v>
      </c>
      <c r="C835" s="290" t="s">
        <v>1194</v>
      </c>
      <c r="D835" s="289" t="s">
        <v>27</v>
      </c>
      <c r="E835" s="289" t="s">
        <v>1139</v>
      </c>
      <c r="F835" s="291">
        <v>0.73</v>
      </c>
      <c r="G835" s="291">
        <v>0.73</v>
      </c>
      <c r="H835" s="291"/>
      <c r="I835" s="289" t="s">
        <v>1136</v>
      </c>
      <c r="J835" s="289" t="s">
        <v>1149</v>
      </c>
      <c r="K835" s="290" t="s">
        <v>1195</v>
      </c>
      <c r="L835" s="290"/>
      <c r="M835" s="253">
        <v>1</v>
      </c>
    </row>
    <row r="836" spans="1:16" s="293" customFormat="1" ht="105">
      <c r="A836" s="181"/>
      <c r="B836" s="289">
        <v>27</v>
      </c>
      <c r="C836" s="290" t="s">
        <v>1196</v>
      </c>
      <c r="D836" s="289" t="s">
        <v>27</v>
      </c>
      <c r="E836" s="289" t="s">
        <v>1139</v>
      </c>
      <c r="F836" s="291">
        <v>1.8</v>
      </c>
      <c r="G836" s="291">
        <v>1.8</v>
      </c>
      <c r="H836" s="291"/>
      <c r="I836" s="289" t="s">
        <v>1197</v>
      </c>
      <c r="J836" s="289" t="s">
        <v>1167</v>
      </c>
      <c r="K836" s="290" t="s">
        <v>1198</v>
      </c>
      <c r="L836" s="290"/>
      <c r="M836" s="253">
        <v>1</v>
      </c>
    </row>
    <row r="837" spans="1:16" s="293" customFormat="1" ht="75">
      <c r="A837" s="181"/>
      <c r="B837" s="289">
        <v>28</v>
      </c>
      <c r="C837" s="290" t="s">
        <v>1199</v>
      </c>
      <c r="D837" s="289" t="s">
        <v>27</v>
      </c>
      <c r="E837" s="289" t="s">
        <v>1139</v>
      </c>
      <c r="F837" s="291">
        <v>0.5</v>
      </c>
      <c r="G837" s="291">
        <v>0.5</v>
      </c>
      <c r="H837" s="291"/>
      <c r="I837" s="289" t="s">
        <v>1158</v>
      </c>
      <c r="J837" s="289" t="s">
        <v>1159</v>
      </c>
      <c r="K837" s="329" t="s">
        <v>6511</v>
      </c>
      <c r="L837" s="290"/>
      <c r="M837" s="253">
        <v>1</v>
      </c>
    </row>
    <row r="838" spans="1:16" s="293" customFormat="1" ht="150">
      <c r="A838" s="181"/>
      <c r="B838" s="289">
        <v>29</v>
      </c>
      <c r="C838" s="290" t="s">
        <v>1200</v>
      </c>
      <c r="D838" s="289" t="s">
        <v>27</v>
      </c>
      <c r="E838" s="289" t="s">
        <v>1139</v>
      </c>
      <c r="F838" s="291">
        <v>1.85</v>
      </c>
      <c r="G838" s="291">
        <v>1.85</v>
      </c>
      <c r="H838" s="291"/>
      <c r="I838" s="289" t="s">
        <v>1158</v>
      </c>
      <c r="J838" s="289" t="s">
        <v>1201</v>
      </c>
      <c r="K838" s="290" t="s">
        <v>1202</v>
      </c>
      <c r="L838" s="290"/>
      <c r="M838" s="253">
        <v>1</v>
      </c>
    </row>
    <row r="839" spans="1:16" s="293" customFormat="1" ht="75">
      <c r="A839" s="181"/>
      <c r="B839" s="289">
        <v>30</v>
      </c>
      <c r="C839" s="290" t="s">
        <v>1203</v>
      </c>
      <c r="D839" s="289" t="s">
        <v>27</v>
      </c>
      <c r="E839" s="289" t="s">
        <v>1139</v>
      </c>
      <c r="F839" s="291">
        <v>0.01</v>
      </c>
      <c r="G839" s="291">
        <v>0.01</v>
      </c>
      <c r="H839" s="291"/>
      <c r="I839" s="289" t="s">
        <v>1158</v>
      </c>
      <c r="J839" s="289" t="s">
        <v>1204</v>
      </c>
      <c r="K839" s="290" t="s">
        <v>1205</v>
      </c>
      <c r="L839" s="290"/>
      <c r="M839" s="253">
        <v>1</v>
      </c>
    </row>
    <row r="840" spans="1:16" s="293" customFormat="1" ht="120">
      <c r="A840" s="181"/>
      <c r="B840" s="289">
        <v>31</v>
      </c>
      <c r="C840" s="290" t="s">
        <v>1206</v>
      </c>
      <c r="D840" s="289" t="s">
        <v>27</v>
      </c>
      <c r="E840" s="289" t="s">
        <v>1139</v>
      </c>
      <c r="F840" s="291">
        <v>2.04</v>
      </c>
      <c r="G840" s="291">
        <v>2.04</v>
      </c>
      <c r="H840" s="291"/>
      <c r="I840" s="289" t="s">
        <v>1136</v>
      </c>
      <c r="J840" s="289" t="s">
        <v>1167</v>
      </c>
      <c r="K840" s="290" t="s">
        <v>6512</v>
      </c>
      <c r="L840" s="290"/>
      <c r="M840" s="253">
        <v>1</v>
      </c>
    </row>
    <row r="841" spans="1:16" s="293" customFormat="1" ht="150">
      <c r="A841" s="181"/>
      <c r="B841" s="289">
        <v>32</v>
      </c>
      <c r="C841" s="290" t="s">
        <v>1207</v>
      </c>
      <c r="D841" s="289" t="s">
        <v>27</v>
      </c>
      <c r="E841" s="289" t="s">
        <v>1139</v>
      </c>
      <c r="F841" s="291">
        <v>0.40799999999999997</v>
      </c>
      <c r="G841" s="291">
        <v>0.40799999999999997</v>
      </c>
      <c r="H841" s="291"/>
      <c r="I841" s="289" t="s">
        <v>1136</v>
      </c>
      <c r="J841" s="289" t="s">
        <v>1137</v>
      </c>
      <c r="K841" s="290" t="s">
        <v>1208</v>
      </c>
      <c r="L841" s="290"/>
      <c r="M841" s="253">
        <v>1</v>
      </c>
    </row>
    <row r="842" spans="1:16" s="293" customFormat="1" ht="300">
      <c r="A842" s="181"/>
      <c r="B842" s="289">
        <v>33</v>
      </c>
      <c r="C842" s="290" t="s">
        <v>1209</v>
      </c>
      <c r="D842" s="289" t="s">
        <v>27</v>
      </c>
      <c r="E842" s="289" t="s">
        <v>1139</v>
      </c>
      <c r="F842" s="291">
        <v>1.67</v>
      </c>
      <c r="G842" s="291">
        <v>1.3</v>
      </c>
      <c r="H842" s="291"/>
      <c r="I842" s="289" t="s">
        <v>1158</v>
      </c>
      <c r="J842" s="289" t="s">
        <v>1210</v>
      </c>
      <c r="K842" s="290" t="s">
        <v>1211</v>
      </c>
      <c r="L842" s="290"/>
      <c r="M842" s="253">
        <v>1</v>
      </c>
    </row>
    <row r="843" spans="1:16" s="293" customFormat="1" ht="240">
      <c r="A843" s="181"/>
      <c r="B843" s="289">
        <v>34</v>
      </c>
      <c r="C843" s="290" t="s">
        <v>1212</v>
      </c>
      <c r="D843" s="289" t="s">
        <v>27</v>
      </c>
      <c r="E843" s="289" t="s">
        <v>1139</v>
      </c>
      <c r="F843" s="291">
        <v>5.51</v>
      </c>
      <c r="G843" s="291">
        <v>0.02</v>
      </c>
      <c r="H843" s="291"/>
      <c r="I843" s="289" t="s">
        <v>1136</v>
      </c>
      <c r="J843" s="289" t="s">
        <v>1213</v>
      </c>
      <c r="K843" s="290" t="s">
        <v>1214</v>
      </c>
      <c r="L843" s="290"/>
      <c r="M843" s="253">
        <v>1</v>
      </c>
    </row>
    <row r="844" spans="1:16" s="293" customFormat="1" ht="150">
      <c r="A844" s="181"/>
      <c r="B844" s="289">
        <v>35</v>
      </c>
      <c r="C844" s="290" t="s">
        <v>1215</v>
      </c>
      <c r="D844" s="289" t="s">
        <v>41</v>
      </c>
      <c r="E844" s="289" t="s">
        <v>1139</v>
      </c>
      <c r="F844" s="291">
        <v>0.21</v>
      </c>
      <c r="G844" s="291">
        <v>0.21</v>
      </c>
      <c r="H844" s="291"/>
      <c r="I844" s="289" t="s">
        <v>1158</v>
      </c>
      <c r="J844" s="289" t="s">
        <v>1159</v>
      </c>
      <c r="K844" s="290" t="s">
        <v>1216</v>
      </c>
      <c r="L844" s="290"/>
      <c r="M844" s="253">
        <v>1</v>
      </c>
    </row>
    <row r="845" spans="1:16" s="293" customFormat="1" ht="75">
      <c r="A845" s="181"/>
      <c r="B845" s="289">
        <v>36</v>
      </c>
      <c r="C845" s="290" t="s">
        <v>1217</v>
      </c>
      <c r="D845" s="289" t="s">
        <v>6411</v>
      </c>
      <c r="E845" s="289" t="s">
        <v>1139</v>
      </c>
      <c r="F845" s="291">
        <v>2.1</v>
      </c>
      <c r="G845" s="291">
        <v>2.1</v>
      </c>
      <c r="H845" s="291"/>
      <c r="I845" s="289" t="s">
        <v>1136</v>
      </c>
      <c r="J845" s="289" t="s">
        <v>1167</v>
      </c>
      <c r="K845" s="290" t="s">
        <v>1218</v>
      </c>
      <c r="L845" s="290"/>
      <c r="M845" s="253">
        <v>1</v>
      </c>
      <c r="P845" s="334"/>
    </row>
    <row r="846" spans="1:16" s="293" customFormat="1" ht="105">
      <c r="A846" s="181"/>
      <c r="B846" s="289">
        <v>37</v>
      </c>
      <c r="C846" s="290" t="s">
        <v>1219</v>
      </c>
      <c r="D846" s="289" t="s">
        <v>41</v>
      </c>
      <c r="E846" s="289" t="s">
        <v>1139</v>
      </c>
      <c r="F846" s="291">
        <v>11.1</v>
      </c>
      <c r="G846" s="291">
        <v>0.54</v>
      </c>
      <c r="H846" s="291"/>
      <c r="I846" s="289" t="s">
        <v>1136</v>
      </c>
      <c r="J846" s="289" t="s">
        <v>1159</v>
      </c>
      <c r="K846" s="290" t="s">
        <v>7050</v>
      </c>
      <c r="L846" s="290"/>
      <c r="M846" s="253">
        <v>1</v>
      </c>
    </row>
    <row r="847" spans="1:16" s="293" customFormat="1" ht="150">
      <c r="A847" s="181"/>
      <c r="B847" s="289">
        <v>38</v>
      </c>
      <c r="C847" s="290" t="s">
        <v>1220</v>
      </c>
      <c r="D847" s="289" t="s">
        <v>43</v>
      </c>
      <c r="E847" s="289" t="s">
        <v>1139</v>
      </c>
      <c r="F847" s="291">
        <v>0.09</v>
      </c>
      <c r="G847" s="291">
        <v>0.09</v>
      </c>
      <c r="H847" s="291"/>
      <c r="I847" s="289" t="s">
        <v>1197</v>
      </c>
      <c r="J847" s="289" t="s">
        <v>1137</v>
      </c>
      <c r="K847" s="290" t="s">
        <v>1221</v>
      </c>
      <c r="L847" s="290"/>
      <c r="M847" s="253">
        <v>1</v>
      </c>
    </row>
    <row r="848" spans="1:16" s="293" customFormat="1" ht="165">
      <c r="A848" s="181"/>
      <c r="B848" s="289">
        <v>39</v>
      </c>
      <c r="C848" s="290" t="s">
        <v>1222</v>
      </c>
      <c r="D848" s="289" t="s">
        <v>86</v>
      </c>
      <c r="E848" s="289" t="s">
        <v>1139</v>
      </c>
      <c r="F848" s="291">
        <v>6.4500000000000002E-2</v>
      </c>
      <c r="G848" s="291">
        <v>6.4500000000000002E-2</v>
      </c>
      <c r="H848" s="291"/>
      <c r="I848" s="289" t="s">
        <v>1136</v>
      </c>
      <c r="J848" s="289" t="s">
        <v>1154</v>
      </c>
      <c r="K848" s="290" t="s">
        <v>1223</v>
      </c>
      <c r="L848" s="290"/>
      <c r="M848" s="253">
        <v>1</v>
      </c>
    </row>
    <row r="849" spans="1:13" s="293" customFormat="1" ht="120">
      <c r="A849" s="181"/>
      <c r="B849" s="289">
        <v>40</v>
      </c>
      <c r="C849" s="290" t="s">
        <v>1224</v>
      </c>
      <c r="D849" s="289" t="s">
        <v>73</v>
      </c>
      <c r="E849" s="289" t="s">
        <v>1225</v>
      </c>
      <c r="F849" s="291">
        <v>0.15110000000000001</v>
      </c>
      <c r="G849" s="291">
        <v>0.15110000000000001</v>
      </c>
      <c r="H849" s="291"/>
      <c r="I849" s="289" t="s">
        <v>1136</v>
      </c>
      <c r="J849" s="289" t="s">
        <v>1226</v>
      </c>
      <c r="K849" s="290" t="s">
        <v>1227</v>
      </c>
      <c r="L849" s="290"/>
      <c r="M849" s="253">
        <v>1</v>
      </c>
    </row>
    <row r="850" spans="1:13" s="293" customFormat="1" ht="135">
      <c r="A850" s="181"/>
      <c r="B850" s="289">
        <v>41</v>
      </c>
      <c r="C850" s="290" t="s">
        <v>1228</v>
      </c>
      <c r="D850" s="289" t="s">
        <v>73</v>
      </c>
      <c r="E850" s="289" t="s">
        <v>1139</v>
      </c>
      <c r="F850" s="291">
        <v>8.6999999999999994E-2</v>
      </c>
      <c r="G850" s="291">
        <v>8.6999999999999994E-2</v>
      </c>
      <c r="H850" s="291"/>
      <c r="I850" s="289" t="s">
        <v>1136</v>
      </c>
      <c r="J850" s="289" t="s">
        <v>1144</v>
      </c>
      <c r="K850" s="290" t="s">
        <v>1229</v>
      </c>
      <c r="L850" s="290"/>
      <c r="M850" s="253">
        <v>1</v>
      </c>
    </row>
    <row r="851" spans="1:13" s="293" customFormat="1" ht="135">
      <c r="A851" s="181"/>
      <c r="B851" s="289">
        <v>42</v>
      </c>
      <c r="C851" s="290" t="s">
        <v>1230</v>
      </c>
      <c r="D851" s="289" t="s">
        <v>73</v>
      </c>
      <c r="E851" s="289" t="s">
        <v>1139</v>
      </c>
      <c r="F851" s="291">
        <v>6.7000000000000004E-2</v>
      </c>
      <c r="G851" s="291">
        <v>6.7000000000000004E-2</v>
      </c>
      <c r="H851" s="291"/>
      <c r="I851" s="289" t="s">
        <v>1136</v>
      </c>
      <c r="J851" s="289" t="s">
        <v>1231</v>
      </c>
      <c r="K851" s="290" t="s">
        <v>1232</v>
      </c>
      <c r="L851" s="290"/>
      <c r="M851" s="253">
        <v>1</v>
      </c>
    </row>
    <row r="852" spans="1:13" s="181" customFormat="1" hidden="1">
      <c r="B852" s="3"/>
      <c r="C852" s="137"/>
      <c r="D852" s="3"/>
      <c r="E852" s="3"/>
      <c r="F852" s="142"/>
      <c r="G852" s="142"/>
      <c r="H852" s="142"/>
      <c r="I852" s="3"/>
      <c r="J852" s="3"/>
      <c r="K852" s="137"/>
      <c r="L852" s="137"/>
      <c r="M852" s="199"/>
    </row>
    <row r="853" spans="1:13" s="288" customFormat="1">
      <c r="A853" s="5"/>
      <c r="B853" s="283" t="s">
        <v>56</v>
      </c>
      <c r="C853" s="284" t="s">
        <v>6492</v>
      </c>
      <c r="D853" s="298"/>
      <c r="E853" s="298"/>
      <c r="F853" s="304"/>
      <c r="G853" s="304"/>
      <c r="H853" s="304"/>
      <c r="I853" s="298"/>
      <c r="J853" s="298"/>
      <c r="K853" s="299"/>
      <c r="L853" s="299"/>
      <c r="M853" s="286">
        <v>0</v>
      </c>
    </row>
    <row r="854" spans="1:13" s="293" customFormat="1" ht="75">
      <c r="A854" s="181"/>
      <c r="B854" s="289">
        <v>43</v>
      </c>
      <c r="C854" s="330" t="s">
        <v>1233</v>
      </c>
      <c r="D854" s="289" t="s">
        <v>27</v>
      </c>
      <c r="E854" s="289" t="s">
        <v>1139</v>
      </c>
      <c r="F854" s="291">
        <v>1.41</v>
      </c>
      <c r="G854" s="291">
        <v>1.41</v>
      </c>
      <c r="H854" s="291"/>
      <c r="I854" s="289" t="s">
        <v>1136</v>
      </c>
      <c r="J854" s="289" t="s">
        <v>1149</v>
      </c>
      <c r="K854" s="290" t="s">
        <v>1234</v>
      </c>
      <c r="L854" s="290"/>
      <c r="M854" s="253">
        <v>1</v>
      </c>
    </row>
    <row r="855" spans="1:13" s="293" customFormat="1" ht="150">
      <c r="A855" s="181"/>
      <c r="B855" s="289">
        <v>44</v>
      </c>
      <c r="C855" s="305" t="s">
        <v>1237</v>
      </c>
      <c r="D855" s="289" t="s">
        <v>21</v>
      </c>
      <c r="E855" s="289" t="s">
        <v>1139</v>
      </c>
      <c r="F855" s="291">
        <v>0.25</v>
      </c>
      <c r="G855" s="291">
        <v>0.04</v>
      </c>
      <c r="H855" s="291"/>
      <c r="I855" s="289" t="s">
        <v>1136</v>
      </c>
      <c r="J855" s="289" t="s">
        <v>1238</v>
      </c>
      <c r="K855" s="290" t="s">
        <v>1239</v>
      </c>
      <c r="L855" s="290"/>
      <c r="M855" s="253">
        <v>1</v>
      </c>
    </row>
    <row r="856" spans="1:13" s="293" customFormat="1" ht="60">
      <c r="A856" s="181"/>
      <c r="B856" s="289">
        <v>45</v>
      </c>
      <c r="C856" s="305" t="s">
        <v>1240</v>
      </c>
      <c r="D856" s="289" t="s">
        <v>86</v>
      </c>
      <c r="E856" s="289" t="s">
        <v>1139</v>
      </c>
      <c r="F856" s="291">
        <v>0.31</v>
      </c>
      <c r="G856" s="291">
        <v>0.17</v>
      </c>
      <c r="H856" s="291"/>
      <c r="I856" s="289" t="s">
        <v>1136</v>
      </c>
      <c r="J856" s="289" t="s">
        <v>1226</v>
      </c>
      <c r="K856" s="329" t="s">
        <v>6513</v>
      </c>
      <c r="L856" s="290"/>
      <c r="M856" s="253">
        <v>1</v>
      </c>
    </row>
    <row r="857" spans="1:13" s="181" customFormat="1" hidden="1">
      <c r="B857" s="3"/>
      <c r="C857" s="132"/>
      <c r="D857" s="3"/>
      <c r="E857" s="3"/>
      <c r="F857" s="142"/>
      <c r="G857" s="142"/>
      <c r="H857" s="142"/>
      <c r="I857" s="3"/>
      <c r="J857" s="3"/>
      <c r="K857" s="137"/>
      <c r="L857" s="137"/>
      <c r="M857" s="199"/>
    </row>
    <row r="858" spans="1:13" s="209" customFormat="1">
      <c r="A858" s="2"/>
      <c r="B858" s="280" t="s">
        <v>129</v>
      </c>
      <c r="C858" s="296" t="s">
        <v>130</v>
      </c>
      <c r="D858" s="280"/>
      <c r="E858" s="296"/>
      <c r="F858" s="306"/>
      <c r="G858" s="277"/>
      <c r="H858" s="277"/>
      <c r="I858" s="276"/>
      <c r="J858" s="276"/>
      <c r="K858" s="278"/>
      <c r="L858" s="278"/>
      <c r="M858" s="282">
        <v>0</v>
      </c>
    </row>
    <row r="859" spans="1:13" ht="75">
      <c r="B859" s="289">
        <v>46</v>
      </c>
      <c r="C859" s="290" t="s">
        <v>1241</v>
      </c>
      <c r="D859" s="289" t="s">
        <v>47</v>
      </c>
      <c r="E859" s="290" t="s">
        <v>1139</v>
      </c>
      <c r="F859" s="310">
        <v>0.67700000000000005</v>
      </c>
      <c r="G859" s="291">
        <v>0.67700000000000005</v>
      </c>
      <c r="H859" s="291"/>
      <c r="I859" s="289" t="s">
        <v>1136</v>
      </c>
      <c r="J859" s="289" t="s">
        <v>1144</v>
      </c>
      <c r="K859" s="290" t="s">
        <v>1242</v>
      </c>
      <c r="L859" s="290"/>
      <c r="M859" s="253">
        <v>1</v>
      </c>
    </row>
    <row r="860" spans="1:13" ht="75">
      <c r="B860" s="289">
        <v>47</v>
      </c>
      <c r="C860" s="290" t="s">
        <v>1243</v>
      </c>
      <c r="D860" s="289" t="s">
        <v>47</v>
      </c>
      <c r="E860" s="290" t="s">
        <v>1139</v>
      </c>
      <c r="F860" s="310">
        <v>1.0549999999999999</v>
      </c>
      <c r="G860" s="291">
        <v>1.0549999999999999</v>
      </c>
      <c r="H860" s="291"/>
      <c r="I860" s="289" t="s">
        <v>1136</v>
      </c>
      <c r="J860" s="289" t="s">
        <v>1144</v>
      </c>
      <c r="K860" s="290" t="s">
        <v>1244</v>
      </c>
      <c r="L860" s="290"/>
      <c r="M860" s="253">
        <v>1</v>
      </c>
    </row>
    <row r="861" spans="1:13" ht="150">
      <c r="B861" s="289">
        <v>48</v>
      </c>
      <c r="C861" s="290" t="s">
        <v>1245</v>
      </c>
      <c r="D861" s="289" t="s">
        <v>47</v>
      </c>
      <c r="E861" s="290" t="s">
        <v>1139</v>
      </c>
      <c r="F861" s="310">
        <v>0.54</v>
      </c>
      <c r="G861" s="291">
        <v>0.54</v>
      </c>
      <c r="H861" s="291"/>
      <c r="I861" s="289" t="s">
        <v>1136</v>
      </c>
      <c r="J861" s="289" t="s">
        <v>1167</v>
      </c>
      <c r="K861" s="290" t="s">
        <v>1246</v>
      </c>
      <c r="L861" s="290"/>
      <c r="M861" s="253">
        <v>1</v>
      </c>
    </row>
    <row r="862" spans="1:13" ht="75">
      <c r="B862" s="289">
        <v>49</v>
      </c>
      <c r="C862" s="290" t="s">
        <v>1247</v>
      </c>
      <c r="D862" s="289" t="s">
        <v>27</v>
      </c>
      <c r="E862" s="290" t="s">
        <v>1139</v>
      </c>
      <c r="F862" s="310">
        <v>0.2</v>
      </c>
      <c r="G862" s="291">
        <v>0.2</v>
      </c>
      <c r="H862" s="291"/>
      <c r="I862" s="289" t="s">
        <v>1136</v>
      </c>
      <c r="J862" s="289" t="s">
        <v>1144</v>
      </c>
      <c r="K862" s="290" t="s">
        <v>1248</v>
      </c>
      <c r="L862" s="290"/>
      <c r="M862" s="253">
        <v>1</v>
      </c>
    </row>
    <row r="863" spans="1:13" s="5" customFormat="1" hidden="1">
      <c r="B863" s="3"/>
      <c r="C863" s="137"/>
      <c r="D863" s="3"/>
      <c r="E863" s="137"/>
      <c r="F863" s="143"/>
      <c r="G863" s="142"/>
      <c r="H863" s="142"/>
      <c r="I863" s="3"/>
      <c r="J863" s="3"/>
      <c r="K863" s="185"/>
      <c r="L863" s="137"/>
      <c r="M863" s="231"/>
    </row>
    <row r="864" spans="1:13" s="209" customFormat="1">
      <c r="A864" s="5"/>
      <c r="B864" s="296" t="s">
        <v>6396</v>
      </c>
      <c r="C864" s="297"/>
      <c r="D864" s="276"/>
      <c r="E864" s="276"/>
      <c r="F864" s="277"/>
      <c r="G864" s="277"/>
      <c r="H864" s="277"/>
      <c r="I864" s="276"/>
      <c r="J864" s="276"/>
      <c r="K864" s="278"/>
      <c r="L864" s="278"/>
      <c r="M864" s="282">
        <v>0</v>
      </c>
    </row>
    <row r="865" spans="1:13" s="209" customFormat="1">
      <c r="A865" s="5"/>
      <c r="B865" s="280" t="s">
        <v>16</v>
      </c>
      <c r="C865" s="281" t="s">
        <v>6493</v>
      </c>
      <c r="D865" s="280"/>
      <c r="E865" s="296"/>
      <c r="F865" s="306"/>
      <c r="G865" s="277"/>
      <c r="H865" s="277"/>
      <c r="I865" s="276"/>
      <c r="J865" s="276"/>
      <c r="K865" s="278"/>
      <c r="L865" s="278"/>
      <c r="M865" s="282">
        <v>0</v>
      </c>
    </row>
    <row r="866" spans="1:13" s="288" customFormat="1">
      <c r="A866" s="5"/>
      <c r="B866" s="283" t="s">
        <v>18</v>
      </c>
      <c r="C866" s="284" t="s">
        <v>19</v>
      </c>
      <c r="D866" s="298"/>
      <c r="E866" s="298"/>
      <c r="F866" s="304"/>
      <c r="G866" s="304"/>
      <c r="H866" s="304"/>
      <c r="I866" s="298"/>
      <c r="J866" s="298"/>
      <c r="K866" s="299"/>
      <c r="L866" s="299"/>
      <c r="M866" s="286">
        <v>0</v>
      </c>
    </row>
    <row r="867" spans="1:13" s="293" customFormat="1" ht="75">
      <c r="A867" s="181"/>
      <c r="B867" s="289">
        <v>1</v>
      </c>
      <c r="C867" s="290" t="s">
        <v>1249</v>
      </c>
      <c r="D867" s="289" t="s">
        <v>27</v>
      </c>
      <c r="E867" s="289" t="s">
        <v>1250</v>
      </c>
      <c r="F867" s="291">
        <v>1.7</v>
      </c>
      <c r="G867" s="291">
        <v>1.7</v>
      </c>
      <c r="H867" s="291"/>
      <c r="I867" s="289" t="s">
        <v>1251</v>
      </c>
      <c r="J867" s="289" t="s">
        <v>1252</v>
      </c>
      <c r="K867" s="290" t="s">
        <v>1253</v>
      </c>
      <c r="L867" s="290"/>
      <c r="M867" s="253">
        <v>1</v>
      </c>
    </row>
    <row r="868" spans="1:13" s="293" customFormat="1" ht="45">
      <c r="A868" s="181"/>
      <c r="B868" s="289">
        <v>2</v>
      </c>
      <c r="C868" s="290" t="s">
        <v>1254</v>
      </c>
      <c r="D868" s="289" t="s">
        <v>125</v>
      </c>
      <c r="E868" s="289" t="s">
        <v>1250</v>
      </c>
      <c r="F868" s="291">
        <v>0.8</v>
      </c>
      <c r="G868" s="291">
        <v>0.8</v>
      </c>
      <c r="H868" s="291"/>
      <c r="I868" s="289" t="s">
        <v>1251</v>
      </c>
      <c r="J868" s="289" t="s">
        <v>1255</v>
      </c>
      <c r="K868" s="290" t="s">
        <v>1256</v>
      </c>
      <c r="L868" s="290"/>
      <c r="M868" s="253">
        <v>1</v>
      </c>
    </row>
    <row r="869" spans="1:13" s="293" customFormat="1" ht="60">
      <c r="A869" s="181"/>
      <c r="B869" s="289">
        <v>3</v>
      </c>
      <c r="C869" s="290" t="s">
        <v>1257</v>
      </c>
      <c r="D869" s="289" t="s">
        <v>27</v>
      </c>
      <c r="E869" s="289" t="s">
        <v>1250</v>
      </c>
      <c r="F869" s="291">
        <v>1.5</v>
      </c>
      <c r="G869" s="291">
        <v>1.5</v>
      </c>
      <c r="H869" s="291"/>
      <c r="I869" s="289" t="s">
        <v>1251</v>
      </c>
      <c r="J869" s="289" t="s">
        <v>1251</v>
      </c>
      <c r="K869" s="290" t="s">
        <v>1258</v>
      </c>
      <c r="L869" s="290"/>
      <c r="M869" s="253">
        <v>1</v>
      </c>
    </row>
    <row r="870" spans="1:13" s="293" customFormat="1" ht="75">
      <c r="A870" s="181"/>
      <c r="B870" s="289">
        <v>4</v>
      </c>
      <c r="C870" s="290" t="s">
        <v>1259</v>
      </c>
      <c r="D870" s="289" t="s">
        <v>27</v>
      </c>
      <c r="E870" s="289" t="s">
        <v>1250</v>
      </c>
      <c r="F870" s="291">
        <v>0.9</v>
      </c>
      <c r="G870" s="291">
        <v>0.9</v>
      </c>
      <c r="H870" s="291"/>
      <c r="I870" s="289" t="s">
        <v>1251</v>
      </c>
      <c r="J870" s="289" t="s">
        <v>1251</v>
      </c>
      <c r="K870" s="290" t="s">
        <v>1260</v>
      </c>
      <c r="L870" s="290"/>
      <c r="M870" s="253">
        <v>1</v>
      </c>
    </row>
    <row r="871" spans="1:13" s="293" customFormat="1" ht="60">
      <c r="A871" s="181"/>
      <c r="B871" s="289">
        <v>5</v>
      </c>
      <c r="C871" s="290" t="s">
        <v>1261</v>
      </c>
      <c r="D871" s="289" t="s">
        <v>712</v>
      </c>
      <c r="E871" s="289" t="s">
        <v>1262</v>
      </c>
      <c r="F871" s="291">
        <v>0.87</v>
      </c>
      <c r="G871" s="291">
        <v>0.87</v>
      </c>
      <c r="H871" s="291"/>
      <c r="I871" s="289" t="s">
        <v>1251</v>
      </c>
      <c r="J871" s="289" t="s">
        <v>1263</v>
      </c>
      <c r="K871" s="290" t="s">
        <v>1264</v>
      </c>
      <c r="L871" s="290"/>
      <c r="M871" s="253">
        <v>1</v>
      </c>
    </row>
    <row r="872" spans="1:13" s="293" customFormat="1" ht="45">
      <c r="A872" s="181"/>
      <c r="B872" s="289">
        <v>6</v>
      </c>
      <c r="C872" s="290" t="s">
        <v>1265</v>
      </c>
      <c r="D872" s="289" t="s">
        <v>712</v>
      </c>
      <c r="E872" s="289" t="s">
        <v>1262</v>
      </c>
      <c r="F872" s="291">
        <v>0.96</v>
      </c>
      <c r="G872" s="291">
        <v>0.96</v>
      </c>
      <c r="H872" s="291"/>
      <c r="I872" s="289" t="s">
        <v>1251</v>
      </c>
      <c r="J872" s="289" t="s">
        <v>1266</v>
      </c>
      <c r="K872" s="290" t="s">
        <v>1267</v>
      </c>
      <c r="L872" s="290"/>
      <c r="M872" s="253">
        <v>1</v>
      </c>
    </row>
    <row r="873" spans="1:13" s="293" customFormat="1" ht="75">
      <c r="A873" s="181"/>
      <c r="B873" s="289">
        <v>7</v>
      </c>
      <c r="C873" s="290" t="s">
        <v>1268</v>
      </c>
      <c r="D873" s="289" t="s">
        <v>27</v>
      </c>
      <c r="E873" s="289" t="s">
        <v>1250</v>
      </c>
      <c r="F873" s="291">
        <v>0.6</v>
      </c>
      <c r="G873" s="291">
        <v>0.6</v>
      </c>
      <c r="H873" s="291"/>
      <c r="I873" s="289" t="s">
        <v>1251</v>
      </c>
      <c r="J873" s="289" t="s">
        <v>1263</v>
      </c>
      <c r="K873" s="290" t="s">
        <v>1269</v>
      </c>
      <c r="L873" s="290"/>
      <c r="M873" s="253">
        <v>1</v>
      </c>
    </row>
    <row r="874" spans="1:13" s="293" customFormat="1" ht="75">
      <c r="A874" s="181"/>
      <c r="B874" s="289">
        <v>8</v>
      </c>
      <c r="C874" s="290" t="s">
        <v>1270</v>
      </c>
      <c r="D874" s="289" t="s">
        <v>27</v>
      </c>
      <c r="E874" s="289" t="s">
        <v>1250</v>
      </c>
      <c r="F874" s="291">
        <v>0.2</v>
      </c>
      <c r="G874" s="291">
        <v>0.2</v>
      </c>
      <c r="H874" s="291"/>
      <c r="I874" s="289" t="s">
        <v>1251</v>
      </c>
      <c r="J874" s="289" t="s">
        <v>1263</v>
      </c>
      <c r="K874" s="290" t="s">
        <v>1271</v>
      </c>
      <c r="L874" s="290"/>
      <c r="M874" s="253">
        <v>1</v>
      </c>
    </row>
    <row r="875" spans="1:13" s="293" customFormat="1" ht="75">
      <c r="A875" s="181"/>
      <c r="B875" s="289">
        <v>9</v>
      </c>
      <c r="C875" s="290" t="s">
        <v>1272</v>
      </c>
      <c r="D875" s="289" t="s">
        <v>27</v>
      </c>
      <c r="E875" s="289" t="s">
        <v>1250</v>
      </c>
      <c r="F875" s="291">
        <v>0.15</v>
      </c>
      <c r="G875" s="291">
        <v>0.15</v>
      </c>
      <c r="H875" s="291"/>
      <c r="I875" s="289" t="s">
        <v>1251</v>
      </c>
      <c r="J875" s="289" t="s">
        <v>1263</v>
      </c>
      <c r="K875" s="290" t="s">
        <v>1273</v>
      </c>
      <c r="L875" s="290"/>
      <c r="M875" s="253">
        <v>1</v>
      </c>
    </row>
    <row r="876" spans="1:13" s="293" customFormat="1" ht="60">
      <c r="A876" s="181"/>
      <c r="B876" s="289">
        <v>10</v>
      </c>
      <c r="C876" s="290" t="s">
        <v>1274</v>
      </c>
      <c r="D876" s="289" t="s">
        <v>166</v>
      </c>
      <c r="E876" s="289" t="s">
        <v>1250</v>
      </c>
      <c r="F876" s="291">
        <v>20.6</v>
      </c>
      <c r="G876" s="291">
        <v>20.6</v>
      </c>
      <c r="H876" s="291"/>
      <c r="I876" s="289" t="s">
        <v>1251</v>
      </c>
      <c r="J876" s="289" t="s">
        <v>1275</v>
      </c>
      <c r="K876" s="290" t="s">
        <v>1276</v>
      </c>
      <c r="L876" s="290"/>
      <c r="M876" s="253">
        <v>1</v>
      </c>
    </row>
    <row r="877" spans="1:13" s="293" customFormat="1" ht="60">
      <c r="A877" s="181"/>
      <c r="B877" s="289">
        <v>11</v>
      </c>
      <c r="C877" s="290" t="s">
        <v>1277</v>
      </c>
      <c r="D877" s="289" t="s">
        <v>1278</v>
      </c>
      <c r="E877" s="289" t="s">
        <v>1262</v>
      </c>
      <c r="F877" s="291">
        <v>5.7</v>
      </c>
      <c r="G877" s="291">
        <v>5.0999999999999996</v>
      </c>
      <c r="H877" s="291"/>
      <c r="I877" s="289" t="s">
        <v>1251</v>
      </c>
      <c r="J877" s="289" t="s">
        <v>1251</v>
      </c>
      <c r="K877" s="290" t="s">
        <v>1279</v>
      </c>
      <c r="L877" s="290"/>
      <c r="M877" s="253">
        <v>1</v>
      </c>
    </row>
    <row r="878" spans="1:13" s="293" customFormat="1" ht="60">
      <c r="A878" s="181"/>
      <c r="B878" s="289">
        <v>12</v>
      </c>
      <c r="C878" s="290" t="s">
        <v>1280</v>
      </c>
      <c r="D878" s="289" t="s">
        <v>47</v>
      </c>
      <c r="E878" s="289" t="s">
        <v>1281</v>
      </c>
      <c r="F878" s="291">
        <v>2.7</v>
      </c>
      <c r="G878" s="291">
        <v>2.7</v>
      </c>
      <c r="H878" s="291"/>
      <c r="I878" s="289" t="s">
        <v>1251</v>
      </c>
      <c r="J878" s="289" t="s">
        <v>1255</v>
      </c>
      <c r="K878" s="290" t="s">
        <v>1282</v>
      </c>
      <c r="L878" s="290"/>
      <c r="M878" s="253">
        <v>1</v>
      </c>
    </row>
    <row r="879" spans="1:13" s="181" customFormat="1" hidden="1">
      <c r="B879" s="3"/>
      <c r="C879" s="137"/>
      <c r="D879" s="3"/>
      <c r="E879" s="3"/>
      <c r="F879" s="142"/>
      <c r="G879" s="142"/>
      <c r="H879" s="142"/>
      <c r="I879" s="3"/>
      <c r="J879" s="3"/>
      <c r="K879" s="137"/>
      <c r="L879" s="137"/>
      <c r="M879" s="199"/>
    </row>
    <row r="880" spans="1:13" s="288" customFormat="1">
      <c r="A880" s="5"/>
      <c r="B880" s="283" t="s">
        <v>56</v>
      </c>
      <c r="C880" s="284" t="s">
        <v>6492</v>
      </c>
      <c r="D880" s="298"/>
      <c r="E880" s="298"/>
      <c r="F880" s="304"/>
      <c r="G880" s="304"/>
      <c r="H880" s="304"/>
      <c r="I880" s="298"/>
      <c r="J880" s="298"/>
      <c r="K880" s="299"/>
      <c r="L880" s="299"/>
      <c r="M880" s="286">
        <v>0</v>
      </c>
    </row>
    <row r="881" spans="1:13" s="293" customFormat="1" ht="60">
      <c r="A881" s="181"/>
      <c r="B881" s="289">
        <v>13</v>
      </c>
      <c r="C881" s="330" t="s">
        <v>1283</v>
      </c>
      <c r="D881" s="289" t="s">
        <v>27</v>
      </c>
      <c r="E881" s="289" t="s">
        <v>1250</v>
      </c>
      <c r="F881" s="291">
        <v>0.4</v>
      </c>
      <c r="G881" s="291">
        <v>0.14000000000000001</v>
      </c>
      <c r="H881" s="291"/>
      <c r="I881" s="289" t="s">
        <v>1251</v>
      </c>
      <c r="J881" s="289" t="s">
        <v>1284</v>
      </c>
      <c r="K881" s="290" t="s">
        <v>1285</v>
      </c>
      <c r="L881" s="290"/>
      <c r="M881" s="253">
        <v>1</v>
      </c>
    </row>
    <row r="882" spans="1:13" s="293" customFormat="1" ht="90">
      <c r="A882" s="181"/>
      <c r="B882" s="289">
        <v>14</v>
      </c>
      <c r="C882" s="330" t="s">
        <v>1286</v>
      </c>
      <c r="D882" s="289" t="s">
        <v>47</v>
      </c>
      <c r="E882" s="289" t="s">
        <v>1250</v>
      </c>
      <c r="F882" s="291">
        <v>0.8</v>
      </c>
      <c r="G882" s="291">
        <v>0.02</v>
      </c>
      <c r="H882" s="291"/>
      <c r="I882" s="289" t="s">
        <v>1251</v>
      </c>
      <c r="J882" s="289" t="s">
        <v>1287</v>
      </c>
      <c r="K882" s="290" t="s">
        <v>1288</v>
      </c>
      <c r="L882" s="290"/>
      <c r="M882" s="253">
        <v>1</v>
      </c>
    </row>
    <row r="883" spans="1:13" s="293" customFormat="1" ht="60">
      <c r="A883" s="181"/>
      <c r="B883" s="289">
        <v>15</v>
      </c>
      <c r="C883" s="330" t="s">
        <v>1289</v>
      </c>
      <c r="D883" s="289" t="s">
        <v>27</v>
      </c>
      <c r="E883" s="289" t="s">
        <v>1262</v>
      </c>
      <c r="F883" s="291">
        <v>1.68</v>
      </c>
      <c r="G883" s="291">
        <v>0.45</v>
      </c>
      <c r="H883" s="291"/>
      <c r="I883" s="289" t="s">
        <v>1251</v>
      </c>
      <c r="J883" s="289" t="s">
        <v>1251</v>
      </c>
      <c r="K883" s="290" t="s">
        <v>1290</v>
      </c>
      <c r="L883" s="290"/>
      <c r="M883" s="253">
        <v>1</v>
      </c>
    </row>
    <row r="884" spans="1:13" s="293" customFormat="1" ht="45">
      <c r="A884" s="181"/>
      <c r="B884" s="289">
        <v>16</v>
      </c>
      <c r="C884" s="330" t="s">
        <v>1293</v>
      </c>
      <c r="D884" s="289" t="s">
        <v>712</v>
      </c>
      <c r="E884" s="289" t="s">
        <v>1262</v>
      </c>
      <c r="F884" s="291">
        <v>0.5</v>
      </c>
      <c r="G884" s="291">
        <v>0.15</v>
      </c>
      <c r="H884" s="291"/>
      <c r="I884" s="289" t="s">
        <v>1251</v>
      </c>
      <c r="J884" s="289" t="s">
        <v>1263</v>
      </c>
      <c r="K884" s="290" t="s">
        <v>1294</v>
      </c>
      <c r="L884" s="290"/>
      <c r="M884" s="253">
        <v>1</v>
      </c>
    </row>
    <row r="885" spans="1:13" s="293" customFormat="1" ht="60">
      <c r="A885" s="181"/>
      <c r="B885" s="289">
        <v>17</v>
      </c>
      <c r="C885" s="330" t="s">
        <v>1295</v>
      </c>
      <c r="D885" s="289" t="s">
        <v>27</v>
      </c>
      <c r="E885" s="289" t="s">
        <v>1250</v>
      </c>
      <c r="F885" s="291">
        <v>0.30000000000000004</v>
      </c>
      <c r="G885" s="291">
        <v>0.30000000000000004</v>
      </c>
      <c r="H885" s="291"/>
      <c r="I885" s="289" t="s">
        <v>1251</v>
      </c>
      <c r="J885" s="289" t="s">
        <v>1284</v>
      </c>
      <c r="K885" s="290" t="s">
        <v>1296</v>
      </c>
      <c r="L885" s="290"/>
      <c r="M885" s="253">
        <v>1</v>
      </c>
    </row>
    <row r="886" spans="1:13" s="293" customFormat="1" ht="45">
      <c r="A886" s="181"/>
      <c r="B886" s="289">
        <v>18</v>
      </c>
      <c r="C886" s="330" t="s">
        <v>1297</v>
      </c>
      <c r="D886" s="289" t="s">
        <v>47</v>
      </c>
      <c r="E886" s="289" t="s">
        <v>1250</v>
      </c>
      <c r="F886" s="291">
        <v>1.1000000000000001</v>
      </c>
      <c r="G886" s="291">
        <v>7.0000000000000007E-2</v>
      </c>
      <c r="H886" s="291"/>
      <c r="I886" s="289" t="s">
        <v>1251</v>
      </c>
      <c r="J886" s="289" t="s">
        <v>1287</v>
      </c>
      <c r="K886" s="290" t="s">
        <v>1298</v>
      </c>
      <c r="L886" s="290"/>
      <c r="M886" s="253">
        <v>1</v>
      </c>
    </row>
    <row r="887" spans="1:13" s="293" customFormat="1" ht="75">
      <c r="A887" s="181"/>
      <c r="B887" s="289">
        <v>19</v>
      </c>
      <c r="C887" s="330" t="s">
        <v>1299</v>
      </c>
      <c r="D887" s="289" t="s">
        <v>27</v>
      </c>
      <c r="E887" s="289" t="s">
        <v>1250</v>
      </c>
      <c r="F887" s="291">
        <v>1.25</v>
      </c>
      <c r="G887" s="291">
        <v>6.4000000000000001E-2</v>
      </c>
      <c r="H887" s="291"/>
      <c r="I887" s="289" t="s">
        <v>1251</v>
      </c>
      <c r="J887" s="289" t="s">
        <v>1275</v>
      </c>
      <c r="K887" s="290" t="s">
        <v>1300</v>
      </c>
      <c r="L887" s="290"/>
      <c r="M887" s="253">
        <v>1</v>
      </c>
    </row>
    <row r="888" spans="1:13" s="293" customFormat="1" ht="60">
      <c r="A888" s="181"/>
      <c r="B888" s="289">
        <v>20</v>
      </c>
      <c r="C888" s="330" t="s">
        <v>1301</v>
      </c>
      <c r="D888" s="289" t="s">
        <v>27</v>
      </c>
      <c r="E888" s="289" t="s">
        <v>1250</v>
      </c>
      <c r="F888" s="291">
        <v>6.06</v>
      </c>
      <c r="G888" s="291">
        <v>0.1</v>
      </c>
      <c r="H888" s="291"/>
      <c r="I888" s="289" t="s">
        <v>1251</v>
      </c>
      <c r="J888" s="289" t="s">
        <v>1287</v>
      </c>
      <c r="K888" s="290" t="s">
        <v>1302</v>
      </c>
      <c r="L888" s="290"/>
      <c r="M888" s="253">
        <v>1</v>
      </c>
    </row>
    <row r="889" spans="1:13" s="293" customFormat="1" ht="90">
      <c r="A889" s="181"/>
      <c r="B889" s="289">
        <v>21</v>
      </c>
      <c r="C889" s="330" t="s">
        <v>1303</v>
      </c>
      <c r="D889" s="289" t="s">
        <v>47</v>
      </c>
      <c r="E889" s="289" t="s">
        <v>1250</v>
      </c>
      <c r="F889" s="291">
        <v>4.97</v>
      </c>
      <c r="G889" s="291">
        <v>0.2</v>
      </c>
      <c r="H889" s="291"/>
      <c r="I889" s="289" t="s">
        <v>1304</v>
      </c>
      <c r="J889" s="289" t="s">
        <v>1251</v>
      </c>
      <c r="K889" s="290" t="s">
        <v>7040</v>
      </c>
      <c r="L889" s="290"/>
      <c r="M889" s="253">
        <v>1</v>
      </c>
    </row>
    <row r="890" spans="1:13" s="293" customFormat="1" ht="45">
      <c r="A890" s="181"/>
      <c r="B890" s="289">
        <v>22</v>
      </c>
      <c r="C890" s="330" t="s">
        <v>1305</v>
      </c>
      <c r="D890" s="289" t="s">
        <v>27</v>
      </c>
      <c r="E890" s="289" t="s">
        <v>1250</v>
      </c>
      <c r="F890" s="291">
        <v>0.5</v>
      </c>
      <c r="G890" s="291">
        <v>0.09</v>
      </c>
      <c r="H890" s="291"/>
      <c r="I890" s="289" t="s">
        <v>1251</v>
      </c>
      <c r="J890" s="289" t="s">
        <v>1263</v>
      </c>
      <c r="K890" s="290" t="s">
        <v>1306</v>
      </c>
      <c r="L890" s="290"/>
      <c r="M890" s="253">
        <v>1</v>
      </c>
    </row>
    <row r="891" spans="1:13" s="293" customFormat="1" ht="75">
      <c r="A891" s="181"/>
      <c r="B891" s="289">
        <v>23</v>
      </c>
      <c r="C891" s="330" t="s">
        <v>1307</v>
      </c>
      <c r="D891" s="289" t="s">
        <v>27</v>
      </c>
      <c r="E891" s="289" t="s">
        <v>1250</v>
      </c>
      <c r="F891" s="291">
        <v>1.5</v>
      </c>
      <c r="G891" s="291">
        <v>0.28000000000000003</v>
      </c>
      <c r="H891" s="291"/>
      <c r="I891" s="289" t="s">
        <v>1251</v>
      </c>
      <c r="J891" s="289" t="s">
        <v>1263</v>
      </c>
      <c r="K891" s="290" t="s">
        <v>1308</v>
      </c>
      <c r="L891" s="290"/>
      <c r="M891" s="253">
        <v>1</v>
      </c>
    </row>
    <row r="892" spans="1:13" s="293" customFormat="1" ht="75">
      <c r="A892" s="181"/>
      <c r="B892" s="289">
        <v>24</v>
      </c>
      <c r="C892" s="330" t="s">
        <v>1309</v>
      </c>
      <c r="D892" s="289" t="s">
        <v>27</v>
      </c>
      <c r="E892" s="289" t="s">
        <v>1250</v>
      </c>
      <c r="F892" s="291">
        <v>2.2000000000000002</v>
      </c>
      <c r="G892" s="291">
        <v>0.02</v>
      </c>
      <c r="H892" s="291"/>
      <c r="I892" s="289" t="s">
        <v>1251</v>
      </c>
      <c r="J892" s="289" t="s">
        <v>1263</v>
      </c>
      <c r="K892" s="290" t="s">
        <v>1310</v>
      </c>
      <c r="L892" s="290"/>
      <c r="M892" s="253">
        <v>1</v>
      </c>
    </row>
    <row r="893" spans="1:13" s="293" customFormat="1" ht="60">
      <c r="A893" s="181"/>
      <c r="B893" s="289">
        <v>25</v>
      </c>
      <c r="C893" s="330" t="s">
        <v>1311</v>
      </c>
      <c r="D893" s="289" t="s">
        <v>27</v>
      </c>
      <c r="E893" s="289" t="s">
        <v>1250</v>
      </c>
      <c r="F893" s="291">
        <v>1.4</v>
      </c>
      <c r="G893" s="291">
        <v>0.64</v>
      </c>
      <c r="H893" s="291"/>
      <c r="I893" s="289" t="s">
        <v>1251</v>
      </c>
      <c r="J893" s="289" t="s">
        <v>1312</v>
      </c>
      <c r="K893" s="290" t="s">
        <v>1313</v>
      </c>
      <c r="L893" s="290"/>
      <c r="M893" s="253">
        <v>1</v>
      </c>
    </row>
    <row r="894" spans="1:13" s="293" customFormat="1" ht="90">
      <c r="A894" s="181"/>
      <c r="B894" s="289">
        <v>26</v>
      </c>
      <c r="C894" s="330" t="s">
        <v>1314</v>
      </c>
      <c r="D894" s="289" t="s">
        <v>27</v>
      </c>
      <c r="E894" s="289" t="s">
        <v>1315</v>
      </c>
      <c r="F894" s="291">
        <v>3.5</v>
      </c>
      <c r="G894" s="291">
        <v>3.2</v>
      </c>
      <c r="H894" s="291"/>
      <c r="I894" s="289" t="s">
        <v>1251</v>
      </c>
      <c r="J894" s="289" t="s">
        <v>1316</v>
      </c>
      <c r="K894" s="290" t="s">
        <v>1317</v>
      </c>
      <c r="L894" s="290"/>
      <c r="M894" s="253">
        <v>1</v>
      </c>
    </row>
    <row r="895" spans="1:13" s="293" customFormat="1" ht="75">
      <c r="A895" s="181"/>
      <c r="B895" s="289">
        <v>27</v>
      </c>
      <c r="C895" s="330" t="s">
        <v>1318</v>
      </c>
      <c r="D895" s="289" t="s">
        <v>27</v>
      </c>
      <c r="E895" s="289" t="s">
        <v>1250</v>
      </c>
      <c r="F895" s="291">
        <v>2</v>
      </c>
      <c r="G895" s="291">
        <v>0.92</v>
      </c>
      <c r="H895" s="291"/>
      <c r="I895" s="289" t="s">
        <v>1251</v>
      </c>
      <c r="J895" s="289" t="s">
        <v>1319</v>
      </c>
      <c r="K895" s="290" t="s">
        <v>1320</v>
      </c>
      <c r="L895" s="290"/>
      <c r="M895" s="253">
        <v>1</v>
      </c>
    </row>
    <row r="896" spans="1:13" s="293" customFormat="1" ht="75">
      <c r="A896" s="181"/>
      <c r="B896" s="289">
        <v>28</v>
      </c>
      <c r="C896" s="330" t="s">
        <v>1324</v>
      </c>
      <c r="D896" s="289" t="s">
        <v>47</v>
      </c>
      <c r="E896" s="289" t="s">
        <v>1250</v>
      </c>
      <c r="F896" s="291">
        <v>0.5</v>
      </c>
      <c r="G896" s="291">
        <v>0.5</v>
      </c>
      <c r="H896" s="291"/>
      <c r="I896" s="289" t="s">
        <v>1251</v>
      </c>
      <c r="J896" s="289" t="s">
        <v>1287</v>
      </c>
      <c r="K896" s="290" t="s">
        <v>1325</v>
      </c>
      <c r="L896" s="290"/>
      <c r="M896" s="253">
        <v>1</v>
      </c>
    </row>
    <row r="897" spans="1:13" s="293" customFormat="1" ht="90">
      <c r="A897" s="181"/>
      <c r="B897" s="289">
        <v>29</v>
      </c>
      <c r="C897" s="330" t="s">
        <v>1328</v>
      </c>
      <c r="D897" s="289" t="s">
        <v>27</v>
      </c>
      <c r="E897" s="289" t="s">
        <v>1250</v>
      </c>
      <c r="F897" s="291">
        <v>0.85</v>
      </c>
      <c r="G897" s="291">
        <v>7.4999999999999997E-2</v>
      </c>
      <c r="H897" s="291"/>
      <c r="I897" s="289" t="s">
        <v>1251</v>
      </c>
      <c r="J897" s="289" t="s">
        <v>1329</v>
      </c>
      <c r="K897" s="290" t="s">
        <v>1330</v>
      </c>
      <c r="L897" s="290"/>
      <c r="M897" s="253">
        <v>1</v>
      </c>
    </row>
    <row r="898" spans="1:13" s="293" customFormat="1" ht="60">
      <c r="A898" s="181"/>
      <c r="B898" s="289">
        <v>30</v>
      </c>
      <c r="C898" s="330" t="s">
        <v>1331</v>
      </c>
      <c r="D898" s="289" t="s">
        <v>27</v>
      </c>
      <c r="E898" s="289" t="s">
        <v>1250</v>
      </c>
      <c r="F898" s="291">
        <v>1</v>
      </c>
      <c r="G898" s="291">
        <v>1</v>
      </c>
      <c r="H898" s="291"/>
      <c r="I898" s="289" t="s">
        <v>1251</v>
      </c>
      <c r="J898" s="289" t="s">
        <v>1332</v>
      </c>
      <c r="K898" s="290" t="s">
        <v>1333</v>
      </c>
      <c r="L898" s="290"/>
      <c r="M898" s="253">
        <v>1</v>
      </c>
    </row>
    <row r="899" spans="1:13" s="293" customFormat="1" ht="90">
      <c r="A899" s="181"/>
      <c r="B899" s="289">
        <v>31</v>
      </c>
      <c r="C899" s="330" t="s">
        <v>1334</v>
      </c>
      <c r="D899" s="289" t="s">
        <v>27</v>
      </c>
      <c r="E899" s="289" t="s">
        <v>1250</v>
      </c>
      <c r="F899" s="291">
        <v>7</v>
      </c>
      <c r="G899" s="291">
        <v>0.15</v>
      </c>
      <c r="H899" s="291"/>
      <c r="I899" s="289" t="s">
        <v>1251</v>
      </c>
      <c r="J899" s="289" t="s">
        <v>1263</v>
      </c>
      <c r="K899" s="290" t="s">
        <v>1335</v>
      </c>
      <c r="L899" s="290"/>
      <c r="M899" s="253">
        <v>1</v>
      </c>
    </row>
    <row r="900" spans="1:13" s="293" customFormat="1" ht="60">
      <c r="A900" s="181"/>
      <c r="B900" s="289">
        <v>32</v>
      </c>
      <c r="C900" s="330" t="s">
        <v>1339</v>
      </c>
      <c r="D900" s="289" t="s">
        <v>27</v>
      </c>
      <c r="E900" s="289" t="s">
        <v>1250</v>
      </c>
      <c r="F900" s="291">
        <v>1.7</v>
      </c>
      <c r="G900" s="291">
        <v>1</v>
      </c>
      <c r="H900" s="291"/>
      <c r="I900" s="289" t="s">
        <v>1251</v>
      </c>
      <c r="J900" s="289" t="s">
        <v>1340</v>
      </c>
      <c r="K900" s="290" t="s">
        <v>1341</v>
      </c>
      <c r="L900" s="290"/>
      <c r="M900" s="253">
        <v>1</v>
      </c>
    </row>
    <row r="901" spans="1:13" s="293" customFormat="1" ht="75">
      <c r="A901" s="181"/>
      <c r="B901" s="289">
        <v>33</v>
      </c>
      <c r="C901" s="330" t="s">
        <v>1342</v>
      </c>
      <c r="D901" s="289" t="s">
        <v>27</v>
      </c>
      <c r="E901" s="289" t="s">
        <v>1250</v>
      </c>
      <c r="F901" s="291">
        <v>0.3</v>
      </c>
      <c r="G901" s="291">
        <v>0.3</v>
      </c>
      <c r="H901" s="291"/>
      <c r="I901" s="289" t="s">
        <v>1251</v>
      </c>
      <c r="J901" s="289" t="s">
        <v>1284</v>
      </c>
      <c r="K901" s="290" t="s">
        <v>1343</v>
      </c>
      <c r="L901" s="290"/>
      <c r="M901" s="253">
        <v>1</v>
      </c>
    </row>
    <row r="902" spans="1:13" s="293" customFormat="1" ht="90">
      <c r="A902" s="181"/>
      <c r="B902" s="289">
        <v>34</v>
      </c>
      <c r="C902" s="330" t="s">
        <v>1344</v>
      </c>
      <c r="D902" s="289" t="s">
        <v>27</v>
      </c>
      <c r="E902" s="289" t="s">
        <v>1250</v>
      </c>
      <c r="F902" s="291">
        <v>0.8</v>
      </c>
      <c r="G902" s="291">
        <v>0.6</v>
      </c>
      <c r="H902" s="291"/>
      <c r="I902" s="289" t="s">
        <v>1251</v>
      </c>
      <c r="J902" s="289" t="s">
        <v>1345</v>
      </c>
      <c r="K902" s="290" t="s">
        <v>1346</v>
      </c>
      <c r="L902" s="290"/>
      <c r="M902" s="253">
        <v>1</v>
      </c>
    </row>
    <row r="903" spans="1:13" s="293" customFormat="1" ht="45">
      <c r="A903" s="181"/>
      <c r="B903" s="289">
        <v>35</v>
      </c>
      <c r="C903" s="330" t="s">
        <v>1347</v>
      </c>
      <c r="D903" s="289" t="s">
        <v>47</v>
      </c>
      <c r="E903" s="289" t="s">
        <v>1250</v>
      </c>
      <c r="F903" s="291">
        <v>0.7</v>
      </c>
      <c r="G903" s="291">
        <v>0.7</v>
      </c>
      <c r="H903" s="291"/>
      <c r="I903" s="289" t="s">
        <v>1251</v>
      </c>
      <c r="J903" s="289" t="s">
        <v>1287</v>
      </c>
      <c r="K903" s="290" t="s">
        <v>1348</v>
      </c>
      <c r="L903" s="290"/>
      <c r="M903" s="253">
        <v>1</v>
      </c>
    </row>
    <row r="904" spans="1:13" s="293" customFormat="1" ht="75">
      <c r="A904" s="181"/>
      <c r="B904" s="289">
        <v>36</v>
      </c>
      <c r="C904" s="330" t="s">
        <v>1349</v>
      </c>
      <c r="D904" s="289" t="s">
        <v>27</v>
      </c>
      <c r="E904" s="289" t="s">
        <v>1250</v>
      </c>
      <c r="F904" s="291">
        <v>1.2</v>
      </c>
      <c r="G904" s="291">
        <v>1.2</v>
      </c>
      <c r="H904" s="291"/>
      <c r="I904" s="289" t="s">
        <v>1251</v>
      </c>
      <c r="J904" s="289" t="s">
        <v>1263</v>
      </c>
      <c r="K904" s="290" t="s">
        <v>1350</v>
      </c>
      <c r="L904" s="290"/>
      <c r="M904" s="253">
        <v>1</v>
      </c>
    </row>
    <row r="905" spans="1:13" s="293" customFormat="1" ht="45">
      <c r="A905" s="181"/>
      <c r="B905" s="289">
        <v>37</v>
      </c>
      <c r="C905" s="330" t="s">
        <v>1351</v>
      </c>
      <c r="D905" s="289" t="s">
        <v>47</v>
      </c>
      <c r="E905" s="289" t="s">
        <v>1250</v>
      </c>
      <c r="F905" s="291">
        <v>0.8</v>
      </c>
      <c r="G905" s="291">
        <v>0.8</v>
      </c>
      <c r="H905" s="291"/>
      <c r="I905" s="289" t="s">
        <v>1251</v>
      </c>
      <c r="J905" s="289" t="s">
        <v>1352</v>
      </c>
      <c r="K905" s="290" t="s">
        <v>1353</v>
      </c>
      <c r="L905" s="290"/>
      <c r="M905" s="253">
        <v>1</v>
      </c>
    </row>
    <row r="906" spans="1:13" s="293" customFormat="1" ht="75">
      <c r="A906" s="181"/>
      <c r="B906" s="289">
        <v>38</v>
      </c>
      <c r="C906" s="330" t="s">
        <v>1356</v>
      </c>
      <c r="D906" s="289" t="s">
        <v>27</v>
      </c>
      <c r="E906" s="289" t="s">
        <v>1250</v>
      </c>
      <c r="F906" s="291">
        <v>1.3</v>
      </c>
      <c r="G906" s="291">
        <v>1.3</v>
      </c>
      <c r="H906" s="291"/>
      <c r="I906" s="289" t="s">
        <v>1251</v>
      </c>
      <c r="J906" s="289" t="s">
        <v>1340</v>
      </c>
      <c r="K906" s="290" t="s">
        <v>1357</v>
      </c>
      <c r="L906" s="290"/>
      <c r="M906" s="253">
        <v>1</v>
      </c>
    </row>
    <row r="907" spans="1:13" s="293" customFormat="1" ht="45">
      <c r="A907" s="181"/>
      <c r="B907" s="289">
        <v>39</v>
      </c>
      <c r="C907" s="330" t="s">
        <v>1358</v>
      </c>
      <c r="D907" s="289" t="s">
        <v>712</v>
      </c>
      <c r="E907" s="289" t="s">
        <v>1250</v>
      </c>
      <c r="F907" s="291">
        <v>6</v>
      </c>
      <c r="G907" s="291">
        <v>0.3</v>
      </c>
      <c r="H907" s="291"/>
      <c r="I907" s="289" t="s">
        <v>1251</v>
      </c>
      <c r="J907" s="289" t="s">
        <v>1263</v>
      </c>
      <c r="K907" s="290" t="s">
        <v>1359</v>
      </c>
      <c r="L907" s="290"/>
      <c r="M907" s="253">
        <v>1</v>
      </c>
    </row>
    <row r="908" spans="1:13" s="293" customFormat="1" ht="60">
      <c r="A908" s="181"/>
      <c r="B908" s="289">
        <v>40</v>
      </c>
      <c r="C908" s="330" t="s">
        <v>1360</v>
      </c>
      <c r="D908" s="289" t="s">
        <v>712</v>
      </c>
      <c r="E908" s="289" t="s">
        <v>1250</v>
      </c>
      <c r="F908" s="291">
        <v>22.3</v>
      </c>
      <c r="G908" s="291">
        <v>22.3</v>
      </c>
      <c r="H908" s="291"/>
      <c r="I908" s="289" t="s">
        <v>1251</v>
      </c>
      <c r="J908" s="289" t="s">
        <v>1255</v>
      </c>
      <c r="K908" s="290" t="s">
        <v>1361</v>
      </c>
      <c r="L908" s="290"/>
      <c r="M908" s="253">
        <v>1</v>
      </c>
    </row>
    <row r="909" spans="1:13" s="293" customFormat="1" ht="60">
      <c r="A909" s="181"/>
      <c r="B909" s="289">
        <v>41</v>
      </c>
      <c r="C909" s="330" t="s">
        <v>1362</v>
      </c>
      <c r="D909" s="289" t="s">
        <v>712</v>
      </c>
      <c r="E909" s="289" t="s">
        <v>1250</v>
      </c>
      <c r="F909" s="291">
        <v>7</v>
      </c>
      <c r="G909" s="291">
        <v>0.2</v>
      </c>
      <c r="H909" s="291"/>
      <c r="I909" s="289" t="s">
        <v>1251</v>
      </c>
      <c r="J909" s="289" t="s">
        <v>1263</v>
      </c>
      <c r="K909" s="290" t="s">
        <v>1363</v>
      </c>
      <c r="L909" s="290"/>
      <c r="M909" s="253">
        <v>1</v>
      </c>
    </row>
    <row r="910" spans="1:13" s="293" customFormat="1" ht="45">
      <c r="A910" s="181"/>
      <c r="B910" s="289">
        <v>42</v>
      </c>
      <c r="C910" s="330" t="s">
        <v>1364</v>
      </c>
      <c r="D910" s="289" t="s">
        <v>47</v>
      </c>
      <c r="E910" s="289" t="s">
        <v>1250</v>
      </c>
      <c r="F910" s="291">
        <v>5</v>
      </c>
      <c r="G910" s="291">
        <v>0.155</v>
      </c>
      <c r="H910" s="291"/>
      <c r="I910" s="289" t="s">
        <v>1251</v>
      </c>
      <c r="J910" s="289" t="s">
        <v>1263</v>
      </c>
      <c r="K910" s="290" t="s">
        <v>1365</v>
      </c>
      <c r="L910" s="290"/>
      <c r="M910" s="253">
        <v>1</v>
      </c>
    </row>
    <row r="911" spans="1:13" s="293" customFormat="1" ht="60">
      <c r="A911" s="181"/>
      <c r="B911" s="289">
        <v>43</v>
      </c>
      <c r="C911" s="330" t="s">
        <v>1366</v>
      </c>
      <c r="D911" s="289" t="s">
        <v>27</v>
      </c>
      <c r="E911" s="289" t="s">
        <v>1250</v>
      </c>
      <c r="F911" s="291">
        <v>2</v>
      </c>
      <c r="G911" s="291">
        <v>2</v>
      </c>
      <c r="H911" s="291"/>
      <c r="I911" s="289" t="s">
        <v>1251</v>
      </c>
      <c r="J911" s="289" t="s">
        <v>1367</v>
      </c>
      <c r="K911" s="290" t="s">
        <v>1368</v>
      </c>
      <c r="L911" s="290"/>
      <c r="M911" s="253">
        <v>1</v>
      </c>
    </row>
    <row r="912" spans="1:13" s="293" customFormat="1" ht="45">
      <c r="A912" s="181"/>
      <c r="B912" s="289">
        <v>44</v>
      </c>
      <c r="C912" s="330" t="s">
        <v>1369</v>
      </c>
      <c r="D912" s="289" t="s">
        <v>27</v>
      </c>
      <c r="E912" s="289" t="s">
        <v>1250</v>
      </c>
      <c r="F912" s="291">
        <v>2.1</v>
      </c>
      <c r="G912" s="291">
        <v>2.1</v>
      </c>
      <c r="H912" s="291"/>
      <c r="I912" s="289" t="s">
        <v>1251</v>
      </c>
      <c r="J912" s="289" t="s">
        <v>1352</v>
      </c>
      <c r="K912" s="290" t="s">
        <v>1370</v>
      </c>
      <c r="L912" s="290"/>
      <c r="M912" s="253">
        <v>1</v>
      </c>
    </row>
    <row r="913" spans="1:13" s="293" customFormat="1" ht="105">
      <c r="A913" s="181"/>
      <c r="B913" s="289">
        <v>45</v>
      </c>
      <c r="C913" s="330" t="s">
        <v>1371</v>
      </c>
      <c r="D913" s="289" t="s">
        <v>27</v>
      </c>
      <c r="E913" s="289" t="s">
        <v>1250</v>
      </c>
      <c r="F913" s="291">
        <v>1.5</v>
      </c>
      <c r="G913" s="291">
        <v>0.4</v>
      </c>
      <c r="H913" s="291"/>
      <c r="I913" s="289" t="s">
        <v>1251</v>
      </c>
      <c r="J913" s="289" t="s">
        <v>1263</v>
      </c>
      <c r="K913" s="290" t="s">
        <v>1372</v>
      </c>
      <c r="L913" s="290"/>
      <c r="M913" s="253">
        <v>1</v>
      </c>
    </row>
    <row r="914" spans="1:13" s="293" customFormat="1" ht="60">
      <c r="A914" s="181"/>
      <c r="B914" s="289">
        <v>46</v>
      </c>
      <c r="C914" s="330" t="s">
        <v>1373</v>
      </c>
      <c r="D914" s="289" t="s">
        <v>27</v>
      </c>
      <c r="E914" s="289" t="s">
        <v>1250</v>
      </c>
      <c r="F914" s="291">
        <v>0.6</v>
      </c>
      <c r="G914" s="291">
        <v>0.6</v>
      </c>
      <c r="H914" s="291"/>
      <c r="I914" s="289" t="s">
        <v>1251</v>
      </c>
      <c r="J914" s="289" t="s">
        <v>1287</v>
      </c>
      <c r="K914" s="290" t="s">
        <v>1374</v>
      </c>
      <c r="L914" s="290"/>
      <c r="M914" s="253">
        <v>1</v>
      </c>
    </row>
    <row r="915" spans="1:13" s="293" customFormat="1" ht="60">
      <c r="A915" s="181"/>
      <c r="B915" s="289">
        <v>47</v>
      </c>
      <c r="C915" s="330" t="s">
        <v>1375</v>
      </c>
      <c r="D915" s="289" t="s">
        <v>27</v>
      </c>
      <c r="E915" s="289" t="s">
        <v>1250</v>
      </c>
      <c r="F915" s="291">
        <v>0.35</v>
      </c>
      <c r="G915" s="291">
        <v>0.35</v>
      </c>
      <c r="H915" s="291"/>
      <c r="I915" s="289" t="s">
        <v>1251</v>
      </c>
      <c r="J915" s="289" t="s">
        <v>1345</v>
      </c>
      <c r="K915" s="290" t="s">
        <v>1376</v>
      </c>
      <c r="L915" s="290"/>
      <c r="M915" s="253">
        <v>1</v>
      </c>
    </row>
    <row r="916" spans="1:13" s="293" customFormat="1" ht="75">
      <c r="A916" s="181"/>
      <c r="B916" s="289">
        <v>48</v>
      </c>
      <c r="C916" s="330" t="s">
        <v>1377</v>
      </c>
      <c r="D916" s="289" t="s">
        <v>27</v>
      </c>
      <c r="E916" s="289" t="s">
        <v>1250</v>
      </c>
      <c r="F916" s="291">
        <v>1.4</v>
      </c>
      <c r="G916" s="291">
        <v>1.4</v>
      </c>
      <c r="H916" s="291"/>
      <c r="I916" s="289" t="s">
        <v>1251</v>
      </c>
      <c r="J916" s="289" t="s">
        <v>1287</v>
      </c>
      <c r="K916" s="290" t="s">
        <v>1378</v>
      </c>
      <c r="L916" s="290"/>
      <c r="M916" s="253">
        <v>1</v>
      </c>
    </row>
    <row r="917" spans="1:13" s="293" customFormat="1" ht="45">
      <c r="A917" s="181"/>
      <c r="B917" s="289">
        <v>49</v>
      </c>
      <c r="C917" s="330" t="s">
        <v>1379</v>
      </c>
      <c r="D917" s="289" t="s">
        <v>27</v>
      </c>
      <c r="E917" s="289" t="s">
        <v>1250</v>
      </c>
      <c r="F917" s="291">
        <v>2.5</v>
      </c>
      <c r="G917" s="291">
        <v>2.48</v>
      </c>
      <c r="H917" s="291"/>
      <c r="I917" s="289" t="s">
        <v>1251</v>
      </c>
      <c r="J917" s="289" t="s">
        <v>1380</v>
      </c>
      <c r="K917" s="290" t="s">
        <v>1381</v>
      </c>
      <c r="L917" s="290"/>
      <c r="M917" s="253">
        <v>1</v>
      </c>
    </row>
    <row r="918" spans="1:13" s="293" customFormat="1" ht="60">
      <c r="A918" s="181"/>
      <c r="B918" s="289">
        <v>50</v>
      </c>
      <c r="C918" s="330" t="s">
        <v>1382</v>
      </c>
      <c r="D918" s="289" t="s">
        <v>27</v>
      </c>
      <c r="E918" s="289" t="s">
        <v>1250</v>
      </c>
      <c r="F918" s="291">
        <v>1.1000000000000001</v>
      </c>
      <c r="G918" s="291">
        <v>0.77</v>
      </c>
      <c r="H918" s="291"/>
      <c r="I918" s="289" t="s">
        <v>1251</v>
      </c>
      <c r="J918" s="289" t="s">
        <v>1255</v>
      </c>
      <c r="K918" s="290" t="s">
        <v>1383</v>
      </c>
      <c r="L918" s="290"/>
      <c r="M918" s="253">
        <v>1</v>
      </c>
    </row>
    <row r="919" spans="1:13" s="293" customFormat="1" ht="105">
      <c r="A919" s="181"/>
      <c r="B919" s="289">
        <v>51</v>
      </c>
      <c r="C919" s="330" t="s">
        <v>1384</v>
      </c>
      <c r="D919" s="289" t="s">
        <v>27</v>
      </c>
      <c r="E919" s="289" t="s">
        <v>1250</v>
      </c>
      <c r="F919" s="291">
        <v>1.7</v>
      </c>
      <c r="G919" s="291">
        <v>1.24</v>
      </c>
      <c r="H919" s="291"/>
      <c r="I919" s="289" t="s">
        <v>1251</v>
      </c>
      <c r="J919" s="289" t="s">
        <v>1385</v>
      </c>
      <c r="K919" s="290" t="s">
        <v>1386</v>
      </c>
      <c r="L919" s="290"/>
      <c r="M919" s="253">
        <v>1</v>
      </c>
    </row>
    <row r="920" spans="1:13" s="293" customFormat="1" ht="60">
      <c r="A920" s="181"/>
      <c r="B920" s="289">
        <v>52</v>
      </c>
      <c r="C920" s="330" t="s">
        <v>1387</v>
      </c>
      <c r="D920" s="289" t="s">
        <v>27</v>
      </c>
      <c r="E920" s="289" t="s">
        <v>1250</v>
      </c>
      <c r="F920" s="291">
        <v>7.3</v>
      </c>
      <c r="G920" s="291">
        <v>7.3</v>
      </c>
      <c r="H920" s="291"/>
      <c r="I920" s="289" t="s">
        <v>1251</v>
      </c>
      <c r="J920" s="289" t="s">
        <v>1255</v>
      </c>
      <c r="K920" s="290" t="s">
        <v>1388</v>
      </c>
      <c r="L920" s="290"/>
      <c r="M920" s="253">
        <v>1</v>
      </c>
    </row>
    <row r="921" spans="1:13" s="293" customFormat="1" ht="105">
      <c r="A921" s="181"/>
      <c r="B921" s="289">
        <v>53</v>
      </c>
      <c r="C921" s="330" t="s">
        <v>1389</v>
      </c>
      <c r="D921" s="289" t="s">
        <v>27</v>
      </c>
      <c r="E921" s="289" t="s">
        <v>1250</v>
      </c>
      <c r="F921" s="291">
        <v>1.8</v>
      </c>
      <c r="G921" s="291">
        <v>1.8</v>
      </c>
      <c r="H921" s="291"/>
      <c r="I921" s="289" t="s">
        <v>1251</v>
      </c>
      <c r="J921" s="289" t="s">
        <v>1385</v>
      </c>
      <c r="K921" s="290" t="s">
        <v>1390</v>
      </c>
      <c r="L921" s="290"/>
      <c r="M921" s="253">
        <v>1</v>
      </c>
    </row>
    <row r="922" spans="1:13" s="293" customFormat="1" ht="45">
      <c r="A922" s="181"/>
      <c r="B922" s="289">
        <v>54</v>
      </c>
      <c r="C922" s="330" t="s">
        <v>1391</v>
      </c>
      <c r="D922" s="289" t="s">
        <v>47</v>
      </c>
      <c r="E922" s="289" t="s">
        <v>1250</v>
      </c>
      <c r="F922" s="291">
        <v>0.21</v>
      </c>
      <c r="G922" s="291">
        <v>0.2</v>
      </c>
      <c r="H922" s="291"/>
      <c r="I922" s="289" t="s">
        <v>1251</v>
      </c>
      <c r="J922" s="289" t="s">
        <v>1392</v>
      </c>
      <c r="K922" s="290" t="s">
        <v>1393</v>
      </c>
      <c r="L922" s="290"/>
      <c r="M922" s="253">
        <v>1</v>
      </c>
    </row>
    <row r="923" spans="1:13" s="293" customFormat="1" ht="75">
      <c r="A923" s="181"/>
      <c r="B923" s="289">
        <v>55</v>
      </c>
      <c r="C923" s="330" t="s">
        <v>1394</v>
      </c>
      <c r="D923" s="289" t="s">
        <v>27</v>
      </c>
      <c r="E923" s="289" t="s">
        <v>1250</v>
      </c>
      <c r="F923" s="291">
        <v>1.03</v>
      </c>
      <c r="G923" s="291">
        <v>0.43</v>
      </c>
      <c r="H923" s="291"/>
      <c r="I923" s="289" t="s">
        <v>1251</v>
      </c>
      <c r="J923" s="289" t="s">
        <v>1252</v>
      </c>
      <c r="K923" s="290" t="s">
        <v>1395</v>
      </c>
      <c r="L923" s="290"/>
      <c r="M923" s="253">
        <v>1</v>
      </c>
    </row>
    <row r="924" spans="1:13" s="293" customFormat="1" ht="90">
      <c r="A924" s="181"/>
      <c r="B924" s="289">
        <v>56</v>
      </c>
      <c r="C924" s="330" t="s">
        <v>1396</v>
      </c>
      <c r="D924" s="289" t="s">
        <v>27</v>
      </c>
      <c r="E924" s="289" t="s">
        <v>1250</v>
      </c>
      <c r="F924" s="291">
        <v>1.04</v>
      </c>
      <c r="G924" s="291">
        <v>1.04</v>
      </c>
      <c r="H924" s="291"/>
      <c r="I924" s="289" t="s">
        <v>1251</v>
      </c>
      <c r="J924" s="289" t="s">
        <v>1329</v>
      </c>
      <c r="K924" s="290" t="s">
        <v>1397</v>
      </c>
      <c r="L924" s="290"/>
      <c r="M924" s="253">
        <v>1</v>
      </c>
    </row>
    <row r="925" spans="1:13" s="293" customFormat="1" ht="75">
      <c r="A925" s="181"/>
      <c r="B925" s="289">
        <v>57</v>
      </c>
      <c r="C925" s="330" t="s">
        <v>1398</v>
      </c>
      <c r="D925" s="289" t="s">
        <v>27</v>
      </c>
      <c r="E925" s="289" t="s">
        <v>1250</v>
      </c>
      <c r="F925" s="291">
        <v>1.1499999999999999</v>
      </c>
      <c r="G925" s="291">
        <v>0.81</v>
      </c>
      <c r="H925" s="291"/>
      <c r="I925" s="289" t="s">
        <v>1251</v>
      </c>
      <c r="J925" s="289" t="s">
        <v>1255</v>
      </c>
      <c r="K925" s="290" t="s">
        <v>1399</v>
      </c>
      <c r="L925" s="290"/>
      <c r="M925" s="253">
        <v>1</v>
      </c>
    </row>
    <row r="926" spans="1:13" s="293" customFormat="1" ht="45">
      <c r="A926" s="181"/>
      <c r="B926" s="289">
        <v>58</v>
      </c>
      <c r="C926" s="330" t="s">
        <v>1400</v>
      </c>
      <c r="D926" s="289" t="s">
        <v>47</v>
      </c>
      <c r="E926" s="289" t="s">
        <v>1250</v>
      </c>
      <c r="F926" s="291">
        <v>1.45</v>
      </c>
      <c r="G926" s="291">
        <v>1.45</v>
      </c>
      <c r="H926" s="291"/>
      <c r="I926" s="289" t="s">
        <v>1251</v>
      </c>
      <c r="J926" s="289" t="s">
        <v>1352</v>
      </c>
      <c r="K926" s="290" t="s">
        <v>1401</v>
      </c>
      <c r="L926" s="290"/>
      <c r="M926" s="253">
        <v>1</v>
      </c>
    </row>
    <row r="927" spans="1:13" s="293" customFormat="1" ht="45">
      <c r="A927" s="181"/>
      <c r="B927" s="289">
        <v>59</v>
      </c>
      <c r="C927" s="330" t="s">
        <v>1402</v>
      </c>
      <c r="D927" s="289" t="s">
        <v>47</v>
      </c>
      <c r="E927" s="289" t="s">
        <v>1250</v>
      </c>
      <c r="F927" s="291">
        <v>0.75</v>
      </c>
      <c r="G927" s="291">
        <v>0.47</v>
      </c>
      <c r="H927" s="291"/>
      <c r="I927" s="289" t="s">
        <v>1251</v>
      </c>
      <c r="J927" s="289" t="s">
        <v>1287</v>
      </c>
      <c r="K927" s="290" t="s">
        <v>1403</v>
      </c>
      <c r="L927" s="290"/>
      <c r="M927" s="253">
        <v>1</v>
      </c>
    </row>
    <row r="928" spans="1:13" s="293" customFormat="1" ht="60">
      <c r="A928" s="181"/>
      <c r="B928" s="289">
        <v>60</v>
      </c>
      <c r="C928" s="330" t="s">
        <v>1404</v>
      </c>
      <c r="D928" s="289" t="s">
        <v>1405</v>
      </c>
      <c r="E928" s="289" t="s">
        <v>1406</v>
      </c>
      <c r="F928" s="291">
        <v>47</v>
      </c>
      <c r="G928" s="291">
        <v>47</v>
      </c>
      <c r="H928" s="291"/>
      <c r="I928" s="289" t="s">
        <v>1251</v>
      </c>
      <c r="J928" s="289" t="s">
        <v>1407</v>
      </c>
      <c r="K928" s="290" t="s">
        <v>1408</v>
      </c>
      <c r="L928" s="290"/>
      <c r="M928" s="253">
        <v>1</v>
      </c>
    </row>
    <row r="929" spans="1:13" s="293" customFormat="1" ht="60">
      <c r="A929" s="181"/>
      <c r="B929" s="289">
        <v>61</v>
      </c>
      <c r="C929" s="330" t="s">
        <v>1409</v>
      </c>
      <c r="D929" s="289" t="s">
        <v>1405</v>
      </c>
      <c r="E929" s="289" t="s">
        <v>1406</v>
      </c>
      <c r="F929" s="291">
        <v>15</v>
      </c>
      <c r="G929" s="291">
        <v>15</v>
      </c>
      <c r="H929" s="291"/>
      <c r="I929" s="289" t="s">
        <v>1251</v>
      </c>
      <c r="J929" s="289" t="s">
        <v>1407</v>
      </c>
      <c r="K929" s="290" t="s">
        <v>1410</v>
      </c>
      <c r="L929" s="290"/>
      <c r="M929" s="253">
        <v>1</v>
      </c>
    </row>
    <row r="930" spans="1:13" s="293" customFormat="1" ht="60">
      <c r="A930" s="181"/>
      <c r="B930" s="289">
        <v>62</v>
      </c>
      <c r="C930" s="330" t="s">
        <v>1411</v>
      </c>
      <c r="D930" s="289" t="s">
        <v>27</v>
      </c>
      <c r="E930" s="289" t="s">
        <v>1412</v>
      </c>
      <c r="F930" s="291">
        <v>1.7</v>
      </c>
      <c r="G930" s="291">
        <v>1.7</v>
      </c>
      <c r="H930" s="291"/>
      <c r="I930" s="289" t="s">
        <v>1251</v>
      </c>
      <c r="J930" s="289"/>
      <c r="K930" s="290" t="s">
        <v>1413</v>
      </c>
      <c r="L930" s="290"/>
      <c r="M930" s="253">
        <v>1</v>
      </c>
    </row>
    <row r="931" spans="1:13" s="293" customFormat="1" ht="75">
      <c r="A931" s="181"/>
      <c r="B931" s="289">
        <v>63</v>
      </c>
      <c r="C931" s="330" t="s">
        <v>1414</v>
      </c>
      <c r="D931" s="289" t="s">
        <v>27</v>
      </c>
      <c r="E931" s="289" t="s">
        <v>1250</v>
      </c>
      <c r="F931" s="291">
        <v>0.8</v>
      </c>
      <c r="G931" s="291">
        <v>0.8</v>
      </c>
      <c r="H931" s="291"/>
      <c r="I931" s="289" t="s">
        <v>1251</v>
      </c>
      <c r="J931" s="289" t="s">
        <v>1263</v>
      </c>
      <c r="K931" s="290" t="s">
        <v>1415</v>
      </c>
      <c r="L931" s="290"/>
      <c r="M931" s="253">
        <v>1</v>
      </c>
    </row>
    <row r="932" spans="1:13" s="293" customFormat="1" ht="75">
      <c r="A932" s="181"/>
      <c r="B932" s="289">
        <v>64</v>
      </c>
      <c r="C932" s="330" t="s">
        <v>1416</v>
      </c>
      <c r="D932" s="289" t="s">
        <v>27</v>
      </c>
      <c r="E932" s="289" t="s">
        <v>1250</v>
      </c>
      <c r="F932" s="291">
        <v>1</v>
      </c>
      <c r="G932" s="291">
        <v>1</v>
      </c>
      <c r="H932" s="291"/>
      <c r="I932" s="289" t="s">
        <v>1251</v>
      </c>
      <c r="J932" s="289" t="s">
        <v>1352</v>
      </c>
      <c r="K932" s="290" t="s">
        <v>1417</v>
      </c>
      <c r="L932" s="290"/>
      <c r="M932" s="253">
        <v>1</v>
      </c>
    </row>
    <row r="933" spans="1:13" s="293" customFormat="1" ht="45">
      <c r="A933" s="181"/>
      <c r="B933" s="289">
        <v>65</v>
      </c>
      <c r="C933" s="330" t="s">
        <v>1418</v>
      </c>
      <c r="D933" s="289" t="s">
        <v>1278</v>
      </c>
      <c r="E933" s="289" t="s">
        <v>1262</v>
      </c>
      <c r="F933" s="291">
        <v>2.4</v>
      </c>
      <c r="G933" s="291">
        <v>2.4</v>
      </c>
      <c r="H933" s="291"/>
      <c r="I933" s="289" t="s">
        <v>1251</v>
      </c>
      <c r="J933" s="289" t="s">
        <v>1345</v>
      </c>
      <c r="K933" s="290" t="s">
        <v>1419</v>
      </c>
      <c r="L933" s="290"/>
      <c r="M933" s="253">
        <v>1</v>
      </c>
    </row>
    <row r="934" spans="1:13" s="293" customFormat="1" ht="75">
      <c r="A934" s="181"/>
      <c r="B934" s="289">
        <v>66</v>
      </c>
      <c r="C934" s="330" t="s">
        <v>1420</v>
      </c>
      <c r="D934" s="289" t="s">
        <v>1278</v>
      </c>
      <c r="E934" s="289" t="s">
        <v>1262</v>
      </c>
      <c r="F934" s="291">
        <v>1.5</v>
      </c>
      <c r="G934" s="291">
        <v>1.5</v>
      </c>
      <c r="H934" s="291"/>
      <c r="I934" s="289" t="s">
        <v>1251</v>
      </c>
      <c r="J934" s="289" t="s">
        <v>1287</v>
      </c>
      <c r="K934" s="290" t="s">
        <v>1421</v>
      </c>
      <c r="L934" s="290"/>
      <c r="M934" s="253">
        <v>1</v>
      </c>
    </row>
    <row r="935" spans="1:13" s="293" customFormat="1" ht="45">
      <c r="A935" s="181"/>
      <c r="B935" s="289">
        <v>67</v>
      </c>
      <c r="C935" s="330" t="s">
        <v>1422</v>
      </c>
      <c r="D935" s="289" t="s">
        <v>712</v>
      </c>
      <c r="E935" s="289" t="s">
        <v>1262</v>
      </c>
      <c r="F935" s="291">
        <v>2.1</v>
      </c>
      <c r="G935" s="291">
        <v>2.1</v>
      </c>
      <c r="H935" s="291"/>
      <c r="I935" s="289" t="s">
        <v>1251</v>
      </c>
      <c r="J935" s="289" t="s">
        <v>1312</v>
      </c>
      <c r="K935" s="290" t="s">
        <v>1423</v>
      </c>
      <c r="L935" s="290"/>
      <c r="M935" s="253">
        <v>1</v>
      </c>
    </row>
    <row r="936" spans="1:13" s="293" customFormat="1" ht="90">
      <c r="A936" s="181"/>
      <c r="B936" s="289">
        <v>68</v>
      </c>
      <c r="C936" s="330" t="s">
        <v>1424</v>
      </c>
      <c r="D936" s="289" t="s">
        <v>27</v>
      </c>
      <c r="E936" s="289" t="s">
        <v>1250</v>
      </c>
      <c r="F936" s="291">
        <v>0.7</v>
      </c>
      <c r="G936" s="291">
        <v>0.7</v>
      </c>
      <c r="H936" s="291"/>
      <c r="I936" s="289" t="s">
        <v>1251</v>
      </c>
      <c r="J936" s="289" t="s">
        <v>1340</v>
      </c>
      <c r="K936" s="290" t="s">
        <v>1425</v>
      </c>
      <c r="L936" s="290"/>
      <c r="M936" s="253">
        <v>1</v>
      </c>
    </row>
    <row r="937" spans="1:13" s="293" customFormat="1" ht="60">
      <c r="A937" s="181"/>
      <c r="B937" s="289">
        <v>69</v>
      </c>
      <c r="C937" s="330" t="s">
        <v>1426</v>
      </c>
      <c r="D937" s="289" t="s">
        <v>27</v>
      </c>
      <c r="E937" s="289" t="s">
        <v>1250</v>
      </c>
      <c r="F937" s="291">
        <v>0.08</v>
      </c>
      <c r="G937" s="291">
        <v>0.08</v>
      </c>
      <c r="H937" s="291"/>
      <c r="I937" s="289" t="s">
        <v>1251</v>
      </c>
      <c r="J937" s="289" t="s">
        <v>1252</v>
      </c>
      <c r="K937" s="290" t="s">
        <v>1427</v>
      </c>
      <c r="L937" s="290"/>
      <c r="M937" s="253">
        <v>1</v>
      </c>
    </row>
    <row r="938" spans="1:13" s="293" customFormat="1" ht="60">
      <c r="A938" s="181"/>
      <c r="B938" s="289">
        <v>70</v>
      </c>
      <c r="C938" s="330" t="s">
        <v>1428</v>
      </c>
      <c r="D938" s="289" t="s">
        <v>27</v>
      </c>
      <c r="E938" s="289" t="s">
        <v>1250</v>
      </c>
      <c r="F938" s="291">
        <v>3.5</v>
      </c>
      <c r="G938" s="291">
        <v>3.5</v>
      </c>
      <c r="H938" s="291"/>
      <c r="I938" s="289" t="s">
        <v>1251</v>
      </c>
      <c r="J938" s="289" t="s">
        <v>1255</v>
      </c>
      <c r="K938" s="290" t="s">
        <v>1429</v>
      </c>
      <c r="L938" s="290"/>
      <c r="M938" s="253">
        <v>1</v>
      </c>
    </row>
    <row r="939" spans="1:13" s="293" customFormat="1" ht="60">
      <c r="A939" s="181"/>
      <c r="B939" s="289">
        <v>71</v>
      </c>
      <c r="C939" s="330" t="s">
        <v>1430</v>
      </c>
      <c r="D939" s="289" t="s">
        <v>27</v>
      </c>
      <c r="E939" s="289" t="s">
        <v>1250</v>
      </c>
      <c r="F939" s="291">
        <v>2.9</v>
      </c>
      <c r="G939" s="291">
        <v>2.9</v>
      </c>
      <c r="H939" s="291"/>
      <c r="I939" s="289" t="s">
        <v>1251</v>
      </c>
      <c r="J939" s="289" t="s">
        <v>1255</v>
      </c>
      <c r="K939" s="290" t="s">
        <v>1431</v>
      </c>
      <c r="L939" s="290"/>
      <c r="M939" s="253">
        <v>1</v>
      </c>
    </row>
    <row r="940" spans="1:13" s="293" customFormat="1" ht="60">
      <c r="A940" s="181"/>
      <c r="B940" s="289">
        <v>72</v>
      </c>
      <c r="C940" s="330" t="s">
        <v>1432</v>
      </c>
      <c r="D940" s="289" t="s">
        <v>27</v>
      </c>
      <c r="E940" s="289" t="s">
        <v>1250</v>
      </c>
      <c r="F940" s="291">
        <v>5.0999999999999996</v>
      </c>
      <c r="G940" s="291">
        <v>5.0999999999999996</v>
      </c>
      <c r="H940" s="291"/>
      <c r="I940" s="289" t="s">
        <v>1251</v>
      </c>
      <c r="J940" s="289" t="s">
        <v>1255</v>
      </c>
      <c r="K940" s="290" t="s">
        <v>1433</v>
      </c>
      <c r="L940" s="290"/>
      <c r="M940" s="253">
        <v>1</v>
      </c>
    </row>
    <row r="941" spans="1:13" s="293" customFormat="1" ht="105">
      <c r="A941" s="181"/>
      <c r="B941" s="289">
        <v>73</v>
      </c>
      <c r="C941" s="330" t="s">
        <v>1434</v>
      </c>
      <c r="D941" s="289" t="s">
        <v>27</v>
      </c>
      <c r="E941" s="289" t="s">
        <v>1250</v>
      </c>
      <c r="F941" s="291">
        <v>5.5</v>
      </c>
      <c r="G941" s="291">
        <v>5.5</v>
      </c>
      <c r="H941" s="291"/>
      <c r="I941" s="289" t="s">
        <v>1251</v>
      </c>
      <c r="J941" s="289" t="s">
        <v>1435</v>
      </c>
      <c r="K941" s="290" t="s">
        <v>1436</v>
      </c>
      <c r="L941" s="290"/>
      <c r="M941" s="253">
        <v>1</v>
      </c>
    </row>
    <row r="942" spans="1:13" s="293" customFormat="1" ht="150">
      <c r="A942" s="181"/>
      <c r="B942" s="289">
        <v>74</v>
      </c>
      <c r="C942" s="330" t="s">
        <v>1437</v>
      </c>
      <c r="D942" s="289" t="s">
        <v>166</v>
      </c>
      <c r="E942" s="289" t="s">
        <v>1250</v>
      </c>
      <c r="F942" s="291">
        <v>0.4</v>
      </c>
      <c r="G942" s="291">
        <v>0.4</v>
      </c>
      <c r="H942" s="291"/>
      <c r="I942" s="289" t="s">
        <v>1251</v>
      </c>
      <c r="J942" s="289" t="s">
        <v>1438</v>
      </c>
      <c r="K942" s="290" t="s">
        <v>1439</v>
      </c>
      <c r="L942" s="290"/>
      <c r="M942" s="253">
        <v>1</v>
      </c>
    </row>
    <row r="943" spans="1:13" s="293" customFormat="1" ht="45">
      <c r="A943" s="181"/>
      <c r="B943" s="289">
        <v>75</v>
      </c>
      <c r="C943" s="330" t="s">
        <v>1440</v>
      </c>
      <c r="D943" s="289" t="s">
        <v>271</v>
      </c>
      <c r="E943" s="289" t="s">
        <v>1250</v>
      </c>
      <c r="F943" s="291">
        <v>0.1</v>
      </c>
      <c r="G943" s="291">
        <v>0.1</v>
      </c>
      <c r="H943" s="291"/>
      <c r="I943" s="289" t="s">
        <v>1251</v>
      </c>
      <c r="J943" s="289" t="s">
        <v>1441</v>
      </c>
      <c r="K943" s="290" t="s">
        <v>1442</v>
      </c>
      <c r="L943" s="290"/>
      <c r="M943" s="253">
        <v>1</v>
      </c>
    </row>
    <row r="944" spans="1:13" s="181" customFormat="1" hidden="1">
      <c r="B944" s="3"/>
      <c r="C944" s="132"/>
      <c r="D944" s="3"/>
      <c r="E944" s="3"/>
      <c r="F944" s="142"/>
      <c r="G944" s="142"/>
      <c r="H944" s="142"/>
      <c r="I944" s="3"/>
      <c r="J944" s="3"/>
      <c r="K944" s="137"/>
      <c r="L944" s="137"/>
      <c r="M944" s="199"/>
    </row>
    <row r="945" spans="1:13" s="209" customFormat="1">
      <c r="A945" s="5"/>
      <c r="B945" s="280" t="s">
        <v>129</v>
      </c>
      <c r="C945" s="296" t="s">
        <v>130</v>
      </c>
      <c r="D945" s="276"/>
      <c r="E945" s="276"/>
      <c r="F945" s="277"/>
      <c r="G945" s="277"/>
      <c r="H945" s="277"/>
      <c r="I945" s="276"/>
      <c r="J945" s="276"/>
      <c r="K945" s="320"/>
      <c r="L945" s="278"/>
      <c r="M945" s="282">
        <v>0</v>
      </c>
    </row>
    <row r="946" spans="1:13" ht="60">
      <c r="A946" s="5"/>
      <c r="B946" s="289">
        <v>76</v>
      </c>
      <c r="C946" s="305" t="s">
        <v>1443</v>
      </c>
      <c r="D946" s="289" t="s">
        <v>1444</v>
      </c>
      <c r="E946" s="289" t="s">
        <v>1262</v>
      </c>
      <c r="F946" s="291">
        <v>1.4</v>
      </c>
      <c r="G946" s="291">
        <v>1.4</v>
      </c>
      <c r="H946" s="291"/>
      <c r="I946" s="289" t="s">
        <v>1251</v>
      </c>
      <c r="J946" s="289" t="s">
        <v>1445</v>
      </c>
      <c r="K946" s="305" t="s">
        <v>1446</v>
      </c>
      <c r="L946" s="290"/>
      <c r="M946" s="253">
        <v>1</v>
      </c>
    </row>
    <row r="947" spans="1:13" s="293" customFormat="1" ht="90">
      <c r="A947" s="5"/>
      <c r="B947" s="289">
        <v>77</v>
      </c>
      <c r="C947" s="305" t="s">
        <v>1447</v>
      </c>
      <c r="D947" s="289" t="s">
        <v>27</v>
      </c>
      <c r="E947" s="289" t="s">
        <v>1262</v>
      </c>
      <c r="F947" s="291">
        <v>0.7</v>
      </c>
      <c r="G947" s="291">
        <v>0.7</v>
      </c>
      <c r="H947" s="291"/>
      <c r="I947" s="289" t="s">
        <v>1251</v>
      </c>
      <c r="J947" s="289" t="s">
        <v>1251</v>
      </c>
      <c r="K947" s="305" t="s">
        <v>1448</v>
      </c>
      <c r="L947" s="290"/>
      <c r="M947" s="253">
        <v>1</v>
      </c>
    </row>
    <row r="948" spans="1:13" s="181" customFormat="1" hidden="1">
      <c r="A948" s="5"/>
      <c r="B948" s="3"/>
      <c r="C948" s="132"/>
      <c r="D948" s="3"/>
      <c r="E948" s="3"/>
      <c r="F948" s="142"/>
      <c r="G948" s="142"/>
      <c r="H948" s="142"/>
      <c r="I948" s="3"/>
      <c r="J948" s="3"/>
      <c r="K948" s="132"/>
      <c r="L948" s="137"/>
      <c r="M948" s="199"/>
    </row>
    <row r="949" spans="1:13" s="209" customFormat="1">
      <c r="A949" s="2"/>
      <c r="B949" s="296" t="s">
        <v>6397</v>
      </c>
      <c r="C949" s="297"/>
      <c r="D949" s="276"/>
      <c r="E949" s="276"/>
      <c r="F949" s="277"/>
      <c r="G949" s="277"/>
      <c r="H949" s="277"/>
      <c r="I949" s="276"/>
      <c r="J949" s="276"/>
      <c r="K949" s="278"/>
      <c r="L949" s="278"/>
      <c r="M949" s="282">
        <v>0</v>
      </c>
    </row>
    <row r="950" spans="1:13" s="209" customFormat="1">
      <c r="A950" s="2"/>
      <c r="B950" s="280" t="s">
        <v>16</v>
      </c>
      <c r="C950" s="281" t="s">
        <v>6493</v>
      </c>
      <c r="D950" s="276"/>
      <c r="E950" s="276"/>
      <c r="F950" s="277"/>
      <c r="G950" s="277"/>
      <c r="H950" s="277"/>
      <c r="I950" s="276"/>
      <c r="J950" s="276"/>
      <c r="K950" s="320"/>
      <c r="L950" s="278"/>
      <c r="M950" s="282">
        <v>0</v>
      </c>
    </row>
    <row r="951" spans="1:13" s="288" customFormat="1">
      <c r="A951" s="1"/>
      <c r="B951" s="283" t="s">
        <v>18</v>
      </c>
      <c r="C951" s="284" t="s">
        <v>19</v>
      </c>
      <c r="D951" s="298"/>
      <c r="E951" s="298"/>
      <c r="F951" s="304"/>
      <c r="G951" s="304"/>
      <c r="H951" s="304"/>
      <c r="I951" s="298"/>
      <c r="J951" s="298"/>
      <c r="K951" s="317"/>
      <c r="L951" s="299"/>
      <c r="M951" s="286">
        <v>0</v>
      </c>
    </row>
    <row r="952" spans="1:13" s="293" customFormat="1" ht="60">
      <c r="A952" s="1"/>
      <c r="B952" s="289">
        <v>1</v>
      </c>
      <c r="C952" s="290" t="s">
        <v>4429</v>
      </c>
      <c r="D952" s="289" t="s">
        <v>73</v>
      </c>
      <c r="E952" s="289" t="s">
        <v>4430</v>
      </c>
      <c r="F952" s="291">
        <v>1.2</v>
      </c>
      <c r="G952" s="291">
        <v>1.2</v>
      </c>
      <c r="H952" s="291"/>
      <c r="I952" s="289" t="s">
        <v>4431</v>
      </c>
      <c r="J952" s="289" t="s">
        <v>4432</v>
      </c>
      <c r="K952" s="305" t="s">
        <v>4433</v>
      </c>
      <c r="L952" s="290" t="s">
        <v>6727</v>
      </c>
      <c r="M952" s="253">
        <v>1</v>
      </c>
    </row>
    <row r="953" spans="1:13" s="293" customFormat="1" ht="60">
      <c r="A953" s="1"/>
      <c r="B953" s="289">
        <v>2</v>
      </c>
      <c r="C953" s="290" t="s">
        <v>4434</v>
      </c>
      <c r="D953" s="289" t="s">
        <v>73</v>
      </c>
      <c r="E953" s="289" t="s">
        <v>4430</v>
      </c>
      <c r="F953" s="291">
        <v>0.15</v>
      </c>
      <c r="G953" s="291">
        <v>0.15</v>
      </c>
      <c r="H953" s="291"/>
      <c r="I953" s="289" t="s">
        <v>4431</v>
      </c>
      <c r="J953" s="289" t="s">
        <v>4435</v>
      </c>
      <c r="K953" s="305" t="s">
        <v>4436</v>
      </c>
      <c r="L953" s="290" t="s">
        <v>6726</v>
      </c>
      <c r="M953" s="253">
        <v>1</v>
      </c>
    </row>
    <row r="954" spans="1:13" s="293" customFormat="1" ht="30">
      <c r="A954" s="1"/>
      <c r="B954" s="289">
        <v>3</v>
      </c>
      <c r="C954" s="290" t="s">
        <v>4437</v>
      </c>
      <c r="D954" s="289" t="s">
        <v>47</v>
      </c>
      <c r="E954" s="289" t="s">
        <v>4438</v>
      </c>
      <c r="F954" s="291">
        <v>1.498</v>
      </c>
      <c r="G954" s="291">
        <v>1.498</v>
      </c>
      <c r="H954" s="291"/>
      <c r="I954" s="289" t="s">
        <v>4431</v>
      </c>
      <c r="J954" s="289" t="s">
        <v>4439</v>
      </c>
      <c r="K954" s="305" t="s">
        <v>4440</v>
      </c>
      <c r="L954" s="290" t="s">
        <v>6726</v>
      </c>
      <c r="M954" s="253">
        <v>1</v>
      </c>
    </row>
    <row r="955" spans="1:13" s="293" customFormat="1" ht="60">
      <c r="A955" s="1"/>
      <c r="B955" s="289">
        <v>4</v>
      </c>
      <c r="C955" s="290" t="s">
        <v>4441</v>
      </c>
      <c r="D955" s="289" t="s">
        <v>27</v>
      </c>
      <c r="E955" s="289" t="s">
        <v>4430</v>
      </c>
      <c r="F955" s="291">
        <v>2.2999999999999998</v>
      </c>
      <c r="G955" s="291">
        <v>2.2999999999999998</v>
      </c>
      <c r="H955" s="291"/>
      <c r="I955" s="289" t="s">
        <v>4431</v>
      </c>
      <c r="J955" s="289" t="s">
        <v>4442</v>
      </c>
      <c r="K955" s="305" t="s">
        <v>4443</v>
      </c>
      <c r="L955" s="290" t="s">
        <v>6726</v>
      </c>
      <c r="M955" s="253">
        <v>1</v>
      </c>
    </row>
    <row r="956" spans="1:13" s="293" customFormat="1" ht="60">
      <c r="A956" s="1"/>
      <c r="B956" s="289">
        <v>5</v>
      </c>
      <c r="C956" s="290" t="s">
        <v>4444</v>
      </c>
      <c r="D956" s="289" t="s">
        <v>27</v>
      </c>
      <c r="E956" s="289" t="s">
        <v>4430</v>
      </c>
      <c r="F956" s="291">
        <v>36</v>
      </c>
      <c r="G956" s="291">
        <v>36</v>
      </c>
      <c r="H956" s="291"/>
      <c r="I956" s="289" t="s">
        <v>4431</v>
      </c>
      <c r="J956" s="289" t="s">
        <v>4230</v>
      </c>
      <c r="K956" s="305" t="s">
        <v>4445</v>
      </c>
      <c r="L956" s="290" t="s">
        <v>6745</v>
      </c>
      <c r="M956" s="253">
        <v>1</v>
      </c>
    </row>
    <row r="957" spans="1:13" s="293" customFormat="1" ht="45">
      <c r="A957" s="1"/>
      <c r="B957" s="289">
        <v>6</v>
      </c>
      <c r="C957" s="290" t="s">
        <v>4446</v>
      </c>
      <c r="D957" s="289" t="s">
        <v>47</v>
      </c>
      <c r="E957" s="289" t="s">
        <v>4438</v>
      </c>
      <c r="F957" s="291">
        <v>2.2400000000000002</v>
      </c>
      <c r="G957" s="291">
        <v>2.2400000000000002</v>
      </c>
      <c r="H957" s="291"/>
      <c r="I957" s="289" t="s">
        <v>4431</v>
      </c>
      <c r="J957" s="289" t="s">
        <v>4439</v>
      </c>
      <c r="K957" s="305" t="s">
        <v>4447</v>
      </c>
      <c r="L957" s="290" t="s">
        <v>6746</v>
      </c>
      <c r="M957" s="253">
        <v>1</v>
      </c>
    </row>
    <row r="958" spans="1:13" s="293" customFormat="1" ht="45">
      <c r="A958" s="1"/>
      <c r="B958" s="289">
        <v>7</v>
      </c>
      <c r="C958" s="290" t="s">
        <v>4448</v>
      </c>
      <c r="D958" s="289" t="s">
        <v>47</v>
      </c>
      <c r="E958" s="289" t="s">
        <v>4430</v>
      </c>
      <c r="F958" s="291">
        <v>0.97</v>
      </c>
      <c r="G958" s="291">
        <v>0.97</v>
      </c>
      <c r="H958" s="291"/>
      <c r="I958" s="289" t="s">
        <v>4431</v>
      </c>
      <c r="J958" s="289" t="s">
        <v>4449</v>
      </c>
      <c r="K958" s="305" t="s">
        <v>4450</v>
      </c>
      <c r="L958" s="290" t="s">
        <v>6727</v>
      </c>
      <c r="M958" s="253">
        <v>1</v>
      </c>
    </row>
    <row r="959" spans="1:13" s="293" customFormat="1" ht="60">
      <c r="A959" s="1"/>
      <c r="B959" s="289">
        <v>8</v>
      </c>
      <c r="C959" s="290" t="s">
        <v>4451</v>
      </c>
      <c r="D959" s="289" t="s">
        <v>47</v>
      </c>
      <c r="E959" s="289" t="s">
        <v>4430</v>
      </c>
      <c r="F959" s="291">
        <v>2.1</v>
      </c>
      <c r="G959" s="291">
        <v>0.1</v>
      </c>
      <c r="H959" s="291"/>
      <c r="I959" s="289" t="s">
        <v>4431</v>
      </c>
      <c r="J959" s="289" t="s">
        <v>4449</v>
      </c>
      <c r="K959" s="305" t="s">
        <v>4452</v>
      </c>
      <c r="L959" s="290" t="s">
        <v>6727</v>
      </c>
      <c r="M959" s="253">
        <v>1</v>
      </c>
    </row>
    <row r="960" spans="1:13" s="293" customFormat="1" ht="45">
      <c r="A960" s="1"/>
      <c r="B960" s="289">
        <v>9</v>
      </c>
      <c r="C960" s="290" t="s">
        <v>4453</v>
      </c>
      <c r="D960" s="289" t="s">
        <v>2172</v>
      </c>
      <c r="E960" s="289" t="s">
        <v>4454</v>
      </c>
      <c r="F960" s="291">
        <v>6.5000000000000002E-2</v>
      </c>
      <c r="G960" s="291">
        <v>6.5000000000000002E-2</v>
      </c>
      <c r="H960" s="291"/>
      <c r="I960" s="289" t="s">
        <v>4431</v>
      </c>
      <c r="J960" s="289" t="s">
        <v>4455</v>
      </c>
      <c r="K960" s="305" t="s">
        <v>4456</v>
      </c>
      <c r="L960" s="290" t="s">
        <v>6726</v>
      </c>
      <c r="M960" s="253">
        <v>1</v>
      </c>
    </row>
    <row r="961" spans="1:13" s="293" customFormat="1" ht="135">
      <c r="A961" s="1"/>
      <c r="B961" s="289">
        <v>10</v>
      </c>
      <c r="C961" s="290" t="s">
        <v>4457</v>
      </c>
      <c r="D961" s="289" t="s">
        <v>104</v>
      </c>
      <c r="E961" s="289" t="s">
        <v>4430</v>
      </c>
      <c r="F961" s="291">
        <v>4.8000000000000001E-2</v>
      </c>
      <c r="G961" s="291">
        <v>4.8000000000000001E-2</v>
      </c>
      <c r="H961" s="291"/>
      <c r="I961" s="289" t="s">
        <v>4458</v>
      </c>
      <c r="J961" s="289" t="s">
        <v>4439</v>
      </c>
      <c r="K961" s="305" t="s">
        <v>4459</v>
      </c>
      <c r="L961" s="290" t="s">
        <v>6747</v>
      </c>
      <c r="M961" s="253">
        <v>1</v>
      </c>
    </row>
    <row r="962" spans="1:13" s="293" customFormat="1" ht="60">
      <c r="A962" s="1"/>
      <c r="B962" s="289">
        <v>11</v>
      </c>
      <c r="C962" s="290" t="s">
        <v>4460</v>
      </c>
      <c r="D962" s="289" t="s">
        <v>21</v>
      </c>
      <c r="E962" s="289" t="s">
        <v>4430</v>
      </c>
      <c r="F962" s="291">
        <v>0.5</v>
      </c>
      <c r="G962" s="291">
        <v>0.5</v>
      </c>
      <c r="H962" s="291"/>
      <c r="I962" s="289" t="s">
        <v>4458</v>
      </c>
      <c r="J962" s="289" t="s">
        <v>4461</v>
      </c>
      <c r="K962" s="305" t="s">
        <v>4462</v>
      </c>
      <c r="L962" s="290" t="s">
        <v>6746</v>
      </c>
      <c r="M962" s="253">
        <v>1</v>
      </c>
    </row>
    <row r="963" spans="1:13" s="293" customFormat="1" ht="45">
      <c r="A963" s="1"/>
      <c r="B963" s="289">
        <v>12</v>
      </c>
      <c r="C963" s="290" t="s">
        <v>4463</v>
      </c>
      <c r="D963" s="289" t="s">
        <v>271</v>
      </c>
      <c r="E963" s="289" t="s">
        <v>4430</v>
      </c>
      <c r="F963" s="291">
        <v>0.22</v>
      </c>
      <c r="G963" s="291">
        <v>0.22</v>
      </c>
      <c r="H963" s="291"/>
      <c r="I963" s="289" t="s">
        <v>4458</v>
      </c>
      <c r="J963" s="289" t="s">
        <v>4464</v>
      </c>
      <c r="K963" s="305" t="s">
        <v>4465</v>
      </c>
      <c r="L963" s="290" t="s">
        <v>6746</v>
      </c>
      <c r="M963" s="253">
        <v>1</v>
      </c>
    </row>
    <row r="964" spans="1:13" s="293" customFormat="1" ht="45">
      <c r="A964" s="1"/>
      <c r="B964" s="289">
        <v>13</v>
      </c>
      <c r="C964" s="290" t="s">
        <v>4466</v>
      </c>
      <c r="D964" s="289" t="s">
        <v>47</v>
      </c>
      <c r="E964" s="289" t="s">
        <v>4467</v>
      </c>
      <c r="F964" s="291">
        <v>1.1399999999999999</v>
      </c>
      <c r="G964" s="291">
        <v>1.1399999999999999</v>
      </c>
      <c r="H964" s="291"/>
      <c r="I964" s="289" t="s">
        <v>4458</v>
      </c>
      <c r="J964" s="289" t="s">
        <v>4435</v>
      </c>
      <c r="K964" s="305" t="s">
        <v>4468</v>
      </c>
      <c r="L964" s="290" t="s">
        <v>6745</v>
      </c>
      <c r="M964" s="253">
        <v>1</v>
      </c>
    </row>
    <row r="965" spans="1:13" s="293" customFormat="1" ht="45">
      <c r="A965" s="1"/>
      <c r="B965" s="289">
        <v>14</v>
      </c>
      <c r="C965" s="290" t="s">
        <v>4469</v>
      </c>
      <c r="D965" s="289" t="s">
        <v>47</v>
      </c>
      <c r="E965" s="289" t="s">
        <v>4467</v>
      </c>
      <c r="F965" s="291">
        <v>2.6</v>
      </c>
      <c r="G965" s="291">
        <v>2.6</v>
      </c>
      <c r="H965" s="291"/>
      <c r="I965" s="289" t="s">
        <v>4458</v>
      </c>
      <c r="J965" s="289" t="s">
        <v>4470</v>
      </c>
      <c r="K965" s="305" t="s">
        <v>4471</v>
      </c>
      <c r="L965" s="290" t="s">
        <v>6745</v>
      </c>
      <c r="M965" s="253">
        <v>1</v>
      </c>
    </row>
    <row r="966" spans="1:13" s="293" customFormat="1" ht="45">
      <c r="A966" s="1"/>
      <c r="B966" s="289">
        <v>15</v>
      </c>
      <c r="C966" s="290" t="s">
        <v>4472</v>
      </c>
      <c r="D966" s="289" t="s">
        <v>410</v>
      </c>
      <c r="E966" s="289" t="s">
        <v>4467</v>
      </c>
      <c r="F966" s="291">
        <v>2.44</v>
      </c>
      <c r="G966" s="291">
        <v>2.44</v>
      </c>
      <c r="H966" s="291"/>
      <c r="I966" s="289" t="s">
        <v>4458</v>
      </c>
      <c r="J966" s="289" t="s">
        <v>4473</v>
      </c>
      <c r="K966" s="305" t="s">
        <v>4474</v>
      </c>
      <c r="L966" s="290" t="s">
        <v>6746</v>
      </c>
      <c r="M966" s="253">
        <v>1</v>
      </c>
    </row>
    <row r="967" spans="1:13" s="293" customFormat="1" ht="45">
      <c r="A967" s="1"/>
      <c r="B967" s="289">
        <v>16</v>
      </c>
      <c r="C967" s="290" t="s">
        <v>4475</v>
      </c>
      <c r="D967" s="289" t="s">
        <v>73</v>
      </c>
      <c r="E967" s="289" t="s">
        <v>4467</v>
      </c>
      <c r="F967" s="291">
        <v>0.183</v>
      </c>
      <c r="G967" s="291">
        <v>0.183</v>
      </c>
      <c r="H967" s="291"/>
      <c r="I967" s="289" t="s">
        <v>4458</v>
      </c>
      <c r="J967" s="289" t="s">
        <v>4476</v>
      </c>
      <c r="K967" s="305" t="s">
        <v>4477</v>
      </c>
      <c r="L967" s="290" t="s">
        <v>6730</v>
      </c>
      <c r="M967" s="253">
        <v>1</v>
      </c>
    </row>
    <row r="968" spans="1:13" s="293" customFormat="1" ht="45">
      <c r="A968" s="1"/>
      <c r="B968" s="289">
        <v>17</v>
      </c>
      <c r="C968" s="290" t="s">
        <v>4478</v>
      </c>
      <c r="D968" s="289" t="s">
        <v>73</v>
      </c>
      <c r="E968" s="289" t="s">
        <v>4467</v>
      </c>
      <c r="F968" s="291">
        <v>0.2</v>
      </c>
      <c r="G968" s="291">
        <v>0.2</v>
      </c>
      <c r="H968" s="291"/>
      <c r="I968" s="289" t="s">
        <v>4458</v>
      </c>
      <c r="J968" s="289" t="s">
        <v>4479</v>
      </c>
      <c r="K968" s="305" t="s">
        <v>4480</v>
      </c>
      <c r="L968" s="290" t="s">
        <v>6730</v>
      </c>
      <c r="M968" s="253">
        <v>1</v>
      </c>
    </row>
    <row r="969" spans="1:13" s="293" customFormat="1" ht="60">
      <c r="A969" s="1"/>
      <c r="B969" s="289">
        <v>18</v>
      </c>
      <c r="C969" s="290" t="s">
        <v>4481</v>
      </c>
      <c r="D969" s="289" t="s">
        <v>27</v>
      </c>
      <c r="E969" s="289" t="s">
        <v>4482</v>
      </c>
      <c r="F969" s="291">
        <v>0.17</v>
      </c>
      <c r="G969" s="291">
        <v>0.17</v>
      </c>
      <c r="H969" s="291"/>
      <c r="I969" s="289" t="s">
        <v>4458</v>
      </c>
      <c r="J969" s="289" t="s">
        <v>4483</v>
      </c>
      <c r="K969" s="305" t="s">
        <v>4484</v>
      </c>
      <c r="L969" s="290" t="s">
        <v>6746</v>
      </c>
      <c r="M969" s="253">
        <v>1</v>
      </c>
    </row>
    <row r="970" spans="1:13" s="293" customFormat="1" ht="45">
      <c r="A970" s="1"/>
      <c r="B970" s="289">
        <v>19</v>
      </c>
      <c r="C970" s="290" t="s">
        <v>4485</v>
      </c>
      <c r="D970" s="289" t="s">
        <v>2172</v>
      </c>
      <c r="E970" s="289" t="s">
        <v>4482</v>
      </c>
      <c r="F970" s="291">
        <v>0.15</v>
      </c>
      <c r="G970" s="291">
        <v>0.15</v>
      </c>
      <c r="H970" s="291"/>
      <c r="I970" s="289" t="s">
        <v>4458</v>
      </c>
      <c r="J970" s="289" t="s">
        <v>4483</v>
      </c>
      <c r="K970" s="305" t="s">
        <v>4486</v>
      </c>
      <c r="L970" s="290" t="s">
        <v>6730</v>
      </c>
      <c r="M970" s="253">
        <v>1</v>
      </c>
    </row>
    <row r="971" spans="1:13" s="181" customFormat="1" hidden="1">
      <c r="A971" s="5"/>
      <c r="B971" s="3"/>
      <c r="C971" s="137"/>
      <c r="D971" s="3"/>
      <c r="E971" s="3"/>
      <c r="F971" s="142"/>
      <c r="G971" s="142"/>
      <c r="H971" s="142"/>
      <c r="I971" s="3"/>
      <c r="J971" s="3"/>
      <c r="K971" s="132"/>
      <c r="L971" s="137"/>
      <c r="M971" s="199"/>
    </row>
    <row r="972" spans="1:13" s="288" customFormat="1">
      <c r="A972" s="1"/>
      <c r="B972" s="283" t="s">
        <v>56</v>
      </c>
      <c r="C972" s="284" t="s">
        <v>6492</v>
      </c>
      <c r="D972" s="298"/>
      <c r="E972" s="298"/>
      <c r="F972" s="304"/>
      <c r="G972" s="304"/>
      <c r="H972" s="304"/>
      <c r="I972" s="298"/>
      <c r="J972" s="298"/>
      <c r="K972" s="317"/>
      <c r="L972" s="299"/>
      <c r="M972" s="286">
        <v>0</v>
      </c>
    </row>
    <row r="973" spans="1:13" s="293" customFormat="1" ht="60">
      <c r="A973" s="1"/>
      <c r="B973" s="289">
        <v>20</v>
      </c>
      <c r="C973" s="330" t="s">
        <v>4487</v>
      </c>
      <c r="D973" s="289" t="s">
        <v>27</v>
      </c>
      <c r="E973" s="289" t="s">
        <v>4467</v>
      </c>
      <c r="F973" s="291">
        <v>12.01</v>
      </c>
      <c r="G973" s="291">
        <v>3.52</v>
      </c>
      <c r="H973" s="291"/>
      <c r="I973" s="289" t="s">
        <v>4431</v>
      </c>
      <c r="J973" s="289" t="s">
        <v>4488</v>
      </c>
      <c r="K973" s="305" t="s">
        <v>4489</v>
      </c>
      <c r="L973" s="290" t="s">
        <v>6747</v>
      </c>
      <c r="M973" s="253">
        <v>1</v>
      </c>
    </row>
    <row r="974" spans="1:13" s="293" customFormat="1" ht="60">
      <c r="A974" s="1"/>
      <c r="B974" s="289">
        <v>21</v>
      </c>
      <c r="C974" s="330" t="s">
        <v>4490</v>
      </c>
      <c r="D974" s="289" t="s">
        <v>27</v>
      </c>
      <c r="E974" s="289" t="s">
        <v>4467</v>
      </c>
      <c r="F974" s="291">
        <v>4.0999999999999996</v>
      </c>
      <c r="G974" s="291">
        <v>1.64</v>
      </c>
      <c r="H974" s="291"/>
      <c r="I974" s="289" t="s">
        <v>4431</v>
      </c>
      <c r="J974" s="289" t="s">
        <v>4491</v>
      </c>
      <c r="K974" s="305" t="s">
        <v>4492</v>
      </c>
      <c r="L974" s="290" t="s">
        <v>6747</v>
      </c>
      <c r="M974" s="253">
        <v>1</v>
      </c>
    </row>
    <row r="975" spans="1:13" s="293" customFormat="1" ht="60">
      <c r="A975" s="1"/>
      <c r="B975" s="289">
        <v>22</v>
      </c>
      <c r="C975" s="330" t="s">
        <v>4493</v>
      </c>
      <c r="D975" s="289" t="s">
        <v>27</v>
      </c>
      <c r="E975" s="289" t="s">
        <v>1225</v>
      </c>
      <c r="F975" s="291">
        <v>3.4</v>
      </c>
      <c r="G975" s="291">
        <v>1.36</v>
      </c>
      <c r="H975" s="291"/>
      <c r="I975" s="289" t="s">
        <v>4431</v>
      </c>
      <c r="J975" s="289" t="s">
        <v>4494</v>
      </c>
      <c r="K975" s="305" t="s">
        <v>4495</v>
      </c>
      <c r="L975" s="290" t="s">
        <v>6747</v>
      </c>
      <c r="M975" s="253">
        <v>1</v>
      </c>
    </row>
    <row r="976" spans="1:13" s="293" customFormat="1" ht="60">
      <c r="A976" s="1"/>
      <c r="B976" s="289">
        <v>23</v>
      </c>
      <c r="C976" s="330" t="s">
        <v>4496</v>
      </c>
      <c r="D976" s="289" t="s">
        <v>166</v>
      </c>
      <c r="E976" s="289" t="s">
        <v>4467</v>
      </c>
      <c r="F976" s="308">
        <v>26.528890000000001</v>
      </c>
      <c r="G976" s="308">
        <v>10.611556</v>
      </c>
      <c r="H976" s="291"/>
      <c r="I976" s="289" t="s">
        <v>4431</v>
      </c>
      <c r="J976" s="289" t="s">
        <v>4497</v>
      </c>
      <c r="K976" s="305" t="s">
        <v>4498</v>
      </c>
      <c r="L976" s="290" t="s">
        <v>6746</v>
      </c>
      <c r="M976" s="253">
        <v>1</v>
      </c>
    </row>
    <row r="977" spans="1:13" s="293" customFormat="1" ht="180">
      <c r="A977" s="1"/>
      <c r="B977" s="289">
        <v>24</v>
      </c>
      <c r="C977" s="330" t="s">
        <v>4499</v>
      </c>
      <c r="D977" s="289" t="s">
        <v>166</v>
      </c>
      <c r="E977" s="289" t="s">
        <v>4467</v>
      </c>
      <c r="F977" s="291">
        <v>55.72</v>
      </c>
      <c r="G977" s="291">
        <v>22.288</v>
      </c>
      <c r="H977" s="291"/>
      <c r="I977" s="289" t="s">
        <v>4431</v>
      </c>
      <c r="J977" s="289" t="s">
        <v>4500</v>
      </c>
      <c r="K977" s="305" t="s">
        <v>4501</v>
      </c>
      <c r="L977" s="290" t="s">
        <v>6748</v>
      </c>
      <c r="M977" s="253">
        <v>1</v>
      </c>
    </row>
    <row r="978" spans="1:13" s="293" customFormat="1" ht="105">
      <c r="A978" s="1"/>
      <c r="B978" s="289">
        <v>25</v>
      </c>
      <c r="C978" s="330" t="s">
        <v>4502</v>
      </c>
      <c r="D978" s="289" t="s">
        <v>2172</v>
      </c>
      <c r="E978" s="289" t="s">
        <v>4503</v>
      </c>
      <c r="F978" s="291">
        <v>0.16</v>
      </c>
      <c r="G978" s="291">
        <v>0.08</v>
      </c>
      <c r="H978" s="291"/>
      <c r="I978" s="289" t="s">
        <v>4431</v>
      </c>
      <c r="J978" s="289" t="s">
        <v>4473</v>
      </c>
      <c r="K978" s="305" t="s">
        <v>4504</v>
      </c>
      <c r="L978" s="290" t="s">
        <v>6726</v>
      </c>
      <c r="M978" s="253">
        <v>1</v>
      </c>
    </row>
    <row r="979" spans="1:13" s="293" customFormat="1" ht="90">
      <c r="A979" s="1"/>
      <c r="B979" s="289">
        <v>26</v>
      </c>
      <c r="C979" s="330" t="s">
        <v>4505</v>
      </c>
      <c r="D979" s="289" t="s">
        <v>27</v>
      </c>
      <c r="E979" s="289" t="s">
        <v>4467</v>
      </c>
      <c r="F979" s="291">
        <v>27.8</v>
      </c>
      <c r="G979" s="291">
        <v>10.25</v>
      </c>
      <c r="H979" s="291"/>
      <c r="I979" s="289" t="s">
        <v>4431</v>
      </c>
      <c r="J979" s="289" t="s">
        <v>4506</v>
      </c>
      <c r="K979" s="305" t="s">
        <v>4507</v>
      </c>
      <c r="L979" s="290" t="s">
        <v>6747</v>
      </c>
      <c r="M979" s="253">
        <v>1</v>
      </c>
    </row>
    <row r="980" spans="1:13" s="293" customFormat="1" ht="60">
      <c r="A980" s="1"/>
      <c r="B980" s="289">
        <v>27</v>
      </c>
      <c r="C980" s="330" t="s">
        <v>4508</v>
      </c>
      <c r="D980" s="289" t="s">
        <v>47</v>
      </c>
      <c r="E980" s="289" t="s">
        <v>4467</v>
      </c>
      <c r="F980" s="291">
        <v>1.3</v>
      </c>
      <c r="G980" s="291">
        <v>0.52</v>
      </c>
      <c r="H980" s="291"/>
      <c r="I980" s="289" t="s">
        <v>4509</v>
      </c>
      <c r="J980" s="289" t="s">
        <v>4510</v>
      </c>
      <c r="K980" s="305" t="s">
        <v>4511</v>
      </c>
      <c r="L980" s="290" t="s">
        <v>6748</v>
      </c>
      <c r="M980" s="253">
        <v>1</v>
      </c>
    </row>
    <row r="981" spans="1:13" s="293" customFormat="1" ht="60">
      <c r="A981" s="1"/>
      <c r="B981" s="289">
        <v>28</v>
      </c>
      <c r="C981" s="330" t="s">
        <v>4512</v>
      </c>
      <c r="D981" s="289" t="s">
        <v>122</v>
      </c>
      <c r="E981" s="289" t="s">
        <v>4467</v>
      </c>
      <c r="F981" s="291">
        <v>2.4900000000000002</v>
      </c>
      <c r="G981" s="291">
        <v>0.99600000000000011</v>
      </c>
      <c r="H981" s="291"/>
      <c r="I981" s="289" t="s">
        <v>4509</v>
      </c>
      <c r="J981" s="289" t="s">
        <v>4513</v>
      </c>
      <c r="K981" s="305" t="s">
        <v>4514</v>
      </c>
      <c r="L981" s="290" t="s">
        <v>6726</v>
      </c>
      <c r="M981" s="253">
        <v>1</v>
      </c>
    </row>
    <row r="982" spans="1:13" s="293" customFormat="1" ht="60">
      <c r="A982" s="1"/>
      <c r="B982" s="289">
        <v>29</v>
      </c>
      <c r="C982" s="330" t="s">
        <v>4515</v>
      </c>
      <c r="D982" s="289" t="s">
        <v>122</v>
      </c>
      <c r="E982" s="289" t="s">
        <v>4467</v>
      </c>
      <c r="F982" s="291">
        <v>1.46</v>
      </c>
      <c r="G982" s="291">
        <v>0.58399999999999996</v>
      </c>
      <c r="H982" s="291"/>
      <c r="I982" s="289" t="s">
        <v>4509</v>
      </c>
      <c r="J982" s="289" t="s">
        <v>4516</v>
      </c>
      <c r="K982" s="305" t="s">
        <v>4517</v>
      </c>
      <c r="L982" s="290" t="s">
        <v>6726</v>
      </c>
      <c r="M982" s="253">
        <v>1</v>
      </c>
    </row>
    <row r="983" spans="1:13" s="293" customFormat="1" ht="60">
      <c r="A983" s="1"/>
      <c r="B983" s="289">
        <v>30</v>
      </c>
      <c r="C983" s="330" t="s">
        <v>4518</v>
      </c>
      <c r="D983" s="289" t="s">
        <v>122</v>
      </c>
      <c r="E983" s="289" t="s">
        <v>4467</v>
      </c>
      <c r="F983" s="291">
        <v>4.16</v>
      </c>
      <c r="G983" s="291">
        <v>1.6640000000000001</v>
      </c>
      <c r="H983" s="291"/>
      <c r="I983" s="289" t="s">
        <v>4509</v>
      </c>
      <c r="J983" s="289" t="s">
        <v>4519</v>
      </c>
      <c r="K983" s="305" t="s">
        <v>4520</v>
      </c>
      <c r="L983" s="290" t="s">
        <v>6726</v>
      </c>
      <c r="M983" s="253">
        <v>1</v>
      </c>
    </row>
    <row r="984" spans="1:13" s="293" customFormat="1" ht="30">
      <c r="A984" s="1"/>
      <c r="B984" s="289">
        <v>31</v>
      </c>
      <c r="C984" s="330" t="s">
        <v>4521</v>
      </c>
      <c r="D984" s="289" t="s">
        <v>122</v>
      </c>
      <c r="E984" s="289" t="s">
        <v>4467</v>
      </c>
      <c r="F984" s="291">
        <v>3.4769999999999999</v>
      </c>
      <c r="G984" s="291">
        <v>1.74</v>
      </c>
      <c r="H984" s="291"/>
      <c r="I984" s="289" t="s">
        <v>4509</v>
      </c>
      <c r="J984" s="289" t="s">
        <v>4464</v>
      </c>
      <c r="K984" s="305" t="s">
        <v>4522</v>
      </c>
      <c r="L984" s="290" t="s">
        <v>6726</v>
      </c>
      <c r="M984" s="253">
        <v>1</v>
      </c>
    </row>
    <row r="985" spans="1:13" s="293" customFormat="1" ht="45">
      <c r="A985" s="1"/>
      <c r="B985" s="289">
        <v>32</v>
      </c>
      <c r="C985" s="330" t="s">
        <v>4523</v>
      </c>
      <c r="D985" s="289" t="s">
        <v>122</v>
      </c>
      <c r="E985" s="289" t="s">
        <v>4467</v>
      </c>
      <c r="F985" s="291">
        <v>3.65</v>
      </c>
      <c r="G985" s="291">
        <v>1.46</v>
      </c>
      <c r="H985" s="291"/>
      <c r="I985" s="289" t="s">
        <v>4509</v>
      </c>
      <c r="J985" s="289" t="s">
        <v>4476</v>
      </c>
      <c r="K985" s="305" t="s">
        <v>4524</v>
      </c>
      <c r="L985" s="290" t="s">
        <v>6726</v>
      </c>
      <c r="M985" s="253">
        <v>1</v>
      </c>
    </row>
    <row r="986" spans="1:13" s="293" customFormat="1" ht="45">
      <c r="A986" s="1"/>
      <c r="B986" s="289">
        <v>33</v>
      </c>
      <c r="C986" s="330" t="s">
        <v>4525</v>
      </c>
      <c r="D986" s="289" t="s">
        <v>122</v>
      </c>
      <c r="E986" s="289" t="s">
        <v>4467</v>
      </c>
      <c r="F986" s="291">
        <v>2.5299999999999998</v>
      </c>
      <c r="G986" s="291">
        <v>1.2649999999999999</v>
      </c>
      <c r="H986" s="291"/>
      <c r="I986" s="289" t="s">
        <v>4509</v>
      </c>
      <c r="J986" s="289" t="s">
        <v>4439</v>
      </c>
      <c r="K986" s="305" t="s">
        <v>4526</v>
      </c>
      <c r="L986" s="290" t="s">
        <v>6726</v>
      </c>
      <c r="M986" s="253">
        <v>1</v>
      </c>
    </row>
    <row r="987" spans="1:13" s="293" customFormat="1" ht="45">
      <c r="A987" s="1"/>
      <c r="B987" s="289">
        <v>34</v>
      </c>
      <c r="C987" s="330" t="s">
        <v>4527</v>
      </c>
      <c r="D987" s="289" t="s">
        <v>122</v>
      </c>
      <c r="E987" s="289" t="s">
        <v>4467</v>
      </c>
      <c r="F987" s="291">
        <v>2.88</v>
      </c>
      <c r="G987" s="291">
        <v>1.1519999999999999</v>
      </c>
      <c r="H987" s="291"/>
      <c r="I987" s="289" t="s">
        <v>4509</v>
      </c>
      <c r="J987" s="289" t="s">
        <v>4435</v>
      </c>
      <c r="K987" s="305" t="s">
        <v>4528</v>
      </c>
      <c r="L987" s="290" t="s">
        <v>6726</v>
      </c>
      <c r="M987" s="253">
        <v>1</v>
      </c>
    </row>
    <row r="988" spans="1:13" s="293" customFormat="1" ht="45">
      <c r="A988" s="1"/>
      <c r="B988" s="289">
        <v>35</v>
      </c>
      <c r="C988" s="330" t="s">
        <v>4529</v>
      </c>
      <c r="D988" s="289" t="s">
        <v>122</v>
      </c>
      <c r="E988" s="289" t="s">
        <v>4467</v>
      </c>
      <c r="F988" s="291">
        <v>1.65</v>
      </c>
      <c r="G988" s="291">
        <v>0.66</v>
      </c>
      <c r="H988" s="291"/>
      <c r="I988" s="289" t="s">
        <v>4509</v>
      </c>
      <c r="J988" s="289" t="s">
        <v>4530</v>
      </c>
      <c r="K988" s="305" t="s">
        <v>4531</v>
      </c>
      <c r="L988" s="290" t="s">
        <v>6726</v>
      </c>
      <c r="M988" s="253">
        <v>1</v>
      </c>
    </row>
    <row r="989" spans="1:13" s="293" customFormat="1" ht="45">
      <c r="A989" s="1"/>
      <c r="B989" s="289">
        <v>36</v>
      </c>
      <c r="C989" s="330" t="s">
        <v>4532</v>
      </c>
      <c r="D989" s="289" t="s">
        <v>122</v>
      </c>
      <c r="E989" s="289" t="s">
        <v>4467</v>
      </c>
      <c r="F989" s="291">
        <v>2.5</v>
      </c>
      <c r="G989" s="291">
        <v>1</v>
      </c>
      <c r="H989" s="291"/>
      <c r="I989" s="289" t="s">
        <v>4509</v>
      </c>
      <c r="J989" s="289" t="s">
        <v>4533</v>
      </c>
      <c r="K989" s="305" t="s">
        <v>4534</v>
      </c>
      <c r="L989" s="290" t="s">
        <v>6726</v>
      </c>
      <c r="M989" s="253">
        <v>1</v>
      </c>
    </row>
    <row r="990" spans="1:13" s="293" customFormat="1" ht="60">
      <c r="A990" s="1"/>
      <c r="B990" s="289">
        <v>37</v>
      </c>
      <c r="C990" s="330" t="s">
        <v>4535</v>
      </c>
      <c r="D990" s="289" t="s">
        <v>73</v>
      </c>
      <c r="E990" s="289" t="s">
        <v>4467</v>
      </c>
      <c r="F990" s="291">
        <v>0.18</v>
      </c>
      <c r="G990" s="291">
        <v>0.09</v>
      </c>
      <c r="H990" s="291"/>
      <c r="I990" s="289" t="s">
        <v>4230</v>
      </c>
      <c r="J990" s="289" t="s">
        <v>4442</v>
      </c>
      <c r="K990" s="305" t="s">
        <v>4536</v>
      </c>
      <c r="L990" s="290" t="s">
        <v>6726</v>
      </c>
      <c r="M990" s="253">
        <v>1</v>
      </c>
    </row>
    <row r="991" spans="1:13" s="293" customFormat="1" ht="60">
      <c r="A991" s="1"/>
      <c r="B991" s="289">
        <v>38</v>
      </c>
      <c r="C991" s="330" t="s">
        <v>4537</v>
      </c>
      <c r="D991" s="289" t="s">
        <v>73</v>
      </c>
      <c r="E991" s="289" t="s">
        <v>4467</v>
      </c>
      <c r="F991" s="291">
        <v>0.23</v>
      </c>
      <c r="G991" s="291">
        <v>0.115</v>
      </c>
      <c r="H991" s="291"/>
      <c r="I991" s="289" t="s">
        <v>4230</v>
      </c>
      <c r="J991" s="289" t="s">
        <v>4510</v>
      </c>
      <c r="K991" s="305" t="s">
        <v>4538</v>
      </c>
      <c r="L991" s="290" t="s">
        <v>6726</v>
      </c>
      <c r="M991" s="253">
        <v>1</v>
      </c>
    </row>
    <row r="992" spans="1:13" s="293" customFormat="1" ht="45">
      <c r="A992" s="1"/>
      <c r="B992" s="289">
        <v>39</v>
      </c>
      <c r="C992" s="330" t="s">
        <v>4539</v>
      </c>
      <c r="D992" s="289" t="s">
        <v>47</v>
      </c>
      <c r="E992" s="289" t="s">
        <v>4467</v>
      </c>
      <c r="F992" s="291">
        <v>1.1000000000000001</v>
      </c>
      <c r="G992" s="291">
        <v>0.55000000000000004</v>
      </c>
      <c r="H992" s="291"/>
      <c r="I992" s="289" t="s">
        <v>4509</v>
      </c>
      <c r="J992" s="289" t="s">
        <v>4470</v>
      </c>
      <c r="K992" s="305" t="s">
        <v>4540</v>
      </c>
      <c r="L992" s="290" t="s">
        <v>6748</v>
      </c>
      <c r="M992" s="253">
        <v>1</v>
      </c>
    </row>
    <row r="993" spans="1:13" s="293" customFormat="1" ht="45">
      <c r="A993" s="1"/>
      <c r="B993" s="289">
        <v>40</v>
      </c>
      <c r="C993" s="305" t="s">
        <v>4541</v>
      </c>
      <c r="D993" s="289" t="s">
        <v>4542</v>
      </c>
      <c r="E993" s="289" t="s">
        <v>4467</v>
      </c>
      <c r="F993" s="291">
        <v>2.21</v>
      </c>
      <c r="G993" s="291">
        <v>1.105</v>
      </c>
      <c r="H993" s="291"/>
      <c r="I993" s="289" t="s">
        <v>4431</v>
      </c>
      <c r="J993" s="289" t="s">
        <v>4470</v>
      </c>
      <c r="K993" s="305" t="s">
        <v>4543</v>
      </c>
      <c r="L993" s="290" t="s">
        <v>6749</v>
      </c>
      <c r="M993" s="253">
        <v>1</v>
      </c>
    </row>
    <row r="994" spans="1:13" s="181" customFormat="1" hidden="1">
      <c r="A994" s="5"/>
      <c r="B994" s="3"/>
      <c r="C994" s="132"/>
      <c r="D994" s="3"/>
      <c r="E994" s="3"/>
      <c r="F994" s="142"/>
      <c r="G994" s="142"/>
      <c r="H994" s="142"/>
      <c r="I994" s="3"/>
      <c r="J994" s="3"/>
      <c r="K994" s="132"/>
      <c r="L994" s="137"/>
      <c r="M994" s="199"/>
    </row>
    <row r="995" spans="1:13" s="209" customFormat="1">
      <c r="A995" s="1"/>
      <c r="B995" s="280" t="s">
        <v>129</v>
      </c>
      <c r="C995" s="296" t="s">
        <v>130</v>
      </c>
      <c r="D995" s="276"/>
      <c r="E995" s="276"/>
      <c r="F995" s="277"/>
      <c r="G995" s="277"/>
      <c r="H995" s="277"/>
      <c r="I995" s="276"/>
      <c r="J995" s="276"/>
      <c r="K995" s="320"/>
      <c r="L995" s="278"/>
      <c r="M995" s="282">
        <v>0</v>
      </c>
    </row>
    <row r="996" spans="1:13" s="293" customFormat="1" ht="90">
      <c r="A996" s="1"/>
      <c r="B996" s="289">
        <v>41</v>
      </c>
      <c r="C996" s="305" t="s">
        <v>4544</v>
      </c>
      <c r="D996" s="289" t="s">
        <v>73</v>
      </c>
      <c r="E996" s="289" t="s">
        <v>4430</v>
      </c>
      <c r="F996" s="291">
        <v>0.28000000000000003</v>
      </c>
      <c r="G996" s="291">
        <v>0.28000000000000003</v>
      </c>
      <c r="H996" s="291"/>
      <c r="I996" s="289" t="s">
        <v>4431</v>
      </c>
      <c r="J996" s="289" t="s">
        <v>4519</v>
      </c>
      <c r="K996" s="305" t="s">
        <v>4545</v>
      </c>
      <c r="L996" s="290" t="s">
        <v>6746</v>
      </c>
      <c r="M996" s="253">
        <v>1</v>
      </c>
    </row>
    <row r="997" spans="1:13" s="293" customFormat="1" ht="60">
      <c r="A997" s="1"/>
      <c r="B997" s="289">
        <v>42</v>
      </c>
      <c r="C997" s="305" t="s">
        <v>4546</v>
      </c>
      <c r="D997" s="289" t="s">
        <v>809</v>
      </c>
      <c r="E997" s="289" t="s">
        <v>4547</v>
      </c>
      <c r="F997" s="291">
        <v>0.23400000000000001</v>
      </c>
      <c r="G997" s="291">
        <v>0.23</v>
      </c>
      <c r="H997" s="291"/>
      <c r="I997" s="289" t="s">
        <v>4431</v>
      </c>
      <c r="J997" s="289" t="s">
        <v>4470</v>
      </c>
      <c r="K997" s="305" t="s">
        <v>4548</v>
      </c>
      <c r="L997" s="290" t="s">
        <v>6750</v>
      </c>
      <c r="M997" s="253">
        <v>1</v>
      </c>
    </row>
    <row r="998" spans="1:13" s="293" customFormat="1" ht="45">
      <c r="A998" s="1"/>
      <c r="B998" s="289">
        <v>43</v>
      </c>
      <c r="C998" s="305" t="s">
        <v>4549</v>
      </c>
      <c r="D998" s="289" t="s">
        <v>41</v>
      </c>
      <c r="E998" s="289" t="s">
        <v>4550</v>
      </c>
      <c r="F998" s="291">
        <v>0.66500000000000004</v>
      </c>
      <c r="G998" s="291">
        <v>0.67</v>
      </c>
      <c r="H998" s="291"/>
      <c r="I998" s="289" t="s">
        <v>4431</v>
      </c>
      <c r="J998" s="289" t="s">
        <v>4551</v>
      </c>
      <c r="K998" s="305" t="s">
        <v>4552</v>
      </c>
      <c r="L998" s="290" t="s">
        <v>6730</v>
      </c>
      <c r="M998" s="253">
        <v>1</v>
      </c>
    </row>
    <row r="999" spans="1:13" s="293" customFormat="1" ht="45">
      <c r="A999" s="1"/>
      <c r="B999" s="289">
        <v>44</v>
      </c>
      <c r="C999" s="305" t="s">
        <v>4553</v>
      </c>
      <c r="D999" s="289" t="s">
        <v>2172</v>
      </c>
      <c r="E999" s="289" t="s">
        <v>4554</v>
      </c>
      <c r="F999" s="291">
        <v>0.1</v>
      </c>
      <c r="G999" s="291">
        <v>0.1</v>
      </c>
      <c r="H999" s="291"/>
      <c r="I999" s="289" t="s">
        <v>4431</v>
      </c>
      <c r="J999" s="289" t="s">
        <v>4519</v>
      </c>
      <c r="K999" s="305" t="s">
        <v>6751</v>
      </c>
      <c r="L999" s="290" t="s">
        <v>6746</v>
      </c>
      <c r="M999" s="253">
        <v>1</v>
      </c>
    </row>
    <row r="1000" spans="1:13" s="293" customFormat="1" ht="60">
      <c r="A1000" s="1"/>
      <c r="B1000" s="289">
        <v>45</v>
      </c>
      <c r="C1000" s="305" t="s">
        <v>4555</v>
      </c>
      <c r="D1000" s="289" t="s">
        <v>898</v>
      </c>
      <c r="E1000" s="289" t="s">
        <v>4556</v>
      </c>
      <c r="F1000" s="291">
        <v>0.5</v>
      </c>
      <c r="G1000" s="291">
        <v>0.5</v>
      </c>
      <c r="H1000" s="291"/>
      <c r="I1000" s="289" t="s">
        <v>4431</v>
      </c>
      <c r="J1000" s="289" t="s">
        <v>4516</v>
      </c>
      <c r="K1000" s="305" t="s">
        <v>4557</v>
      </c>
      <c r="L1000" s="290" t="s">
        <v>6726</v>
      </c>
      <c r="M1000" s="253">
        <v>1</v>
      </c>
    </row>
    <row r="1001" spans="1:13" s="293" customFormat="1" ht="90">
      <c r="A1001" s="1"/>
      <c r="B1001" s="289">
        <v>46</v>
      </c>
      <c r="C1001" s="305" t="s">
        <v>4558</v>
      </c>
      <c r="D1001" s="289" t="s">
        <v>898</v>
      </c>
      <c r="E1001" s="289" t="s">
        <v>4556</v>
      </c>
      <c r="F1001" s="291">
        <v>0.5</v>
      </c>
      <c r="G1001" s="291">
        <v>0.5</v>
      </c>
      <c r="H1001" s="291"/>
      <c r="I1001" s="289" t="s">
        <v>4431</v>
      </c>
      <c r="J1001" s="289" t="s">
        <v>4516</v>
      </c>
      <c r="K1001" s="305" t="s">
        <v>4559</v>
      </c>
      <c r="L1001" s="290" t="s">
        <v>6730</v>
      </c>
      <c r="M1001" s="253">
        <v>1</v>
      </c>
    </row>
    <row r="1002" spans="1:13" s="293" customFormat="1" ht="90">
      <c r="A1002" s="1"/>
      <c r="B1002" s="289">
        <v>47</v>
      </c>
      <c r="C1002" s="305" t="s">
        <v>4560</v>
      </c>
      <c r="D1002" s="289" t="s">
        <v>898</v>
      </c>
      <c r="E1002" s="289" t="s">
        <v>4556</v>
      </c>
      <c r="F1002" s="291">
        <v>0.3</v>
      </c>
      <c r="G1002" s="291">
        <v>0.3</v>
      </c>
      <c r="H1002" s="291"/>
      <c r="I1002" s="289" t="s">
        <v>4431</v>
      </c>
      <c r="J1002" s="289" t="s">
        <v>4516</v>
      </c>
      <c r="K1002" s="305" t="s">
        <v>4561</v>
      </c>
      <c r="L1002" s="290" t="s">
        <v>6730</v>
      </c>
      <c r="M1002" s="253">
        <v>1</v>
      </c>
    </row>
    <row r="1003" spans="1:13" s="293" customFormat="1" ht="90">
      <c r="A1003" s="1"/>
      <c r="B1003" s="289">
        <v>48</v>
      </c>
      <c r="C1003" s="305" t="s">
        <v>4562</v>
      </c>
      <c r="D1003" s="289" t="s">
        <v>27</v>
      </c>
      <c r="E1003" s="289" t="s">
        <v>4563</v>
      </c>
      <c r="F1003" s="291">
        <v>1.2749999999999999</v>
      </c>
      <c r="G1003" s="291">
        <v>1.2749999999999999</v>
      </c>
      <c r="H1003" s="291"/>
      <c r="I1003" s="289" t="s">
        <v>4564</v>
      </c>
      <c r="J1003" s="289" t="s">
        <v>4565</v>
      </c>
      <c r="K1003" s="305" t="s">
        <v>4566</v>
      </c>
      <c r="L1003" s="290" t="s">
        <v>6730</v>
      </c>
      <c r="M1003" s="253">
        <v>1</v>
      </c>
    </row>
    <row r="1004" spans="1:13" s="293" customFormat="1" ht="60">
      <c r="A1004" s="1"/>
      <c r="B1004" s="289">
        <v>49</v>
      </c>
      <c r="C1004" s="305" t="s">
        <v>4567</v>
      </c>
      <c r="D1004" s="289" t="s">
        <v>309</v>
      </c>
      <c r="E1004" s="289" t="s">
        <v>4563</v>
      </c>
      <c r="F1004" s="291">
        <v>0.74299999999999999</v>
      </c>
      <c r="G1004" s="291">
        <v>0.74299999999999999</v>
      </c>
      <c r="H1004" s="291"/>
      <c r="I1004" s="289" t="s">
        <v>4564</v>
      </c>
      <c r="J1004" s="289" t="s">
        <v>4568</v>
      </c>
      <c r="K1004" s="305" t="s">
        <v>4569</v>
      </c>
      <c r="L1004" s="290" t="s">
        <v>6726</v>
      </c>
      <c r="M1004" s="253">
        <v>1</v>
      </c>
    </row>
    <row r="1005" spans="1:13" s="293" customFormat="1" ht="75">
      <c r="A1005" s="1"/>
      <c r="B1005" s="289">
        <v>50</v>
      </c>
      <c r="C1005" s="305" t="s">
        <v>4570</v>
      </c>
      <c r="D1005" s="289" t="s">
        <v>2172</v>
      </c>
      <c r="E1005" s="289" t="s">
        <v>4571</v>
      </c>
      <c r="F1005" s="291">
        <v>0.2</v>
      </c>
      <c r="G1005" s="291">
        <v>0.2</v>
      </c>
      <c r="H1005" s="291"/>
      <c r="I1005" s="289" t="s">
        <v>4564</v>
      </c>
      <c r="J1005" s="289" t="s">
        <v>4476</v>
      </c>
      <c r="K1005" s="305" t="s">
        <v>4572</v>
      </c>
      <c r="L1005" s="290" t="s">
        <v>6726</v>
      </c>
      <c r="M1005" s="253">
        <v>1</v>
      </c>
    </row>
    <row r="1006" spans="1:13" s="293" customFormat="1" ht="45">
      <c r="A1006" s="1"/>
      <c r="B1006" s="289">
        <v>51</v>
      </c>
      <c r="C1006" s="305" t="s">
        <v>4573</v>
      </c>
      <c r="D1006" s="289" t="s">
        <v>2172</v>
      </c>
      <c r="E1006" s="289" t="s">
        <v>4550</v>
      </c>
      <c r="F1006" s="291">
        <v>0.19500000000000001</v>
      </c>
      <c r="G1006" s="291">
        <v>0.19500000000000001</v>
      </c>
      <c r="H1006" s="291"/>
      <c r="I1006" s="289" t="s">
        <v>4564</v>
      </c>
      <c r="J1006" s="289" t="s">
        <v>4551</v>
      </c>
      <c r="K1006" s="305" t="s">
        <v>4574</v>
      </c>
      <c r="L1006" s="290" t="s">
        <v>6752</v>
      </c>
      <c r="M1006" s="253">
        <v>1</v>
      </c>
    </row>
    <row r="1007" spans="1:13" s="293" customFormat="1" ht="90">
      <c r="A1007" s="1"/>
      <c r="B1007" s="289">
        <v>52</v>
      </c>
      <c r="C1007" s="305" t="s">
        <v>4575</v>
      </c>
      <c r="D1007" s="289" t="s">
        <v>309</v>
      </c>
      <c r="E1007" s="289" t="s">
        <v>4576</v>
      </c>
      <c r="F1007" s="291">
        <v>2.2999999999999998</v>
      </c>
      <c r="G1007" s="291">
        <v>2.2999999999999998</v>
      </c>
      <c r="H1007" s="291"/>
      <c r="I1007" s="289" t="s">
        <v>4564</v>
      </c>
      <c r="J1007" s="289" t="s">
        <v>4530</v>
      </c>
      <c r="K1007" s="305" t="s">
        <v>4577</v>
      </c>
      <c r="L1007" s="290" t="s">
        <v>6726</v>
      </c>
      <c r="M1007" s="253">
        <v>1</v>
      </c>
    </row>
    <row r="1008" spans="1:13" s="181" customFormat="1" hidden="1">
      <c r="A1008" s="5"/>
      <c r="B1008" s="3"/>
      <c r="C1008" s="132"/>
      <c r="D1008" s="3"/>
      <c r="E1008" s="3"/>
      <c r="F1008" s="142"/>
      <c r="G1008" s="142"/>
      <c r="H1008" s="142"/>
      <c r="I1008" s="3"/>
      <c r="J1008" s="3"/>
      <c r="K1008" s="132"/>
      <c r="L1008" s="137"/>
      <c r="M1008" s="199"/>
    </row>
    <row r="1009" spans="1:15" s="209" customFormat="1">
      <c r="A1009" s="2"/>
      <c r="B1009" s="296" t="s">
        <v>6398</v>
      </c>
      <c r="C1009" s="297"/>
      <c r="D1009" s="276"/>
      <c r="E1009" s="276"/>
      <c r="F1009" s="276"/>
      <c r="G1009" s="276"/>
      <c r="H1009" s="276"/>
      <c r="I1009" s="276"/>
      <c r="J1009" s="276"/>
      <c r="K1009" s="278"/>
      <c r="L1009" s="278"/>
      <c r="M1009" s="282">
        <v>0</v>
      </c>
    </row>
    <row r="1010" spans="1:15" s="209" customFormat="1">
      <c r="A1010" s="2"/>
      <c r="B1010" s="280" t="s">
        <v>16</v>
      </c>
      <c r="C1010" s="450" t="s">
        <v>6493</v>
      </c>
      <c r="D1010" s="451"/>
      <c r="E1010" s="451"/>
      <c r="F1010" s="451"/>
      <c r="G1010" s="451"/>
      <c r="H1010" s="451"/>
      <c r="I1010" s="451"/>
      <c r="J1010" s="451"/>
      <c r="K1010" s="451"/>
      <c r="L1010" s="452"/>
      <c r="M1010" s="282">
        <v>0</v>
      </c>
    </row>
    <row r="1011" spans="1:15" s="288" customFormat="1">
      <c r="A1011" s="1"/>
      <c r="B1011" s="283" t="s">
        <v>18</v>
      </c>
      <c r="C1011" s="284" t="s">
        <v>19</v>
      </c>
      <c r="D1011" s="335"/>
      <c r="E1011" s="317"/>
      <c r="F1011" s="336"/>
      <c r="G1011" s="337"/>
      <c r="H1011" s="337"/>
      <c r="I1011" s="338"/>
      <c r="J1011" s="338"/>
      <c r="K1011" s="339"/>
      <c r="L1011" s="299"/>
      <c r="M1011" s="286">
        <v>0</v>
      </c>
    </row>
    <row r="1012" spans="1:15" ht="120">
      <c r="B1012" s="289">
        <v>1</v>
      </c>
      <c r="C1012" s="290" t="s">
        <v>1449</v>
      </c>
      <c r="D1012" s="289" t="s">
        <v>27</v>
      </c>
      <c r="E1012" s="305" t="s">
        <v>1450</v>
      </c>
      <c r="F1012" s="340">
        <v>4.1500000000000004</v>
      </c>
      <c r="G1012" s="341">
        <v>4.1500000000000004</v>
      </c>
      <c r="H1012" s="341">
        <v>3.3330000000000002</v>
      </c>
      <c r="I1012" s="342" t="s">
        <v>1451</v>
      </c>
      <c r="J1012" s="342" t="s">
        <v>1452</v>
      </c>
      <c r="K1012" s="343" t="s">
        <v>1453</v>
      </c>
      <c r="L1012" s="290"/>
      <c r="M1012" s="253">
        <v>1</v>
      </c>
    </row>
    <row r="1013" spans="1:15" ht="60">
      <c r="B1013" s="289">
        <v>2</v>
      </c>
      <c r="C1013" s="290" t="s">
        <v>1454</v>
      </c>
      <c r="D1013" s="289" t="s">
        <v>27</v>
      </c>
      <c r="E1013" s="305" t="s">
        <v>1455</v>
      </c>
      <c r="F1013" s="340">
        <v>0.15</v>
      </c>
      <c r="G1013" s="341">
        <v>0.15</v>
      </c>
      <c r="H1013" s="341"/>
      <c r="I1013" s="342" t="s">
        <v>1451</v>
      </c>
      <c r="J1013" s="342" t="s">
        <v>1456</v>
      </c>
      <c r="K1013" s="343" t="s">
        <v>1457</v>
      </c>
      <c r="L1013" s="290"/>
      <c r="M1013" s="253">
        <v>1</v>
      </c>
    </row>
    <row r="1014" spans="1:15" ht="60">
      <c r="B1014" s="289">
        <v>3</v>
      </c>
      <c r="C1014" s="290" t="s">
        <v>1458</v>
      </c>
      <c r="D1014" s="289" t="s">
        <v>27</v>
      </c>
      <c r="E1014" s="305" t="s">
        <v>1455</v>
      </c>
      <c r="F1014" s="340">
        <v>7.9999999999999988E-2</v>
      </c>
      <c r="G1014" s="341">
        <v>7.9999999999999988E-2</v>
      </c>
      <c r="H1014" s="341"/>
      <c r="I1014" s="342" t="s">
        <v>1451</v>
      </c>
      <c r="J1014" s="342" t="s">
        <v>1456</v>
      </c>
      <c r="K1014" s="343" t="s">
        <v>1457</v>
      </c>
      <c r="L1014" s="290"/>
      <c r="M1014" s="253">
        <v>1</v>
      </c>
      <c r="O1014" s="150">
        <v>0</v>
      </c>
    </row>
    <row r="1015" spans="1:15" ht="60">
      <c r="B1015" s="289">
        <v>4</v>
      </c>
      <c r="C1015" s="290" t="s">
        <v>1459</v>
      </c>
      <c r="D1015" s="289" t="s">
        <v>27</v>
      </c>
      <c r="E1015" s="305" t="s">
        <v>1450</v>
      </c>
      <c r="F1015" s="340">
        <v>1.2</v>
      </c>
      <c r="G1015" s="341">
        <v>1.2</v>
      </c>
      <c r="H1015" s="341"/>
      <c r="I1015" s="342" t="s">
        <v>1451</v>
      </c>
      <c r="J1015" s="342" t="s">
        <v>1460</v>
      </c>
      <c r="K1015" s="343" t="s">
        <v>1461</v>
      </c>
      <c r="L1015" s="290"/>
      <c r="M1015" s="253">
        <v>1</v>
      </c>
      <c r="O1015" s="150">
        <v>0</v>
      </c>
    </row>
    <row r="1016" spans="1:15" ht="45">
      <c r="B1016" s="289">
        <v>5</v>
      </c>
      <c r="C1016" s="290" t="s">
        <v>1462</v>
      </c>
      <c r="D1016" s="289" t="s">
        <v>47</v>
      </c>
      <c r="E1016" s="305" t="s">
        <v>1450</v>
      </c>
      <c r="F1016" s="340">
        <v>0.95</v>
      </c>
      <c r="G1016" s="341">
        <v>0.95</v>
      </c>
      <c r="H1016" s="341"/>
      <c r="I1016" s="342" t="s">
        <v>1451</v>
      </c>
      <c r="J1016" s="342" t="s">
        <v>1463</v>
      </c>
      <c r="K1016" s="343" t="s">
        <v>1464</v>
      </c>
      <c r="L1016" s="290"/>
      <c r="M1016" s="253">
        <v>1</v>
      </c>
    </row>
    <row r="1017" spans="1:15" ht="45">
      <c r="B1017" s="289">
        <v>6</v>
      </c>
      <c r="C1017" s="290" t="s">
        <v>1465</v>
      </c>
      <c r="D1017" s="289" t="s">
        <v>47</v>
      </c>
      <c r="E1017" s="305" t="s">
        <v>1450</v>
      </c>
      <c r="F1017" s="340">
        <v>1.07</v>
      </c>
      <c r="G1017" s="341">
        <v>1.07</v>
      </c>
      <c r="H1017" s="341"/>
      <c r="I1017" s="342" t="s">
        <v>1451</v>
      </c>
      <c r="J1017" s="342" t="s">
        <v>1466</v>
      </c>
      <c r="K1017" s="343" t="s">
        <v>1467</v>
      </c>
      <c r="L1017" s="290"/>
      <c r="M1017" s="253">
        <v>1</v>
      </c>
      <c r="O1017" s="150">
        <v>0</v>
      </c>
    </row>
    <row r="1018" spans="1:15" ht="45">
      <c r="B1018" s="289">
        <v>7</v>
      </c>
      <c r="C1018" s="290" t="s">
        <v>1468</v>
      </c>
      <c r="D1018" s="289" t="s">
        <v>47</v>
      </c>
      <c r="E1018" s="305" t="s">
        <v>1450</v>
      </c>
      <c r="F1018" s="340">
        <v>0.5</v>
      </c>
      <c r="G1018" s="341">
        <v>0.5</v>
      </c>
      <c r="H1018" s="341"/>
      <c r="I1018" s="342" t="s">
        <v>1451</v>
      </c>
      <c r="J1018" s="342" t="s">
        <v>1466</v>
      </c>
      <c r="K1018" s="343" t="s">
        <v>1469</v>
      </c>
      <c r="L1018" s="290"/>
      <c r="M1018" s="253">
        <v>1</v>
      </c>
      <c r="O1018" s="150">
        <v>0</v>
      </c>
    </row>
    <row r="1019" spans="1:15" ht="45">
      <c r="B1019" s="289">
        <v>8</v>
      </c>
      <c r="C1019" s="290" t="s">
        <v>1470</v>
      </c>
      <c r="D1019" s="289" t="s">
        <v>47</v>
      </c>
      <c r="E1019" s="305" t="s">
        <v>1450</v>
      </c>
      <c r="F1019" s="340">
        <v>0.78</v>
      </c>
      <c r="G1019" s="341">
        <v>0.78</v>
      </c>
      <c r="H1019" s="341"/>
      <c r="I1019" s="342" t="s">
        <v>1451</v>
      </c>
      <c r="J1019" s="342" t="s">
        <v>1471</v>
      </c>
      <c r="K1019" s="343" t="s">
        <v>1472</v>
      </c>
      <c r="L1019" s="290"/>
      <c r="M1019" s="253">
        <v>1</v>
      </c>
    </row>
    <row r="1020" spans="1:15" ht="45">
      <c r="B1020" s="289">
        <v>9</v>
      </c>
      <c r="C1020" s="290" t="s">
        <v>1473</v>
      </c>
      <c r="D1020" s="289" t="s">
        <v>122</v>
      </c>
      <c r="E1020" s="305" t="s">
        <v>1474</v>
      </c>
      <c r="F1020" s="340">
        <v>0.59</v>
      </c>
      <c r="G1020" s="341">
        <v>0.59</v>
      </c>
      <c r="H1020" s="341"/>
      <c r="I1020" s="342" t="s">
        <v>1451</v>
      </c>
      <c r="J1020" s="342" t="s">
        <v>1475</v>
      </c>
      <c r="K1020" s="343" t="s">
        <v>1476</v>
      </c>
      <c r="L1020" s="290"/>
      <c r="M1020" s="253">
        <v>1</v>
      </c>
      <c r="O1020" s="150">
        <v>0</v>
      </c>
    </row>
    <row r="1021" spans="1:15" ht="120">
      <c r="B1021" s="289">
        <v>10</v>
      </c>
      <c r="C1021" s="290" t="s">
        <v>1477</v>
      </c>
      <c r="D1021" s="289" t="s">
        <v>860</v>
      </c>
      <c r="E1021" s="305" t="s">
        <v>1450</v>
      </c>
      <c r="F1021" s="340">
        <v>2.5</v>
      </c>
      <c r="G1021" s="341">
        <v>2.5</v>
      </c>
      <c r="H1021" s="341"/>
      <c r="I1021" s="342" t="s">
        <v>1451</v>
      </c>
      <c r="J1021" s="342" t="s">
        <v>1452</v>
      </c>
      <c r="K1021" s="343" t="s">
        <v>1478</v>
      </c>
      <c r="L1021" s="290"/>
      <c r="M1021" s="253">
        <v>1</v>
      </c>
      <c r="O1021" s="150">
        <v>0</v>
      </c>
    </row>
    <row r="1022" spans="1:15" ht="105">
      <c r="B1022" s="289">
        <v>11</v>
      </c>
      <c r="C1022" s="290" t="s">
        <v>1479</v>
      </c>
      <c r="D1022" s="289" t="s">
        <v>860</v>
      </c>
      <c r="E1022" s="305" t="s">
        <v>1450</v>
      </c>
      <c r="F1022" s="340">
        <v>0.54</v>
      </c>
      <c r="G1022" s="341">
        <v>0.54</v>
      </c>
      <c r="H1022" s="341"/>
      <c r="I1022" s="342" t="s">
        <v>1451</v>
      </c>
      <c r="J1022" s="342" t="s">
        <v>1452</v>
      </c>
      <c r="K1022" s="343" t="s">
        <v>1480</v>
      </c>
      <c r="L1022" s="290"/>
      <c r="M1022" s="253">
        <v>1</v>
      </c>
    </row>
    <row r="1023" spans="1:15" ht="45">
      <c r="B1023" s="289">
        <v>12</v>
      </c>
      <c r="C1023" s="290" t="s">
        <v>1481</v>
      </c>
      <c r="D1023" s="289" t="s">
        <v>309</v>
      </c>
      <c r="E1023" s="305" t="s">
        <v>1450</v>
      </c>
      <c r="F1023" s="340">
        <v>1.93</v>
      </c>
      <c r="G1023" s="341">
        <v>1.93</v>
      </c>
      <c r="H1023" s="341"/>
      <c r="I1023" s="342" t="s">
        <v>1451</v>
      </c>
      <c r="J1023" s="342" t="s">
        <v>1456</v>
      </c>
      <c r="K1023" s="343" t="s">
        <v>1482</v>
      </c>
      <c r="L1023" s="290"/>
      <c r="M1023" s="253">
        <v>1</v>
      </c>
    </row>
    <row r="1024" spans="1:15" ht="45">
      <c r="B1024" s="289">
        <v>13</v>
      </c>
      <c r="C1024" s="290" t="s">
        <v>1483</v>
      </c>
      <c r="D1024" s="289" t="s">
        <v>1484</v>
      </c>
      <c r="E1024" s="305" t="s">
        <v>1450</v>
      </c>
      <c r="F1024" s="340">
        <v>0.15</v>
      </c>
      <c r="G1024" s="341">
        <v>0.15</v>
      </c>
      <c r="H1024" s="341"/>
      <c r="I1024" s="342" t="s">
        <v>1451</v>
      </c>
      <c r="J1024" s="342" t="s">
        <v>1485</v>
      </c>
      <c r="K1024" s="343" t="s">
        <v>1486</v>
      </c>
      <c r="L1024" s="290"/>
      <c r="M1024" s="253">
        <v>1</v>
      </c>
    </row>
    <row r="1025" spans="1:15" ht="60">
      <c r="B1025" s="289">
        <v>14</v>
      </c>
      <c r="C1025" s="290" t="s">
        <v>1487</v>
      </c>
      <c r="D1025" s="289" t="s">
        <v>27</v>
      </c>
      <c r="E1025" s="305" t="s">
        <v>1450</v>
      </c>
      <c r="F1025" s="340">
        <v>3.4</v>
      </c>
      <c r="G1025" s="341">
        <v>3.4</v>
      </c>
      <c r="H1025" s="341"/>
      <c r="I1025" s="342" t="s">
        <v>1451</v>
      </c>
      <c r="J1025" s="342" t="s">
        <v>1488</v>
      </c>
      <c r="K1025" s="343" t="s">
        <v>1489</v>
      </c>
      <c r="L1025" s="290"/>
      <c r="M1025" s="253">
        <v>1</v>
      </c>
    </row>
    <row r="1026" spans="1:15" ht="75">
      <c r="B1026" s="289">
        <v>15</v>
      </c>
      <c r="C1026" s="290" t="s">
        <v>1490</v>
      </c>
      <c r="D1026" s="289" t="s">
        <v>27</v>
      </c>
      <c r="E1026" s="305" t="s">
        <v>1450</v>
      </c>
      <c r="F1026" s="340">
        <v>1.75</v>
      </c>
      <c r="G1026" s="341">
        <v>1.75</v>
      </c>
      <c r="H1026" s="341">
        <v>4.1477E-2</v>
      </c>
      <c r="I1026" s="342" t="s">
        <v>1451</v>
      </c>
      <c r="J1026" s="342" t="s">
        <v>1491</v>
      </c>
      <c r="K1026" s="343" t="s">
        <v>1492</v>
      </c>
      <c r="L1026" s="290"/>
      <c r="M1026" s="253">
        <v>1</v>
      </c>
    </row>
    <row r="1027" spans="1:15" ht="60">
      <c r="B1027" s="289">
        <v>16</v>
      </c>
      <c r="C1027" s="290" t="s">
        <v>1493</v>
      </c>
      <c r="D1027" s="289" t="s">
        <v>27</v>
      </c>
      <c r="E1027" s="305" t="s">
        <v>1450</v>
      </c>
      <c r="F1027" s="340">
        <v>6.48</v>
      </c>
      <c r="G1027" s="341">
        <v>6.48</v>
      </c>
      <c r="H1027" s="341"/>
      <c r="I1027" s="342" t="s">
        <v>1451</v>
      </c>
      <c r="J1027" s="342" t="s">
        <v>1494</v>
      </c>
      <c r="K1027" s="343" t="s">
        <v>1495</v>
      </c>
      <c r="L1027" s="290"/>
      <c r="M1027" s="253">
        <v>1</v>
      </c>
    </row>
    <row r="1028" spans="1:15" ht="45">
      <c r="B1028" s="289">
        <v>17</v>
      </c>
      <c r="C1028" s="290" t="s">
        <v>1496</v>
      </c>
      <c r="D1028" s="289" t="s">
        <v>122</v>
      </c>
      <c r="E1028" s="305" t="s">
        <v>1450</v>
      </c>
      <c r="F1028" s="340">
        <v>0.49</v>
      </c>
      <c r="G1028" s="341">
        <v>0.49</v>
      </c>
      <c r="H1028" s="341"/>
      <c r="I1028" s="342" t="s">
        <v>1451</v>
      </c>
      <c r="J1028" s="342" t="s">
        <v>1466</v>
      </c>
      <c r="K1028" s="343" t="s">
        <v>1497</v>
      </c>
      <c r="L1028" s="290"/>
      <c r="M1028" s="253">
        <v>1</v>
      </c>
    </row>
    <row r="1029" spans="1:15" ht="60">
      <c r="B1029" s="289">
        <v>18</v>
      </c>
      <c r="C1029" s="290" t="s">
        <v>1498</v>
      </c>
      <c r="D1029" s="289" t="s">
        <v>47</v>
      </c>
      <c r="E1029" s="305" t="s">
        <v>1450</v>
      </c>
      <c r="F1029" s="340">
        <v>1.0249999999999999</v>
      </c>
      <c r="G1029" s="341">
        <v>0.45</v>
      </c>
      <c r="H1029" s="341"/>
      <c r="I1029" s="342" t="s">
        <v>1451</v>
      </c>
      <c r="J1029" s="342" t="s">
        <v>1499</v>
      </c>
      <c r="K1029" s="343" t="s">
        <v>1500</v>
      </c>
      <c r="L1029" s="290"/>
      <c r="M1029" s="253">
        <v>1</v>
      </c>
    </row>
    <row r="1030" spans="1:15" ht="75">
      <c r="B1030" s="289">
        <v>19</v>
      </c>
      <c r="C1030" s="290" t="s">
        <v>1501</v>
      </c>
      <c r="D1030" s="289" t="s">
        <v>47</v>
      </c>
      <c r="E1030" s="305" t="s">
        <v>1450</v>
      </c>
      <c r="F1030" s="340">
        <v>1.2</v>
      </c>
      <c r="G1030" s="341">
        <v>1.2</v>
      </c>
      <c r="H1030" s="341">
        <v>1.2</v>
      </c>
      <c r="I1030" s="342" t="s">
        <v>1451</v>
      </c>
      <c r="J1030" s="342" t="s">
        <v>1502</v>
      </c>
      <c r="K1030" s="343" t="s">
        <v>1503</v>
      </c>
      <c r="L1030" s="290"/>
      <c r="M1030" s="253">
        <v>1</v>
      </c>
    </row>
    <row r="1031" spans="1:15" ht="30">
      <c r="B1031" s="289">
        <v>20</v>
      </c>
      <c r="C1031" s="290" t="s">
        <v>1504</v>
      </c>
      <c r="D1031" s="289" t="s">
        <v>47</v>
      </c>
      <c r="E1031" s="305" t="s">
        <v>1450</v>
      </c>
      <c r="F1031" s="340">
        <v>1.08</v>
      </c>
      <c r="G1031" s="341">
        <v>0.48</v>
      </c>
      <c r="H1031" s="341"/>
      <c r="I1031" s="342" t="s">
        <v>1451</v>
      </c>
      <c r="J1031" s="342" t="s">
        <v>1505</v>
      </c>
      <c r="K1031" s="343" t="s">
        <v>1506</v>
      </c>
      <c r="L1031" s="290"/>
      <c r="M1031" s="253">
        <v>1</v>
      </c>
    </row>
    <row r="1032" spans="1:15" ht="60">
      <c r="B1032" s="289">
        <v>21</v>
      </c>
      <c r="C1032" s="290" t="s">
        <v>1507</v>
      </c>
      <c r="D1032" s="289" t="s">
        <v>47</v>
      </c>
      <c r="E1032" s="305" t="s">
        <v>1450</v>
      </c>
      <c r="F1032" s="340">
        <v>0.6</v>
      </c>
      <c r="G1032" s="341">
        <v>0.6</v>
      </c>
      <c r="H1032" s="341"/>
      <c r="I1032" s="342" t="s">
        <v>1451</v>
      </c>
      <c r="J1032" s="342" t="s">
        <v>1508</v>
      </c>
      <c r="K1032" s="343" t="s">
        <v>1509</v>
      </c>
      <c r="L1032" s="290"/>
      <c r="M1032" s="253">
        <v>1</v>
      </c>
    </row>
    <row r="1033" spans="1:15" ht="60">
      <c r="B1033" s="289">
        <v>22</v>
      </c>
      <c r="C1033" s="290" t="s">
        <v>1510</v>
      </c>
      <c r="D1033" s="289" t="s">
        <v>27</v>
      </c>
      <c r="E1033" s="305" t="s">
        <v>1450</v>
      </c>
      <c r="F1033" s="340">
        <v>2.2799999999999998</v>
      </c>
      <c r="G1033" s="341">
        <v>1.52</v>
      </c>
      <c r="H1033" s="341">
        <v>1.52</v>
      </c>
      <c r="I1033" s="342" t="s">
        <v>1451</v>
      </c>
      <c r="J1033" s="342" t="s">
        <v>1502</v>
      </c>
      <c r="K1033" s="343" t="s">
        <v>1511</v>
      </c>
      <c r="L1033" s="290"/>
      <c r="M1033" s="253">
        <v>1</v>
      </c>
    </row>
    <row r="1034" spans="1:15" ht="195">
      <c r="B1034" s="289">
        <v>23</v>
      </c>
      <c r="C1034" s="290" t="s">
        <v>1512</v>
      </c>
      <c r="D1034" s="289" t="s">
        <v>73</v>
      </c>
      <c r="E1034" s="305" t="s">
        <v>1513</v>
      </c>
      <c r="F1034" s="340">
        <v>0.95000000000000007</v>
      </c>
      <c r="G1034" s="341">
        <v>0.95000000000000007</v>
      </c>
      <c r="H1034" s="341"/>
      <c r="I1034" s="342" t="s">
        <v>1451</v>
      </c>
      <c r="J1034" s="342" t="s">
        <v>1514</v>
      </c>
      <c r="K1034" s="343" t="s">
        <v>1515</v>
      </c>
      <c r="L1034" s="290"/>
      <c r="M1034" s="253">
        <v>1</v>
      </c>
      <c r="O1034" s="150">
        <v>0</v>
      </c>
    </row>
    <row r="1035" spans="1:15" s="5" customFormat="1" hidden="1">
      <c r="B1035" s="130"/>
      <c r="C1035" s="131"/>
      <c r="D1035" s="130"/>
      <c r="E1035" s="132"/>
      <c r="F1035" s="133"/>
      <c r="G1035" s="134"/>
      <c r="H1035" s="134"/>
      <c r="I1035" s="135"/>
      <c r="J1035" s="135"/>
      <c r="K1035" s="136"/>
      <c r="L1035" s="137"/>
      <c r="M1035" s="231"/>
    </row>
    <row r="1036" spans="1:15" s="288" customFormat="1">
      <c r="A1036" s="1"/>
      <c r="B1036" s="283" t="s">
        <v>56</v>
      </c>
      <c r="C1036" s="453" t="s">
        <v>6492</v>
      </c>
      <c r="D1036" s="454"/>
      <c r="E1036" s="454"/>
      <c r="F1036" s="454"/>
      <c r="G1036" s="454"/>
      <c r="H1036" s="454"/>
      <c r="I1036" s="454"/>
      <c r="J1036" s="454"/>
      <c r="K1036" s="454"/>
      <c r="L1036" s="455"/>
      <c r="M1036" s="286">
        <v>0</v>
      </c>
    </row>
    <row r="1037" spans="1:15" ht="120">
      <c r="B1037" s="289">
        <v>24</v>
      </c>
      <c r="C1037" s="330" t="s">
        <v>1516</v>
      </c>
      <c r="D1037" s="289" t="s">
        <v>27</v>
      </c>
      <c r="E1037" s="305" t="s">
        <v>1450</v>
      </c>
      <c r="F1037" s="340">
        <v>4.5999999999999996</v>
      </c>
      <c r="G1037" s="341">
        <v>3.0970000000000001E-2</v>
      </c>
      <c r="H1037" s="341"/>
      <c r="I1037" s="342" t="s">
        <v>1451</v>
      </c>
      <c r="J1037" s="342" t="s">
        <v>1517</v>
      </c>
      <c r="K1037" s="343" t="s">
        <v>1518</v>
      </c>
      <c r="L1037" s="290" t="s">
        <v>6760</v>
      </c>
      <c r="M1037" s="253">
        <v>1</v>
      </c>
    </row>
    <row r="1038" spans="1:15" ht="60">
      <c r="B1038" s="289">
        <v>25</v>
      </c>
      <c r="C1038" s="330" t="s">
        <v>1519</v>
      </c>
      <c r="D1038" s="289" t="s">
        <v>27</v>
      </c>
      <c r="E1038" s="305" t="s">
        <v>1450</v>
      </c>
      <c r="F1038" s="340">
        <v>1.47</v>
      </c>
      <c r="G1038" s="341">
        <v>2.0000000000000018E-2</v>
      </c>
      <c r="H1038" s="341"/>
      <c r="I1038" s="342" t="s">
        <v>1451</v>
      </c>
      <c r="J1038" s="342" t="s">
        <v>1520</v>
      </c>
      <c r="K1038" s="343" t="s">
        <v>1521</v>
      </c>
      <c r="L1038" s="290"/>
      <c r="M1038" s="253">
        <v>1</v>
      </c>
    </row>
    <row r="1039" spans="1:15" ht="30">
      <c r="B1039" s="289">
        <v>26</v>
      </c>
      <c r="C1039" s="330" t="s">
        <v>1522</v>
      </c>
      <c r="D1039" s="289" t="s">
        <v>47</v>
      </c>
      <c r="E1039" s="305" t="s">
        <v>1450</v>
      </c>
      <c r="F1039" s="340">
        <v>1.5</v>
      </c>
      <c r="G1039" s="341">
        <v>1.5</v>
      </c>
      <c r="H1039" s="341"/>
      <c r="I1039" s="342" t="s">
        <v>1451</v>
      </c>
      <c r="J1039" s="342" t="s">
        <v>1520</v>
      </c>
      <c r="K1039" s="343" t="s">
        <v>1523</v>
      </c>
      <c r="L1039" s="290"/>
      <c r="M1039" s="253">
        <v>1</v>
      </c>
    </row>
    <row r="1040" spans="1:15" ht="75">
      <c r="B1040" s="289">
        <v>27</v>
      </c>
      <c r="C1040" s="330" t="s">
        <v>1524</v>
      </c>
      <c r="D1040" s="289" t="s">
        <v>47</v>
      </c>
      <c r="E1040" s="305" t="s">
        <v>1450</v>
      </c>
      <c r="F1040" s="340">
        <v>0.15</v>
      </c>
      <c r="G1040" s="341">
        <v>0.14629999999999999</v>
      </c>
      <c r="H1040" s="341"/>
      <c r="I1040" s="342" t="s">
        <v>1451</v>
      </c>
      <c r="J1040" s="342" t="s">
        <v>1525</v>
      </c>
      <c r="K1040" s="343" t="s">
        <v>1526</v>
      </c>
      <c r="L1040" s="290"/>
      <c r="M1040" s="253">
        <v>1</v>
      </c>
    </row>
    <row r="1041" spans="2:15" ht="45">
      <c r="B1041" s="289">
        <v>28</v>
      </c>
      <c r="C1041" s="330" t="s">
        <v>1527</v>
      </c>
      <c r="D1041" s="289" t="s">
        <v>122</v>
      </c>
      <c r="E1041" s="305" t="s">
        <v>1528</v>
      </c>
      <c r="F1041" s="340">
        <v>0.26</v>
      </c>
      <c r="G1041" s="341">
        <v>0.26</v>
      </c>
      <c r="H1041" s="341"/>
      <c r="I1041" s="342" t="s">
        <v>1451</v>
      </c>
      <c r="J1041" s="342" t="s">
        <v>1529</v>
      </c>
      <c r="K1041" s="343" t="s">
        <v>1530</v>
      </c>
      <c r="L1041" s="290"/>
      <c r="M1041" s="253">
        <v>1</v>
      </c>
    </row>
    <row r="1042" spans="2:15" ht="90">
      <c r="B1042" s="289">
        <v>29</v>
      </c>
      <c r="C1042" s="330" t="s">
        <v>1531</v>
      </c>
      <c r="D1042" s="289" t="s">
        <v>27</v>
      </c>
      <c r="E1042" s="305" t="s">
        <v>1450</v>
      </c>
      <c r="F1042" s="340">
        <v>9.2900000000000009</v>
      </c>
      <c r="G1042" s="341">
        <v>9.2900000000000009</v>
      </c>
      <c r="H1042" s="341"/>
      <c r="I1042" s="342" t="s">
        <v>1451</v>
      </c>
      <c r="J1042" s="342" t="s">
        <v>1532</v>
      </c>
      <c r="K1042" s="343" t="s">
        <v>1533</v>
      </c>
      <c r="L1042" s="290"/>
      <c r="M1042" s="253">
        <v>1</v>
      </c>
      <c r="O1042" s="150">
        <v>0</v>
      </c>
    </row>
    <row r="1043" spans="2:15" ht="75">
      <c r="B1043" s="289">
        <v>30</v>
      </c>
      <c r="C1043" s="330" t="s">
        <v>1534</v>
      </c>
      <c r="D1043" s="289" t="s">
        <v>27</v>
      </c>
      <c r="E1043" s="305" t="s">
        <v>1450</v>
      </c>
      <c r="F1043" s="340">
        <v>1.5</v>
      </c>
      <c r="G1043" s="341">
        <v>1.5</v>
      </c>
      <c r="H1043" s="341"/>
      <c r="I1043" s="342" t="s">
        <v>1451</v>
      </c>
      <c r="J1043" s="342" t="s">
        <v>1460</v>
      </c>
      <c r="K1043" s="343" t="s">
        <v>1535</v>
      </c>
      <c r="L1043" s="290"/>
      <c r="M1043" s="253">
        <v>1</v>
      </c>
    </row>
    <row r="1044" spans="2:15" ht="75">
      <c r="B1044" s="289">
        <v>31</v>
      </c>
      <c r="C1044" s="330" t="s">
        <v>1536</v>
      </c>
      <c r="D1044" s="289" t="s">
        <v>27</v>
      </c>
      <c r="E1044" s="305" t="s">
        <v>1450</v>
      </c>
      <c r="F1044" s="340">
        <v>0.56999999999999995</v>
      </c>
      <c r="G1044" s="341">
        <v>0.56999999999999995</v>
      </c>
      <c r="H1044" s="341"/>
      <c r="I1044" s="342" t="s">
        <v>1451</v>
      </c>
      <c r="J1044" s="342" t="s">
        <v>1460</v>
      </c>
      <c r="K1044" s="343" t="s">
        <v>1537</v>
      </c>
      <c r="L1044" s="290"/>
      <c r="M1044" s="253">
        <v>1</v>
      </c>
      <c r="O1044" s="150">
        <v>0</v>
      </c>
    </row>
    <row r="1045" spans="2:15" ht="60">
      <c r="B1045" s="289">
        <v>32</v>
      </c>
      <c r="C1045" s="330" t="s">
        <v>1538</v>
      </c>
      <c r="D1045" s="289" t="s">
        <v>47</v>
      </c>
      <c r="E1045" s="305" t="s">
        <v>1450</v>
      </c>
      <c r="F1045" s="340">
        <v>0.09</v>
      </c>
      <c r="G1045" s="341">
        <v>0.09</v>
      </c>
      <c r="H1045" s="341"/>
      <c r="I1045" s="342" t="s">
        <v>1451</v>
      </c>
      <c r="J1045" s="342" t="s">
        <v>1475</v>
      </c>
      <c r="K1045" s="343" t="s">
        <v>1539</v>
      </c>
      <c r="L1045" s="290"/>
      <c r="M1045" s="253">
        <v>1</v>
      </c>
    </row>
    <row r="1046" spans="2:15" ht="45">
      <c r="B1046" s="289">
        <v>33</v>
      </c>
      <c r="C1046" s="330" t="s">
        <v>1540</v>
      </c>
      <c r="D1046" s="289" t="s">
        <v>898</v>
      </c>
      <c r="E1046" s="305" t="s">
        <v>1541</v>
      </c>
      <c r="F1046" s="340">
        <v>0.2</v>
      </c>
      <c r="G1046" s="341">
        <v>0.2</v>
      </c>
      <c r="H1046" s="341"/>
      <c r="I1046" s="342" t="s">
        <v>1451</v>
      </c>
      <c r="J1046" s="342" t="s">
        <v>1475</v>
      </c>
      <c r="K1046" s="343" t="s">
        <v>1542</v>
      </c>
      <c r="L1046" s="290"/>
      <c r="M1046" s="253">
        <v>1</v>
      </c>
    </row>
    <row r="1047" spans="2:15" ht="45">
      <c r="B1047" s="289">
        <v>34</v>
      </c>
      <c r="C1047" s="330" t="s">
        <v>1543</v>
      </c>
      <c r="D1047" s="289" t="s">
        <v>898</v>
      </c>
      <c r="E1047" s="305" t="s">
        <v>1474</v>
      </c>
      <c r="F1047" s="340">
        <v>0.5</v>
      </c>
      <c r="G1047" s="341">
        <v>0.5</v>
      </c>
      <c r="H1047" s="341"/>
      <c r="I1047" s="342" t="s">
        <v>1451</v>
      </c>
      <c r="J1047" s="342" t="s">
        <v>1475</v>
      </c>
      <c r="K1047" s="343" t="s">
        <v>1544</v>
      </c>
      <c r="L1047" s="290"/>
      <c r="M1047" s="253">
        <v>1</v>
      </c>
    </row>
    <row r="1048" spans="2:15" ht="45">
      <c r="B1048" s="289">
        <v>35</v>
      </c>
      <c r="C1048" s="330" t="s">
        <v>1545</v>
      </c>
      <c r="D1048" s="289" t="s">
        <v>122</v>
      </c>
      <c r="E1048" s="305" t="s">
        <v>1450</v>
      </c>
      <c r="F1048" s="340">
        <v>0.2</v>
      </c>
      <c r="G1048" s="341">
        <v>0.2</v>
      </c>
      <c r="H1048" s="341"/>
      <c r="I1048" s="342" t="s">
        <v>1451</v>
      </c>
      <c r="J1048" s="342" t="s">
        <v>1505</v>
      </c>
      <c r="K1048" s="343" t="s">
        <v>1546</v>
      </c>
      <c r="L1048" s="290"/>
      <c r="M1048" s="253">
        <v>1</v>
      </c>
      <c r="O1048" s="150">
        <v>0</v>
      </c>
    </row>
    <row r="1049" spans="2:15" ht="60">
      <c r="B1049" s="289">
        <v>36</v>
      </c>
      <c r="C1049" s="330" t="s">
        <v>1550</v>
      </c>
      <c r="D1049" s="289" t="s">
        <v>122</v>
      </c>
      <c r="E1049" s="305" t="s">
        <v>1551</v>
      </c>
      <c r="F1049" s="340">
        <v>0.3</v>
      </c>
      <c r="G1049" s="341">
        <v>0.3</v>
      </c>
      <c r="H1049" s="341"/>
      <c r="I1049" s="342" t="s">
        <v>1451</v>
      </c>
      <c r="J1049" s="342" t="s">
        <v>1466</v>
      </c>
      <c r="K1049" s="343" t="s">
        <v>1552</v>
      </c>
      <c r="L1049" s="290"/>
      <c r="M1049" s="253">
        <v>1</v>
      </c>
      <c r="O1049" s="150">
        <v>0</v>
      </c>
    </row>
    <row r="1050" spans="2:15" ht="60">
      <c r="B1050" s="289">
        <v>37</v>
      </c>
      <c r="C1050" s="330" t="s">
        <v>1553</v>
      </c>
      <c r="D1050" s="289" t="s">
        <v>122</v>
      </c>
      <c r="E1050" s="305" t="s">
        <v>1551</v>
      </c>
      <c r="F1050" s="340">
        <v>0.2</v>
      </c>
      <c r="G1050" s="341">
        <v>0.2</v>
      </c>
      <c r="H1050" s="341"/>
      <c r="I1050" s="342" t="s">
        <v>1451</v>
      </c>
      <c r="J1050" s="342" t="s">
        <v>1466</v>
      </c>
      <c r="K1050" s="343" t="s">
        <v>1554</v>
      </c>
      <c r="L1050" s="290"/>
      <c r="M1050" s="253">
        <v>1</v>
      </c>
    </row>
    <row r="1051" spans="2:15" ht="60">
      <c r="B1051" s="289">
        <v>38</v>
      </c>
      <c r="C1051" s="330" t="s">
        <v>1555</v>
      </c>
      <c r="D1051" s="289" t="s">
        <v>122</v>
      </c>
      <c r="E1051" s="305" t="s">
        <v>1551</v>
      </c>
      <c r="F1051" s="340">
        <v>0.2</v>
      </c>
      <c r="G1051" s="341">
        <v>0.2</v>
      </c>
      <c r="H1051" s="341"/>
      <c r="I1051" s="342" t="s">
        <v>1451</v>
      </c>
      <c r="J1051" s="342" t="s">
        <v>1466</v>
      </c>
      <c r="K1051" s="343" t="s">
        <v>1556</v>
      </c>
      <c r="L1051" s="290"/>
      <c r="M1051" s="253">
        <v>1</v>
      </c>
      <c r="O1051" s="150">
        <v>0</v>
      </c>
    </row>
    <row r="1052" spans="2:15" ht="60">
      <c r="B1052" s="289">
        <v>39</v>
      </c>
      <c r="C1052" s="330" t="s">
        <v>1557</v>
      </c>
      <c r="D1052" s="289" t="s">
        <v>122</v>
      </c>
      <c r="E1052" s="305" t="s">
        <v>1551</v>
      </c>
      <c r="F1052" s="340">
        <v>0.2</v>
      </c>
      <c r="G1052" s="341">
        <v>0.2</v>
      </c>
      <c r="H1052" s="341"/>
      <c r="I1052" s="342" t="s">
        <v>1451</v>
      </c>
      <c r="J1052" s="342" t="s">
        <v>1466</v>
      </c>
      <c r="K1052" s="343" t="s">
        <v>1558</v>
      </c>
      <c r="L1052" s="290"/>
      <c r="M1052" s="253">
        <v>1</v>
      </c>
    </row>
    <row r="1053" spans="2:15" ht="60">
      <c r="B1053" s="289">
        <v>40</v>
      </c>
      <c r="C1053" s="330" t="s">
        <v>1559</v>
      </c>
      <c r="D1053" s="289" t="s">
        <v>122</v>
      </c>
      <c r="E1053" s="305" t="s">
        <v>1551</v>
      </c>
      <c r="F1053" s="340">
        <v>0.2</v>
      </c>
      <c r="G1053" s="341">
        <v>0.2</v>
      </c>
      <c r="H1053" s="341"/>
      <c r="I1053" s="342" t="s">
        <v>1451</v>
      </c>
      <c r="J1053" s="342" t="s">
        <v>1466</v>
      </c>
      <c r="K1053" s="343" t="s">
        <v>1560</v>
      </c>
      <c r="L1053" s="290"/>
      <c r="M1053" s="253">
        <v>1</v>
      </c>
      <c r="O1053" s="150">
        <v>0</v>
      </c>
    </row>
    <row r="1054" spans="2:15" ht="60">
      <c r="B1054" s="289">
        <v>41</v>
      </c>
      <c r="C1054" s="330" t="s">
        <v>1561</v>
      </c>
      <c r="D1054" s="289" t="s">
        <v>122</v>
      </c>
      <c r="E1054" s="305" t="s">
        <v>1551</v>
      </c>
      <c r="F1054" s="340">
        <v>0.2</v>
      </c>
      <c r="G1054" s="341">
        <v>0.2</v>
      </c>
      <c r="H1054" s="341"/>
      <c r="I1054" s="342" t="s">
        <v>1451</v>
      </c>
      <c r="J1054" s="342" t="s">
        <v>1466</v>
      </c>
      <c r="K1054" s="343" t="s">
        <v>1562</v>
      </c>
      <c r="L1054" s="290"/>
      <c r="M1054" s="253">
        <v>1</v>
      </c>
      <c r="O1054" s="150">
        <v>0</v>
      </c>
    </row>
    <row r="1055" spans="2:15" ht="60">
      <c r="B1055" s="289">
        <v>42</v>
      </c>
      <c r="C1055" s="330" t="s">
        <v>1563</v>
      </c>
      <c r="D1055" s="289" t="s">
        <v>122</v>
      </c>
      <c r="E1055" s="305" t="s">
        <v>1551</v>
      </c>
      <c r="F1055" s="340">
        <v>0.2</v>
      </c>
      <c r="G1055" s="341">
        <v>0.2</v>
      </c>
      <c r="H1055" s="341"/>
      <c r="I1055" s="342" t="s">
        <v>1451</v>
      </c>
      <c r="J1055" s="342" t="s">
        <v>1466</v>
      </c>
      <c r="K1055" s="343" t="s">
        <v>1564</v>
      </c>
      <c r="L1055" s="290"/>
      <c r="M1055" s="253">
        <v>1</v>
      </c>
    </row>
    <row r="1056" spans="2:15" ht="30">
      <c r="B1056" s="289">
        <v>43</v>
      </c>
      <c r="C1056" s="330" t="s">
        <v>1565</v>
      </c>
      <c r="D1056" s="289" t="s">
        <v>27</v>
      </c>
      <c r="E1056" s="305" t="s">
        <v>1450</v>
      </c>
      <c r="F1056" s="340">
        <v>3.09</v>
      </c>
      <c r="G1056" s="341">
        <v>3.09</v>
      </c>
      <c r="H1056" s="341"/>
      <c r="I1056" s="342" t="s">
        <v>1451</v>
      </c>
      <c r="J1056" s="342" t="s">
        <v>1566</v>
      </c>
      <c r="K1056" s="343" t="s">
        <v>1567</v>
      </c>
      <c r="L1056" s="290"/>
      <c r="M1056" s="253">
        <v>1</v>
      </c>
      <c r="O1056" s="150">
        <v>0</v>
      </c>
    </row>
    <row r="1057" spans="2:15" ht="90">
      <c r="B1057" s="289">
        <v>44</v>
      </c>
      <c r="C1057" s="330" t="s">
        <v>1568</v>
      </c>
      <c r="D1057" s="289" t="s">
        <v>27</v>
      </c>
      <c r="E1057" s="305" t="s">
        <v>1450</v>
      </c>
      <c r="F1057" s="340">
        <v>3.5000000000000004</v>
      </c>
      <c r="G1057" s="341">
        <v>2.8</v>
      </c>
      <c r="H1057" s="341"/>
      <c r="I1057" s="342" t="s">
        <v>1451</v>
      </c>
      <c r="J1057" s="342" t="s">
        <v>1569</v>
      </c>
      <c r="K1057" s="343" t="s">
        <v>1570</v>
      </c>
      <c r="L1057" s="290"/>
      <c r="M1057" s="253">
        <v>1</v>
      </c>
      <c r="O1057" s="150">
        <v>0</v>
      </c>
    </row>
    <row r="1058" spans="2:15" ht="45">
      <c r="B1058" s="289">
        <v>45</v>
      </c>
      <c r="C1058" s="330" t="s">
        <v>1577</v>
      </c>
      <c r="D1058" s="289" t="s">
        <v>27</v>
      </c>
      <c r="E1058" s="305" t="s">
        <v>1450</v>
      </c>
      <c r="F1058" s="340">
        <v>2.8</v>
      </c>
      <c r="G1058" s="341">
        <v>2.42</v>
      </c>
      <c r="H1058" s="341"/>
      <c r="I1058" s="342" t="s">
        <v>1451</v>
      </c>
      <c r="J1058" s="342" t="s">
        <v>1578</v>
      </c>
      <c r="K1058" s="343" t="s">
        <v>1579</v>
      </c>
      <c r="L1058" s="290"/>
      <c r="M1058" s="253">
        <v>1</v>
      </c>
    </row>
    <row r="1059" spans="2:15" ht="75">
      <c r="B1059" s="289">
        <v>46</v>
      </c>
      <c r="C1059" s="330" t="s">
        <v>1580</v>
      </c>
      <c r="D1059" s="289" t="s">
        <v>47</v>
      </c>
      <c r="E1059" s="305" t="s">
        <v>1450</v>
      </c>
      <c r="F1059" s="340">
        <v>1.1788400000000001</v>
      </c>
      <c r="G1059" s="341">
        <v>1.1788400000000001</v>
      </c>
      <c r="H1059" s="341">
        <v>0.01</v>
      </c>
      <c r="I1059" s="342" t="s">
        <v>1451</v>
      </c>
      <c r="J1059" s="342" t="s">
        <v>1581</v>
      </c>
      <c r="K1059" s="343" t="s">
        <v>1582</v>
      </c>
      <c r="L1059" s="290"/>
      <c r="M1059" s="253">
        <v>1</v>
      </c>
    </row>
    <row r="1060" spans="2:15" ht="60">
      <c r="B1060" s="289">
        <v>47</v>
      </c>
      <c r="C1060" s="330" t="s">
        <v>1583</v>
      </c>
      <c r="D1060" s="289" t="s">
        <v>271</v>
      </c>
      <c r="E1060" s="305" t="s">
        <v>1450</v>
      </c>
      <c r="F1060" s="340">
        <v>0.25</v>
      </c>
      <c r="G1060" s="341">
        <v>0.25</v>
      </c>
      <c r="H1060" s="341"/>
      <c r="I1060" s="342" t="s">
        <v>1451</v>
      </c>
      <c r="J1060" s="342" t="s">
        <v>1508</v>
      </c>
      <c r="K1060" s="343" t="s">
        <v>1584</v>
      </c>
      <c r="L1060" s="290"/>
      <c r="M1060" s="253">
        <v>1</v>
      </c>
      <c r="O1060" s="150">
        <v>0</v>
      </c>
    </row>
    <row r="1061" spans="2:15" ht="60">
      <c r="B1061" s="289">
        <v>48</v>
      </c>
      <c r="C1061" s="330" t="s">
        <v>1585</v>
      </c>
      <c r="D1061" s="289" t="s">
        <v>898</v>
      </c>
      <c r="E1061" s="305" t="s">
        <v>1586</v>
      </c>
      <c r="F1061" s="340">
        <v>0.48199999999999998</v>
      </c>
      <c r="G1061" s="341">
        <v>0.48199999999999998</v>
      </c>
      <c r="H1061" s="341"/>
      <c r="I1061" s="342" t="s">
        <v>1451</v>
      </c>
      <c r="J1061" s="342" t="s">
        <v>1463</v>
      </c>
      <c r="K1061" s="343" t="s">
        <v>1587</v>
      </c>
      <c r="L1061" s="290"/>
      <c r="M1061" s="253">
        <v>1</v>
      </c>
      <c r="O1061" s="150">
        <v>0</v>
      </c>
    </row>
    <row r="1062" spans="2:15" ht="75">
      <c r="B1062" s="289">
        <v>49</v>
      </c>
      <c r="C1062" s="330" t="s">
        <v>1588</v>
      </c>
      <c r="D1062" s="289" t="s">
        <v>122</v>
      </c>
      <c r="E1062" s="305" t="s">
        <v>1589</v>
      </c>
      <c r="F1062" s="340">
        <v>0.2</v>
      </c>
      <c r="G1062" s="341">
        <v>0.2</v>
      </c>
      <c r="H1062" s="341"/>
      <c r="I1062" s="342" t="s">
        <v>1451</v>
      </c>
      <c r="J1062" s="342" t="s">
        <v>1520</v>
      </c>
      <c r="K1062" s="343" t="s">
        <v>1590</v>
      </c>
      <c r="L1062" s="290"/>
      <c r="M1062" s="253">
        <v>1</v>
      </c>
      <c r="O1062" s="150">
        <v>0</v>
      </c>
    </row>
    <row r="1063" spans="2:15" ht="75">
      <c r="B1063" s="289">
        <v>50</v>
      </c>
      <c r="C1063" s="330" t="s">
        <v>1591</v>
      </c>
      <c r="D1063" s="289" t="s">
        <v>122</v>
      </c>
      <c r="E1063" s="305" t="s">
        <v>1455</v>
      </c>
      <c r="F1063" s="340">
        <v>0.3</v>
      </c>
      <c r="G1063" s="341">
        <v>0.3</v>
      </c>
      <c r="H1063" s="341"/>
      <c r="I1063" s="342" t="s">
        <v>1451</v>
      </c>
      <c r="J1063" s="342" t="s">
        <v>1456</v>
      </c>
      <c r="K1063" s="343" t="s">
        <v>1592</v>
      </c>
      <c r="L1063" s="290"/>
      <c r="M1063" s="253">
        <v>1</v>
      </c>
    </row>
    <row r="1064" spans="2:15" ht="75">
      <c r="B1064" s="289">
        <v>51</v>
      </c>
      <c r="C1064" s="330" t="s">
        <v>1593</v>
      </c>
      <c r="D1064" s="289" t="s">
        <v>929</v>
      </c>
      <c r="E1064" s="305" t="s">
        <v>1594</v>
      </c>
      <c r="F1064" s="340">
        <v>0.68</v>
      </c>
      <c r="G1064" s="341">
        <v>0.68</v>
      </c>
      <c r="H1064" s="341"/>
      <c r="I1064" s="342" t="s">
        <v>1451</v>
      </c>
      <c r="J1064" s="342" t="s">
        <v>1460</v>
      </c>
      <c r="K1064" s="343" t="s">
        <v>1535</v>
      </c>
      <c r="L1064" s="290"/>
      <c r="M1064" s="253">
        <v>1</v>
      </c>
      <c r="O1064" s="150">
        <v>0</v>
      </c>
    </row>
    <row r="1065" spans="2:15" ht="60">
      <c r="B1065" s="289">
        <v>52</v>
      </c>
      <c r="C1065" s="330" t="s">
        <v>1595</v>
      </c>
      <c r="D1065" s="289" t="s">
        <v>73</v>
      </c>
      <c r="E1065" s="305" t="s">
        <v>1450</v>
      </c>
      <c r="F1065" s="340">
        <v>0.94</v>
      </c>
      <c r="G1065" s="341">
        <v>0.94</v>
      </c>
      <c r="H1065" s="341"/>
      <c r="I1065" s="342" t="s">
        <v>1451</v>
      </c>
      <c r="J1065" s="342" t="s">
        <v>1596</v>
      </c>
      <c r="K1065" s="343" t="s">
        <v>1597</v>
      </c>
      <c r="L1065" s="290"/>
      <c r="M1065" s="253">
        <v>1</v>
      </c>
      <c r="O1065" s="150">
        <v>0</v>
      </c>
    </row>
    <row r="1066" spans="2:15" ht="75">
      <c r="B1066" s="289">
        <v>53</v>
      </c>
      <c r="C1066" s="330" t="s">
        <v>1598</v>
      </c>
      <c r="D1066" s="289" t="s">
        <v>73</v>
      </c>
      <c r="E1066" s="305" t="s">
        <v>1450</v>
      </c>
      <c r="F1066" s="340">
        <v>1.1499999999999999</v>
      </c>
      <c r="G1066" s="341">
        <v>1.1499999999999999</v>
      </c>
      <c r="H1066" s="341"/>
      <c r="I1066" s="342" t="s">
        <v>1451</v>
      </c>
      <c r="J1066" s="342" t="s">
        <v>1525</v>
      </c>
      <c r="K1066" s="343" t="s">
        <v>1599</v>
      </c>
      <c r="L1066" s="290"/>
      <c r="M1066" s="253">
        <v>1</v>
      </c>
      <c r="O1066" s="150">
        <v>0</v>
      </c>
    </row>
    <row r="1067" spans="2:15" ht="30">
      <c r="B1067" s="289">
        <v>54</v>
      </c>
      <c r="C1067" s="330" t="s">
        <v>1600</v>
      </c>
      <c r="D1067" s="289" t="s">
        <v>73</v>
      </c>
      <c r="E1067" s="305" t="s">
        <v>1450</v>
      </c>
      <c r="F1067" s="340">
        <v>1</v>
      </c>
      <c r="G1067" s="341">
        <v>1</v>
      </c>
      <c r="H1067" s="341"/>
      <c r="I1067" s="342" t="s">
        <v>1451</v>
      </c>
      <c r="J1067" s="342" t="s">
        <v>1505</v>
      </c>
      <c r="K1067" s="343" t="s">
        <v>1601</v>
      </c>
      <c r="L1067" s="290"/>
      <c r="M1067" s="253">
        <v>1</v>
      </c>
    </row>
    <row r="1068" spans="2:15" ht="60">
      <c r="B1068" s="289">
        <v>55</v>
      </c>
      <c r="C1068" s="330" t="s">
        <v>1602</v>
      </c>
      <c r="D1068" s="289" t="s">
        <v>1603</v>
      </c>
      <c r="E1068" s="305" t="s">
        <v>1455</v>
      </c>
      <c r="F1068" s="340">
        <v>0.8</v>
      </c>
      <c r="G1068" s="341">
        <v>0.8</v>
      </c>
      <c r="H1068" s="341"/>
      <c r="I1068" s="342" t="s">
        <v>1451</v>
      </c>
      <c r="J1068" s="342" t="s">
        <v>1456</v>
      </c>
      <c r="K1068" s="343" t="s">
        <v>1604</v>
      </c>
      <c r="L1068" s="290"/>
      <c r="M1068" s="253">
        <v>1</v>
      </c>
    </row>
    <row r="1069" spans="2:15" ht="60">
      <c r="B1069" s="289">
        <v>56</v>
      </c>
      <c r="C1069" s="330" t="s">
        <v>1605</v>
      </c>
      <c r="D1069" s="289" t="s">
        <v>27</v>
      </c>
      <c r="E1069" s="305" t="s">
        <v>1606</v>
      </c>
      <c r="F1069" s="340">
        <v>7.0000000000000007E-2</v>
      </c>
      <c r="G1069" s="341">
        <v>7.0000000000000007E-2</v>
      </c>
      <c r="H1069" s="341"/>
      <c r="I1069" s="342" t="s">
        <v>1451</v>
      </c>
      <c r="J1069" s="342" t="s">
        <v>1505</v>
      </c>
      <c r="K1069" s="343" t="s">
        <v>1607</v>
      </c>
      <c r="L1069" s="290"/>
      <c r="M1069" s="253">
        <v>1</v>
      </c>
      <c r="O1069" s="150">
        <v>0</v>
      </c>
    </row>
    <row r="1070" spans="2:15" ht="165">
      <c r="B1070" s="289">
        <v>57</v>
      </c>
      <c r="C1070" s="330" t="s">
        <v>1608</v>
      </c>
      <c r="D1070" s="289" t="s">
        <v>27</v>
      </c>
      <c r="E1070" s="305" t="s">
        <v>1609</v>
      </c>
      <c r="F1070" s="340">
        <v>12.719999999999999</v>
      </c>
      <c r="G1070" s="341">
        <v>12.719999999999999</v>
      </c>
      <c r="H1070" s="341"/>
      <c r="I1070" s="342" t="s">
        <v>1451</v>
      </c>
      <c r="J1070" s="342" t="s">
        <v>1452</v>
      </c>
      <c r="K1070" s="343" t="s">
        <v>1610</v>
      </c>
      <c r="L1070" s="290" t="s">
        <v>6763</v>
      </c>
      <c r="M1070" s="253">
        <v>1</v>
      </c>
      <c r="O1070" s="150">
        <v>0</v>
      </c>
    </row>
    <row r="1071" spans="2:15" ht="60">
      <c r="B1071" s="289">
        <v>58</v>
      </c>
      <c r="C1071" s="330" t="s">
        <v>1611</v>
      </c>
      <c r="D1071" s="289" t="s">
        <v>47</v>
      </c>
      <c r="E1071" s="305" t="s">
        <v>1450</v>
      </c>
      <c r="F1071" s="340">
        <v>0.5</v>
      </c>
      <c r="G1071" s="341">
        <v>0.5</v>
      </c>
      <c r="H1071" s="341"/>
      <c r="I1071" s="342" t="s">
        <v>1451</v>
      </c>
      <c r="J1071" s="342" t="s">
        <v>1499</v>
      </c>
      <c r="K1071" s="343" t="s">
        <v>1612</v>
      </c>
      <c r="L1071" s="290"/>
      <c r="M1071" s="253">
        <v>1</v>
      </c>
    </row>
    <row r="1072" spans="2:15" ht="45">
      <c r="B1072" s="289">
        <v>59</v>
      </c>
      <c r="C1072" s="330" t="s">
        <v>1613</v>
      </c>
      <c r="D1072" s="289" t="s">
        <v>271</v>
      </c>
      <c r="E1072" s="305" t="s">
        <v>1450</v>
      </c>
      <c r="F1072" s="340">
        <v>0.12</v>
      </c>
      <c r="G1072" s="341">
        <v>0.12</v>
      </c>
      <c r="H1072" s="341"/>
      <c r="I1072" s="342" t="s">
        <v>1451</v>
      </c>
      <c r="J1072" s="342" t="s">
        <v>1485</v>
      </c>
      <c r="K1072" s="343" t="s">
        <v>1614</v>
      </c>
      <c r="L1072" s="290"/>
      <c r="M1072" s="253">
        <v>1</v>
      </c>
      <c r="O1072" s="150">
        <v>0</v>
      </c>
    </row>
    <row r="1073" spans="2:15" ht="45">
      <c r="B1073" s="289">
        <v>60</v>
      </c>
      <c r="C1073" s="330" t="s">
        <v>1615</v>
      </c>
      <c r="D1073" s="289" t="s">
        <v>95</v>
      </c>
      <c r="E1073" s="305" t="s">
        <v>1450</v>
      </c>
      <c r="F1073" s="340">
        <v>4.4400000000000004</v>
      </c>
      <c r="G1073" s="341">
        <v>4.4400000000000004</v>
      </c>
      <c r="H1073" s="341"/>
      <c r="I1073" s="342" t="s">
        <v>1451</v>
      </c>
      <c r="J1073" s="342" t="s">
        <v>1460</v>
      </c>
      <c r="K1073" s="343" t="s">
        <v>1616</v>
      </c>
      <c r="L1073" s="290"/>
      <c r="M1073" s="253">
        <v>1</v>
      </c>
      <c r="O1073" s="150">
        <v>0</v>
      </c>
    </row>
    <row r="1074" spans="2:15" ht="60">
      <c r="B1074" s="289">
        <v>61</v>
      </c>
      <c r="C1074" s="330" t="s">
        <v>1617</v>
      </c>
      <c r="D1074" s="289" t="s">
        <v>122</v>
      </c>
      <c r="E1074" s="305" t="s">
        <v>1618</v>
      </c>
      <c r="F1074" s="340">
        <v>0.8</v>
      </c>
      <c r="G1074" s="341">
        <v>0.8</v>
      </c>
      <c r="H1074" s="341"/>
      <c r="I1074" s="342" t="s">
        <v>1451</v>
      </c>
      <c r="J1074" s="342" t="s">
        <v>1529</v>
      </c>
      <c r="K1074" s="343" t="s">
        <v>1619</v>
      </c>
      <c r="L1074" s="290"/>
      <c r="M1074" s="253">
        <v>1</v>
      </c>
      <c r="O1074" s="150">
        <v>0</v>
      </c>
    </row>
    <row r="1075" spans="2:15" ht="60">
      <c r="B1075" s="289">
        <v>62</v>
      </c>
      <c r="C1075" s="330" t="s">
        <v>1620</v>
      </c>
      <c r="D1075" s="289" t="s">
        <v>122</v>
      </c>
      <c r="E1075" s="305" t="s">
        <v>1455</v>
      </c>
      <c r="F1075" s="340">
        <v>0.6</v>
      </c>
      <c r="G1075" s="341">
        <v>0.6</v>
      </c>
      <c r="H1075" s="341"/>
      <c r="I1075" s="342" t="s">
        <v>1451</v>
      </c>
      <c r="J1075" s="342" t="s">
        <v>1456</v>
      </c>
      <c r="K1075" s="343" t="s">
        <v>1621</v>
      </c>
      <c r="L1075" s="290"/>
      <c r="M1075" s="253">
        <v>1</v>
      </c>
    </row>
    <row r="1076" spans="2:15" ht="60">
      <c r="B1076" s="289">
        <v>63</v>
      </c>
      <c r="C1076" s="330" t="s">
        <v>1622</v>
      </c>
      <c r="D1076" s="289" t="s">
        <v>898</v>
      </c>
      <c r="E1076" s="305" t="s">
        <v>1606</v>
      </c>
      <c r="F1076" s="340">
        <v>2.4</v>
      </c>
      <c r="G1076" s="341">
        <v>2.4</v>
      </c>
      <c r="H1076" s="341"/>
      <c r="I1076" s="342" t="s">
        <v>1451</v>
      </c>
      <c r="J1076" s="342" t="s">
        <v>1505</v>
      </c>
      <c r="K1076" s="343" t="s">
        <v>1623</v>
      </c>
      <c r="L1076" s="290"/>
      <c r="M1076" s="253">
        <v>1</v>
      </c>
      <c r="O1076" s="150">
        <v>0</v>
      </c>
    </row>
    <row r="1077" spans="2:15" ht="105">
      <c r="B1077" s="289">
        <v>64</v>
      </c>
      <c r="C1077" s="330" t="s">
        <v>1624</v>
      </c>
      <c r="D1077" s="289" t="s">
        <v>860</v>
      </c>
      <c r="E1077" s="305" t="s">
        <v>1450</v>
      </c>
      <c r="F1077" s="340">
        <v>0.5</v>
      </c>
      <c r="G1077" s="341">
        <v>0.5</v>
      </c>
      <c r="H1077" s="341"/>
      <c r="I1077" s="342" t="s">
        <v>1451</v>
      </c>
      <c r="J1077" s="342" t="s">
        <v>1452</v>
      </c>
      <c r="K1077" s="343" t="s">
        <v>1625</v>
      </c>
      <c r="L1077" s="290" t="s">
        <v>6760</v>
      </c>
      <c r="M1077" s="253">
        <v>1</v>
      </c>
      <c r="O1077" s="150">
        <v>0</v>
      </c>
    </row>
    <row r="1078" spans="2:15" ht="60">
      <c r="B1078" s="289">
        <v>65</v>
      </c>
      <c r="C1078" s="330" t="s">
        <v>1626</v>
      </c>
      <c r="D1078" s="289" t="s">
        <v>27</v>
      </c>
      <c r="E1078" s="305" t="s">
        <v>1450</v>
      </c>
      <c r="F1078" s="340">
        <v>2.4220000000000002</v>
      </c>
      <c r="G1078" s="341">
        <v>2.4220000000000002</v>
      </c>
      <c r="H1078" s="341">
        <v>1.9706300000000001</v>
      </c>
      <c r="I1078" s="342" t="s">
        <v>1451</v>
      </c>
      <c r="J1078" s="342" t="s">
        <v>1627</v>
      </c>
      <c r="K1078" s="343" t="s">
        <v>1628</v>
      </c>
      <c r="L1078" s="290"/>
      <c r="M1078" s="253">
        <v>1</v>
      </c>
    </row>
    <row r="1079" spans="2:15" ht="60">
      <c r="B1079" s="289">
        <v>66</v>
      </c>
      <c r="C1079" s="330" t="s">
        <v>1629</v>
      </c>
      <c r="D1079" s="289" t="s">
        <v>27</v>
      </c>
      <c r="E1079" s="305" t="s">
        <v>1450</v>
      </c>
      <c r="F1079" s="340">
        <v>2.87</v>
      </c>
      <c r="G1079" s="341">
        <v>2.87</v>
      </c>
      <c r="H1079" s="341">
        <v>2.5468000000000002</v>
      </c>
      <c r="I1079" s="342" t="s">
        <v>1451</v>
      </c>
      <c r="J1079" s="342" t="s">
        <v>1630</v>
      </c>
      <c r="K1079" s="343" t="s">
        <v>1631</v>
      </c>
      <c r="L1079" s="290"/>
      <c r="M1079" s="253">
        <v>1</v>
      </c>
    </row>
    <row r="1080" spans="2:15" ht="45">
      <c r="B1080" s="289">
        <v>67</v>
      </c>
      <c r="C1080" s="330" t="s">
        <v>1632</v>
      </c>
      <c r="D1080" s="289" t="s">
        <v>27</v>
      </c>
      <c r="E1080" s="305" t="s">
        <v>1450</v>
      </c>
      <c r="F1080" s="340">
        <v>3.2</v>
      </c>
      <c r="G1080" s="341">
        <v>2.7300000000000004</v>
      </c>
      <c r="H1080" s="341"/>
      <c r="I1080" s="342" t="s">
        <v>1451</v>
      </c>
      <c r="J1080" s="342" t="s">
        <v>1491</v>
      </c>
      <c r="K1080" s="343" t="s">
        <v>1633</v>
      </c>
      <c r="L1080" s="290"/>
      <c r="M1080" s="253">
        <v>1</v>
      </c>
    </row>
    <row r="1081" spans="2:15" ht="135">
      <c r="B1081" s="289">
        <v>68</v>
      </c>
      <c r="C1081" s="330" t="s">
        <v>1634</v>
      </c>
      <c r="D1081" s="289" t="s">
        <v>27</v>
      </c>
      <c r="E1081" s="305" t="s">
        <v>1450</v>
      </c>
      <c r="F1081" s="340">
        <v>17.5</v>
      </c>
      <c r="G1081" s="341">
        <v>11.3</v>
      </c>
      <c r="H1081" s="341">
        <v>0.81</v>
      </c>
      <c r="I1081" s="342" t="s">
        <v>1451</v>
      </c>
      <c r="J1081" s="342" t="s">
        <v>1452</v>
      </c>
      <c r="K1081" s="343" t="s">
        <v>1635</v>
      </c>
      <c r="L1081" s="290"/>
      <c r="M1081" s="253">
        <v>1</v>
      </c>
    </row>
    <row r="1082" spans="2:15" ht="60">
      <c r="B1082" s="289">
        <v>69</v>
      </c>
      <c r="C1082" s="330" t="s">
        <v>1636</v>
      </c>
      <c r="D1082" s="289" t="s">
        <v>47</v>
      </c>
      <c r="E1082" s="305" t="s">
        <v>1450</v>
      </c>
      <c r="F1082" s="340">
        <v>0.22617999999999999</v>
      </c>
      <c r="G1082" s="341">
        <v>0.22617999999999999</v>
      </c>
      <c r="H1082" s="341">
        <v>0.22134000000000001</v>
      </c>
      <c r="I1082" s="342" t="s">
        <v>1451</v>
      </c>
      <c r="J1082" s="342" t="s">
        <v>1637</v>
      </c>
      <c r="K1082" s="343" t="s">
        <v>1638</v>
      </c>
      <c r="L1082" s="290"/>
      <c r="M1082" s="253">
        <v>1</v>
      </c>
    </row>
    <row r="1083" spans="2:15" ht="30">
      <c r="B1083" s="289">
        <v>70</v>
      </c>
      <c r="C1083" s="330" t="s">
        <v>1639</v>
      </c>
      <c r="D1083" s="289" t="s">
        <v>47</v>
      </c>
      <c r="E1083" s="305" t="s">
        <v>1450</v>
      </c>
      <c r="F1083" s="340">
        <v>0.6</v>
      </c>
      <c r="G1083" s="341">
        <v>0.6</v>
      </c>
      <c r="H1083" s="341"/>
      <c r="I1083" s="342" t="s">
        <v>1451</v>
      </c>
      <c r="J1083" s="342" t="s">
        <v>1466</v>
      </c>
      <c r="K1083" s="343" t="s">
        <v>1640</v>
      </c>
      <c r="L1083" s="290"/>
      <c r="M1083" s="253">
        <v>1</v>
      </c>
    </row>
    <row r="1084" spans="2:15" ht="60">
      <c r="B1084" s="289">
        <v>71</v>
      </c>
      <c r="C1084" s="330" t="s">
        <v>1641</v>
      </c>
      <c r="D1084" s="289" t="s">
        <v>47</v>
      </c>
      <c r="E1084" s="305" t="s">
        <v>1450</v>
      </c>
      <c r="F1084" s="340">
        <v>0.5</v>
      </c>
      <c r="G1084" s="341"/>
      <c r="H1084" s="341">
        <v>0.46812999999999999</v>
      </c>
      <c r="I1084" s="342" t="s">
        <v>1451</v>
      </c>
      <c r="J1084" s="342" t="s">
        <v>1529</v>
      </c>
      <c r="K1084" s="343" t="s">
        <v>1642</v>
      </c>
      <c r="L1084" s="290"/>
      <c r="M1084" s="253">
        <v>1</v>
      </c>
    </row>
    <row r="1085" spans="2:15" ht="30">
      <c r="B1085" s="289">
        <v>72</v>
      </c>
      <c r="C1085" s="330" t="s">
        <v>1643</v>
      </c>
      <c r="D1085" s="289" t="s">
        <v>21</v>
      </c>
      <c r="E1085" s="305" t="s">
        <v>1450</v>
      </c>
      <c r="F1085" s="340">
        <v>0.55000000000000004</v>
      </c>
      <c r="G1085" s="341">
        <v>0.55000000000000004</v>
      </c>
      <c r="H1085" s="341"/>
      <c r="I1085" s="342" t="s">
        <v>1451</v>
      </c>
      <c r="J1085" s="342" t="s">
        <v>1505</v>
      </c>
      <c r="K1085" s="343" t="s">
        <v>1644</v>
      </c>
      <c r="L1085" s="290"/>
      <c r="M1085" s="253">
        <v>1</v>
      </c>
    </row>
    <row r="1086" spans="2:15" ht="105">
      <c r="B1086" s="289">
        <v>73</v>
      </c>
      <c r="C1086" s="330" t="s">
        <v>1645</v>
      </c>
      <c r="D1086" s="289" t="s">
        <v>860</v>
      </c>
      <c r="E1086" s="305" t="s">
        <v>1450</v>
      </c>
      <c r="F1086" s="340">
        <v>0.4</v>
      </c>
      <c r="G1086" s="341">
        <v>0.4</v>
      </c>
      <c r="H1086" s="341"/>
      <c r="I1086" s="342" t="s">
        <v>1451</v>
      </c>
      <c r="J1086" s="342" t="s">
        <v>1520</v>
      </c>
      <c r="K1086" s="343" t="s">
        <v>1646</v>
      </c>
      <c r="L1086" s="290"/>
      <c r="M1086" s="253">
        <v>1</v>
      </c>
    </row>
    <row r="1087" spans="2:15" ht="105">
      <c r="B1087" s="289">
        <v>74</v>
      </c>
      <c r="C1087" s="330" t="s">
        <v>1647</v>
      </c>
      <c r="D1087" s="289" t="s">
        <v>73</v>
      </c>
      <c r="E1087" s="305" t="s">
        <v>1648</v>
      </c>
      <c r="F1087" s="340">
        <v>0.51</v>
      </c>
      <c r="G1087" s="341">
        <v>0.51</v>
      </c>
      <c r="H1087" s="341"/>
      <c r="I1087" s="342" t="s">
        <v>1451</v>
      </c>
      <c r="J1087" s="342" t="s">
        <v>1649</v>
      </c>
      <c r="K1087" s="343" t="s">
        <v>1650</v>
      </c>
      <c r="L1087" s="290"/>
      <c r="M1087" s="253">
        <v>1</v>
      </c>
    </row>
    <row r="1088" spans="2:15" ht="105">
      <c r="B1088" s="289">
        <v>75</v>
      </c>
      <c r="C1088" s="330" t="s">
        <v>1651</v>
      </c>
      <c r="D1088" s="289" t="s">
        <v>73</v>
      </c>
      <c r="E1088" s="305" t="s">
        <v>1652</v>
      </c>
      <c r="F1088" s="340">
        <v>0.7</v>
      </c>
      <c r="G1088" s="341">
        <v>0.7</v>
      </c>
      <c r="H1088" s="341"/>
      <c r="I1088" s="342" t="s">
        <v>1451</v>
      </c>
      <c r="J1088" s="342" t="s">
        <v>1649</v>
      </c>
      <c r="K1088" s="343" t="s">
        <v>1653</v>
      </c>
      <c r="L1088" s="290"/>
      <c r="M1088" s="253">
        <v>1</v>
      </c>
      <c r="O1088" s="150">
        <v>0</v>
      </c>
    </row>
    <row r="1089" spans="1:15" s="5" customFormat="1" hidden="1">
      <c r="B1089" s="3"/>
      <c r="C1089" s="132"/>
      <c r="D1089" s="130"/>
      <c r="E1089" s="132"/>
      <c r="F1089" s="133"/>
      <c r="G1089" s="134"/>
      <c r="H1089" s="134"/>
      <c r="I1089" s="135"/>
      <c r="J1089" s="135"/>
      <c r="K1089" s="136"/>
      <c r="L1089" s="137"/>
      <c r="M1089" s="231"/>
    </row>
    <row r="1090" spans="1:15" s="209" customFormat="1">
      <c r="A1090" s="1"/>
      <c r="B1090" s="280" t="s">
        <v>129</v>
      </c>
      <c r="C1090" s="296" t="s">
        <v>130</v>
      </c>
      <c r="D1090" s="344"/>
      <c r="E1090" s="320"/>
      <c r="F1090" s="345"/>
      <c r="G1090" s="346"/>
      <c r="H1090" s="346"/>
      <c r="I1090" s="347"/>
      <c r="J1090" s="347"/>
      <c r="K1090" s="348"/>
      <c r="L1090" s="278"/>
      <c r="M1090" s="282">
        <v>0</v>
      </c>
    </row>
    <row r="1091" spans="1:15" ht="75">
      <c r="B1091" s="289">
        <v>76</v>
      </c>
      <c r="C1091" s="305" t="s">
        <v>1654</v>
      </c>
      <c r="D1091" s="309" t="s">
        <v>410</v>
      </c>
      <c r="E1091" s="305" t="s">
        <v>1655</v>
      </c>
      <c r="F1091" s="340">
        <v>0.13</v>
      </c>
      <c r="G1091" s="341">
        <v>0.13</v>
      </c>
      <c r="H1091" s="341"/>
      <c r="I1091" s="342" t="s">
        <v>1451</v>
      </c>
      <c r="J1091" s="342" t="s">
        <v>1499</v>
      </c>
      <c r="K1091" s="343" t="s">
        <v>1656</v>
      </c>
      <c r="L1091" s="290"/>
      <c r="M1091" s="253">
        <v>1</v>
      </c>
    </row>
    <row r="1092" spans="1:15" ht="60">
      <c r="B1092" s="349">
        <v>77</v>
      </c>
      <c r="C1092" s="290" t="s">
        <v>1657</v>
      </c>
      <c r="D1092" s="309" t="s">
        <v>122</v>
      </c>
      <c r="E1092" s="305" t="s">
        <v>1586</v>
      </c>
      <c r="F1092" s="340">
        <v>0.09</v>
      </c>
      <c r="G1092" s="341">
        <v>0.09</v>
      </c>
      <c r="H1092" s="341"/>
      <c r="I1092" s="342" t="s">
        <v>1451</v>
      </c>
      <c r="J1092" s="342" t="s">
        <v>1463</v>
      </c>
      <c r="K1092" s="343" t="s">
        <v>1658</v>
      </c>
      <c r="L1092" s="290"/>
      <c r="M1092" s="253">
        <v>1</v>
      </c>
    </row>
    <row r="1093" spans="1:15" ht="45">
      <c r="B1093" s="289">
        <v>78</v>
      </c>
      <c r="C1093" s="290" t="s">
        <v>1659</v>
      </c>
      <c r="D1093" s="309" t="s">
        <v>122</v>
      </c>
      <c r="E1093" s="305" t="s">
        <v>1660</v>
      </c>
      <c r="F1093" s="340">
        <v>0.25</v>
      </c>
      <c r="G1093" s="341">
        <v>0.25</v>
      </c>
      <c r="H1093" s="341"/>
      <c r="I1093" s="342" t="s">
        <v>1451</v>
      </c>
      <c r="J1093" s="342" t="s">
        <v>1520</v>
      </c>
      <c r="K1093" s="343" t="s">
        <v>1661</v>
      </c>
      <c r="L1093" s="290"/>
      <c r="M1093" s="253">
        <v>1</v>
      </c>
    </row>
    <row r="1094" spans="1:15" ht="45">
      <c r="B1094" s="349">
        <v>79</v>
      </c>
      <c r="C1094" s="290" t="s">
        <v>1662</v>
      </c>
      <c r="D1094" s="309" t="s">
        <v>122</v>
      </c>
      <c r="E1094" s="305" t="s">
        <v>1474</v>
      </c>
      <c r="F1094" s="340">
        <v>0.15</v>
      </c>
      <c r="G1094" s="341">
        <v>0.15</v>
      </c>
      <c r="H1094" s="341"/>
      <c r="I1094" s="342" t="s">
        <v>1451</v>
      </c>
      <c r="J1094" s="342" t="s">
        <v>1475</v>
      </c>
      <c r="K1094" s="343" t="s">
        <v>1663</v>
      </c>
      <c r="L1094" s="290"/>
      <c r="M1094" s="253">
        <v>1</v>
      </c>
      <c r="O1094" s="150">
        <v>0</v>
      </c>
    </row>
    <row r="1095" spans="1:15" ht="45">
      <c r="B1095" s="289">
        <v>80</v>
      </c>
      <c r="C1095" s="290" t="s">
        <v>1664</v>
      </c>
      <c r="D1095" s="309" t="s">
        <v>122</v>
      </c>
      <c r="E1095" s="305" t="s">
        <v>1474</v>
      </c>
      <c r="F1095" s="340">
        <v>0.16</v>
      </c>
      <c r="G1095" s="341">
        <v>0.16</v>
      </c>
      <c r="H1095" s="341"/>
      <c r="I1095" s="342" t="s">
        <v>1451</v>
      </c>
      <c r="J1095" s="342" t="s">
        <v>1475</v>
      </c>
      <c r="K1095" s="343" t="s">
        <v>1665</v>
      </c>
      <c r="L1095" s="290"/>
      <c r="M1095" s="253">
        <v>1</v>
      </c>
    </row>
    <row r="1096" spans="1:15" ht="45">
      <c r="B1096" s="349">
        <v>81</v>
      </c>
      <c r="C1096" s="290" t="s">
        <v>1666</v>
      </c>
      <c r="D1096" s="309" t="s">
        <v>122</v>
      </c>
      <c r="E1096" s="305" t="s">
        <v>1474</v>
      </c>
      <c r="F1096" s="340">
        <v>0.2</v>
      </c>
      <c r="G1096" s="341">
        <v>0.2</v>
      </c>
      <c r="H1096" s="341"/>
      <c r="I1096" s="342" t="s">
        <v>1451</v>
      </c>
      <c r="J1096" s="342" t="s">
        <v>1475</v>
      </c>
      <c r="K1096" s="343" t="s">
        <v>1667</v>
      </c>
      <c r="L1096" s="290"/>
      <c r="M1096" s="253">
        <v>1</v>
      </c>
    </row>
    <row r="1097" spans="1:15" s="5" customFormat="1" hidden="1">
      <c r="B1097" s="130"/>
      <c r="C1097" s="137"/>
      <c r="D1097" s="3"/>
      <c r="E1097" s="3"/>
      <c r="F1097" s="142"/>
      <c r="G1097" s="142"/>
      <c r="H1097" s="142"/>
      <c r="I1097" s="3"/>
      <c r="J1097" s="3"/>
      <c r="K1097" s="137"/>
      <c r="L1097" s="137"/>
      <c r="M1097" s="231"/>
    </row>
    <row r="1098" spans="1:15" s="209" customFormat="1">
      <c r="A1098" s="5"/>
      <c r="B1098" s="296" t="s">
        <v>6399</v>
      </c>
      <c r="C1098" s="297"/>
      <c r="D1098" s="276"/>
      <c r="E1098" s="276"/>
      <c r="F1098" s="277"/>
      <c r="G1098" s="277"/>
      <c r="H1098" s="277"/>
      <c r="I1098" s="276"/>
      <c r="J1098" s="276"/>
      <c r="K1098" s="278"/>
      <c r="L1098" s="278"/>
      <c r="M1098" s="282">
        <v>0</v>
      </c>
    </row>
    <row r="1099" spans="1:15" s="209" customFormat="1">
      <c r="A1099" s="5"/>
      <c r="B1099" s="280" t="s">
        <v>16</v>
      </c>
      <c r="C1099" s="281" t="s">
        <v>6493</v>
      </c>
      <c r="D1099" s="280"/>
      <c r="E1099" s="296"/>
      <c r="F1099" s="306"/>
      <c r="G1099" s="277"/>
      <c r="H1099" s="277"/>
      <c r="I1099" s="276"/>
      <c r="J1099" s="276"/>
      <c r="K1099" s="278"/>
      <c r="L1099" s="278"/>
      <c r="M1099" s="282">
        <v>0</v>
      </c>
    </row>
    <row r="1100" spans="1:15" s="288" customFormat="1">
      <c r="A1100" s="5"/>
      <c r="B1100" s="283" t="s">
        <v>18</v>
      </c>
      <c r="C1100" s="284" t="s">
        <v>19</v>
      </c>
      <c r="D1100" s="298"/>
      <c r="E1100" s="298"/>
      <c r="F1100" s="316"/>
      <c r="G1100" s="316"/>
      <c r="H1100" s="316"/>
      <c r="I1100" s="298"/>
      <c r="J1100" s="298"/>
      <c r="K1100" s="299"/>
      <c r="L1100" s="299"/>
      <c r="M1100" s="286">
        <v>0</v>
      </c>
    </row>
    <row r="1101" spans="1:15" s="293" customFormat="1" ht="60">
      <c r="A1101" s="181"/>
      <c r="B1101" s="289">
        <v>1</v>
      </c>
      <c r="C1101" s="290" t="s">
        <v>1669</v>
      </c>
      <c r="D1101" s="289" t="s">
        <v>166</v>
      </c>
      <c r="E1101" s="289" t="s">
        <v>1670</v>
      </c>
      <c r="F1101" s="308">
        <v>0.62</v>
      </c>
      <c r="G1101" s="308">
        <v>0.62</v>
      </c>
      <c r="H1101" s="308"/>
      <c r="I1101" s="289" t="s">
        <v>1671</v>
      </c>
      <c r="J1101" s="289" t="s">
        <v>1672</v>
      </c>
      <c r="K1101" s="290" t="s">
        <v>1673</v>
      </c>
      <c r="L1101" s="290">
        <v>2027</v>
      </c>
      <c r="M1101" s="253">
        <v>1</v>
      </c>
    </row>
    <row r="1102" spans="1:15" s="293" customFormat="1" ht="60">
      <c r="A1102" s="181"/>
      <c r="B1102" s="289">
        <v>2</v>
      </c>
      <c r="C1102" s="290" t="s">
        <v>1674</v>
      </c>
      <c r="D1102" s="289" t="s">
        <v>166</v>
      </c>
      <c r="E1102" s="289" t="s">
        <v>1670</v>
      </c>
      <c r="F1102" s="308">
        <v>1.85</v>
      </c>
      <c r="G1102" s="308">
        <v>1.85</v>
      </c>
      <c r="H1102" s="308"/>
      <c r="I1102" s="289" t="s">
        <v>1671</v>
      </c>
      <c r="J1102" s="289" t="s">
        <v>1675</v>
      </c>
      <c r="K1102" s="290" t="s">
        <v>1676</v>
      </c>
      <c r="L1102" s="290">
        <v>2027</v>
      </c>
      <c r="M1102" s="253">
        <v>1</v>
      </c>
    </row>
    <row r="1103" spans="1:15" s="293" customFormat="1" ht="45">
      <c r="A1103" s="181"/>
      <c r="B1103" s="289">
        <v>3</v>
      </c>
      <c r="C1103" s="290" t="s">
        <v>1677</v>
      </c>
      <c r="D1103" s="289" t="s">
        <v>41</v>
      </c>
      <c r="E1103" s="289" t="s">
        <v>1678</v>
      </c>
      <c r="F1103" s="308">
        <v>0.6</v>
      </c>
      <c r="G1103" s="308">
        <v>0.6</v>
      </c>
      <c r="H1103" s="308"/>
      <c r="I1103" s="289" t="s">
        <v>1671</v>
      </c>
      <c r="J1103" s="289" t="s">
        <v>1679</v>
      </c>
      <c r="K1103" s="290" t="s">
        <v>1680</v>
      </c>
      <c r="L1103" s="290">
        <v>2025</v>
      </c>
      <c r="M1103" s="253">
        <v>1</v>
      </c>
    </row>
    <row r="1104" spans="1:15" s="181" customFormat="1" hidden="1">
      <c r="B1104" s="3"/>
      <c r="C1104" s="137"/>
      <c r="D1104" s="3"/>
      <c r="E1104" s="3"/>
      <c r="F1104" s="133"/>
      <c r="G1104" s="133"/>
      <c r="H1104" s="133"/>
      <c r="I1104" s="3"/>
      <c r="J1104" s="3"/>
      <c r="K1104" s="137"/>
      <c r="L1104" s="137"/>
      <c r="M1104" s="199"/>
    </row>
    <row r="1105" spans="1:13" s="288" customFormat="1">
      <c r="A1105" s="5"/>
      <c r="B1105" s="283" t="s">
        <v>56</v>
      </c>
      <c r="C1105" s="284" t="s">
        <v>6492</v>
      </c>
      <c r="D1105" s="298"/>
      <c r="E1105" s="298"/>
      <c r="F1105" s="316"/>
      <c r="G1105" s="316"/>
      <c r="H1105" s="316"/>
      <c r="I1105" s="298"/>
      <c r="J1105" s="298"/>
      <c r="K1105" s="299"/>
      <c r="L1105" s="299"/>
      <c r="M1105" s="286">
        <v>0</v>
      </c>
    </row>
    <row r="1106" spans="1:13" s="293" customFormat="1" ht="75">
      <c r="A1106" s="181"/>
      <c r="B1106" s="289">
        <v>4</v>
      </c>
      <c r="C1106" s="330" t="s">
        <v>1681</v>
      </c>
      <c r="D1106" s="289" t="s">
        <v>27</v>
      </c>
      <c r="E1106" s="289" t="s">
        <v>1682</v>
      </c>
      <c r="F1106" s="308">
        <v>2.39</v>
      </c>
      <c r="G1106" s="308">
        <v>2.21</v>
      </c>
      <c r="H1106" s="308"/>
      <c r="I1106" s="289" t="s">
        <v>1671</v>
      </c>
      <c r="J1106" s="289" t="s">
        <v>1683</v>
      </c>
      <c r="K1106" s="290" t="s">
        <v>1684</v>
      </c>
      <c r="L1106" s="290">
        <v>2024</v>
      </c>
      <c r="M1106" s="253">
        <v>1</v>
      </c>
    </row>
    <row r="1107" spans="1:13" s="293" customFormat="1" ht="60">
      <c r="A1107" s="181"/>
      <c r="B1107" s="289">
        <v>5</v>
      </c>
      <c r="C1107" s="330" t="s">
        <v>1685</v>
      </c>
      <c r="D1107" s="289" t="s">
        <v>27</v>
      </c>
      <c r="E1107" s="289" t="s">
        <v>1682</v>
      </c>
      <c r="F1107" s="308">
        <v>15.2</v>
      </c>
      <c r="G1107" s="308">
        <v>13.03</v>
      </c>
      <c r="H1107" s="308"/>
      <c r="I1107" s="289" t="s">
        <v>1671</v>
      </c>
      <c r="J1107" s="289" t="s">
        <v>1686</v>
      </c>
      <c r="K1107" s="290" t="s">
        <v>1687</v>
      </c>
      <c r="L1107" s="290">
        <v>2025</v>
      </c>
      <c r="M1107" s="253">
        <v>1</v>
      </c>
    </row>
    <row r="1108" spans="1:13" s="293" customFormat="1" ht="75">
      <c r="A1108" s="181"/>
      <c r="B1108" s="289">
        <v>6</v>
      </c>
      <c r="C1108" s="330" t="s">
        <v>1688</v>
      </c>
      <c r="D1108" s="289" t="s">
        <v>27</v>
      </c>
      <c r="E1108" s="289" t="s">
        <v>1678</v>
      </c>
      <c r="F1108" s="308">
        <v>6.27</v>
      </c>
      <c r="G1108" s="308">
        <v>3.3000000000000002E-2</v>
      </c>
      <c r="H1108" s="308"/>
      <c r="I1108" s="289" t="s">
        <v>1671</v>
      </c>
      <c r="J1108" s="289" t="s">
        <v>1686</v>
      </c>
      <c r="K1108" s="290" t="s">
        <v>1689</v>
      </c>
      <c r="L1108" s="290">
        <v>2024</v>
      </c>
      <c r="M1108" s="253">
        <v>1</v>
      </c>
    </row>
    <row r="1109" spans="1:13" s="293" customFormat="1" ht="60">
      <c r="A1109" s="181"/>
      <c r="B1109" s="289">
        <v>7</v>
      </c>
      <c r="C1109" s="330" t="s">
        <v>1690</v>
      </c>
      <c r="D1109" s="289" t="s">
        <v>27</v>
      </c>
      <c r="E1109" s="289" t="s">
        <v>1678</v>
      </c>
      <c r="F1109" s="308">
        <v>2.93</v>
      </c>
      <c r="G1109" s="308">
        <v>0.67</v>
      </c>
      <c r="H1109" s="308"/>
      <c r="I1109" s="289" t="s">
        <v>1671</v>
      </c>
      <c r="J1109" s="289" t="s">
        <v>1691</v>
      </c>
      <c r="K1109" s="290" t="s">
        <v>1692</v>
      </c>
      <c r="L1109" s="290">
        <v>2024</v>
      </c>
      <c r="M1109" s="253">
        <v>1</v>
      </c>
    </row>
    <row r="1110" spans="1:13" s="293" customFormat="1" ht="90">
      <c r="A1110" s="181"/>
      <c r="B1110" s="289">
        <v>8</v>
      </c>
      <c r="C1110" s="330" t="s">
        <v>1693</v>
      </c>
      <c r="D1110" s="289" t="s">
        <v>27</v>
      </c>
      <c r="E1110" s="289" t="s">
        <v>1678</v>
      </c>
      <c r="F1110" s="308">
        <v>10.95</v>
      </c>
      <c r="G1110" s="308">
        <v>0.45</v>
      </c>
      <c r="H1110" s="308"/>
      <c r="I1110" s="289" t="s">
        <v>1671</v>
      </c>
      <c r="J1110" s="289" t="s">
        <v>1694</v>
      </c>
      <c r="K1110" s="290" t="s">
        <v>1695</v>
      </c>
      <c r="L1110" s="290">
        <v>2024</v>
      </c>
      <c r="M1110" s="253">
        <v>1</v>
      </c>
    </row>
    <row r="1111" spans="1:13" s="293" customFormat="1" ht="90">
      <c r="A1111" s="181"/>
      <c r="B1111" s="289">
        <v>9</v>
      </c>
      <c r="C1111" s="330" t="s">
        <v>1696</v>
      </c>
      <c r="D1111" s="289" t="s">
        <v>27</v>
      </c>
      <c r="E1111" s="289" t="s">
        <v>1678</v>
      </c>
      <c r="F1111" s="308">
        <v>9.6300000000000008</v>
      </c>
      <c r="G1111" s="308">
        <v>2.2200000000000002</v>
      </c>
      <c r="H1111" s="308"/>
      <c r="I1111" s="289" t="s">
        <v>1671</v>
      </c>
      <c r="J1111" s="289" t="s">
        <v>1697</v>
      </c>
      <c r="K1111" s="290" t="s">
        <v>1698</v>
      </c>
      <c r="L1111" s="290">
        <v>2024</v>
      </c>
      <c r="M1111" s="253">
        <v>1</v>
      </c>
    </row>
    <row r="1112" spans="1:13" s="293" customFormat="1" ht="75">
      <c r="A1112" s="181"/>
      <c r="B1112" s="289">
        <v>10</v>
      </c>
      <c r="C1112" s="330" t="s">
        <v>1699</v>
      </c>
      <c r="D1112" s="289" t="s">
        <v>27</v>
      </c>
      <c r="E1112" s="289" t="s">
        <v>1678</v>
      </c>
      <c r="F1112" s="308">
        <v>2.11</v>
      </c>
      <c r="G1112" s="308">
        <v>0.71</v>
      </c>
      <c r="H1112" s="308"/>
      <c r="I1112" s="289" t="s">
        <v>1671</v>
      </c>
      <c r="J1112" s="289" t="s">
        <v>1700</v>
      </c>
      <c r="K1112" s="290" t="s">
        <v>1701</v>
      </c>
      <c r="L1112" s="290">
        <v>2024</v>
      </c>
      <c r="M1112" s="253">
        <v>1</v>
      </c>
    </row>
    <row r="1113" spans="1:13" s="293" customFormat="1" ht="60">
      <c r="A1113" s="181"/>
      <c r="B1113" s="289">
        <v>11</v>
      </c>
      <c r="C1113" s="330" t="s">
        <v>1702</v>
      </c>
      <c r="D1113" s="289" t="s">
        <v>43</v>
      </c>
      <c r="E1113" s="289" t="s">
        <v>1678</v>
      </c>
      <c r="F1113" s="308">
        <v>0.37</v>
      </c>
      <c r="G1113" s="308">
        <v>0.3</v>
      </c>
      <c r="H1113" s="308"/>
      <c r="I1113" s="289" t="s">
        <v>1671</v>
      </c>
      <c r="J1113" s="289" t="s">
        <v>1703</v>
      </c>
      <c r="K1113" s="290" t="s">
        <v>1704</v>
      </c>
      <c r="L1113" s="290">
        <v>2024</v>
      </c>
      <c r="M1113" s="253">
        <v>1</v>
      </c>
    </row>
    <row r="1114" spans="1:13" s="293" customFormat="1" ht="75">
      <c r="A1114" s="181"/>
      <c r="B1114" s="289">
        <v>12</v>
      </c>
      <c r="C1114" s="330" t="s">
        <v>1708</v>
      </c>
      <c r="D1114" s="289" t="s">
        <v>27</v>
      </c>
      <c r="E1114" s="289" t="s">
        <v>1678</v>
      </c>
      <c r="F1114" s="308">
        <v>12.34</v>
      </c>
      <c r="G1114" s="308">
        <v>1.1399999999999999</v>
      </c>
      <c r="H1114" s="308"/>
      <c r="I1114" s="289" t="s">
        <v>1671</v>
      </c>
      <c r="J1114" s="289" t="s">
        <v>1709</v>
      </c>
      <c r="K1114" s="290" t="s">
        <v>1710</v>
      </c>
      <c r="L1114" s="290">
        <v>2025</v>
      </c>
      <c r="M1114" s="253">
        <v>1</v>
      </c>
    </row>
    <row r="1115" spans="1:13" s="293" customFormat="1" ht="75">
      <c r="A1115" s="181"/>
      <c r="B1115" s="289">
        <v>13</v>
      </c>
      <c r="C1115" s="330" t="s">
        <v>1711</v>
      </c>
      <c r="D1115" s="289" t="s">
        <v>27</v>
      </c>
      <c r="E1115" s="289" t="s">
        <v>1678</v>
      </c>
      <c r="F1115" s="308">
        <v>0.53</v>
      </c>
      <c r="G1115" s="311">
        <v>2E-3</v>
      </c>
      <c r="H1115" s="308"/>
      <c r="I1115" s="289" t="s">
        <v>1671</v>
      </c>
      <c r="J1115" s="289" t="s">
        <v>1686</v>
      </c>
      <c r="K1115" s="290" t="s">
        <v>1712</v>
      </c>
      <c r="L1115" s="290">
        <v>2024</v>
      </c>
      <c r="M1115" s="253">
        <v>1</v>
      </c>
    </row>
    <row r="1116" spans="1:13" s="293" customFormat="1" ht="105">
      <c r="A1116" s="181"/>
      <c r="B1116" s="289">
        <v>14</v>
      </c>
      <c r="C1116" s="330" t="s">
        <v>1713</v>
      </c>
      <c r="D1116" s="289" t="s">
        <v>27</v>
      </c>
      <c r="E1116" s="289" t="s">
        <v>1678</v>
      </c>
      <c r="F1116" s="308">
        <v>2.98</v>
      </c>
      <c r="G1116" s="308">
        <v>2.0000000000000018E-2</v>
      </c>
      <c r="H1116" s="308"/>
      <c r="I1116" s="289" t="s">
        <v>1671</v>
      </c>
      <c r="J1116" s="289" t="s">
        <v>1714</v>
      </c>
      <c r="K1116" s="290" t="s">
        <v>1715</v>
      </c>
      <c r="L1116" s="290">
        <v>2024</v>
      </c>
      <c r="M1116" s="253">
        <v>1</v>
      </c>
    </row>
    <row r="1117" spans="1:13" s="293" customFormat="1" ht="45">
      <c r="A1117" s="181"/>
      <c r="B1117" s="289">
        <v>15</v>
      </c>
      <c r="C1117" s="330" t="s">
        <v>1716</v>
      </c>
      <c r="D1117" s="289" t="s">
        <v>27</v>
      </c>
      <c r="E1117" s="289" t="s">
        <v>1717</v>
      </c>
      <c r="F1117" s="308">
        <v>0.27</v>
      </c>
      <c r="G1117" s="308">
        <v>0.02</v>
      </c>
      <c r="H1117" s="308"/>
      <c r="I1117" s="289" t="s">
        <v>1671</v>
      </c>
      <c r="J1117" s="289" t="s">
        <v>1718</v>
      </c>
      <c r="K1117" s="290" t="s">
        <v>1719</v>
      </c>
      <c r="L1117" s="290">
        <v>2024</v>
      </c>
      <c r="M1117" s="253">
        <v>1</v>
      </c>
    </row>
    <row r="1118" spans="1:13" s="293" customFormat="1" ht="90">
      <c r="A1118" s="181"/>
      <c r="B1118" s="289">
        <v>16</v>
      </c>
      <c r="C1118" s="330" t="s">
        <v>1720</v>
      </c>
      <c r="D1118" s="289" t="s">
        <v>27</v>
      </c>
      <c r="E1118" s="289" t="s">
        <v>1678</v>
      </c>
      <c r="F1118" s="308">
        <v>7.33</v>
      </c>
      <c r="G1118" s="308">
        <v>2.0300000000000002</v>
      </c>
      <c r="H1118" s="308"/>
      <c r="I1118" s="289" t="s">
        <v>1671</v>
      </c>
      <c r="J1118" s="289" t="s">
        <v>1721</v>
      </c>
      <c r="K1118" s="290" t="s">
        <v>1722</v>
      </c>
      <c r="L1118" s="290">
        <v>2025</v>
      </c>
      <c r="M1118" s="253">
        <v>1</v>
      </c>
    </row>
    <row r="1119" spans="1:13" s="293" customFormat="1" ht="75">
      <c r="A1119" s="181"/>
      <c r="B1119" s="289">
        <v>17</v>
      </c>
      <c r="C1119" s="330" t="s">
        <v>1723</v>
      </c>
      <c r="D1119" s="289" t="s">
        <v>27</v>
      </c>
      <c r="E1119" s="289" t="s">
        <v>1678</v>
      </c>
      <c r="F1119" s="308">
        <v>3.6</v>
      </c>
      <c r="G1119" s="308">
        <v>3.3</v>
      </c>
      <c r="H1119" s="308"/>
      <c r="I1119" s="289" t="s">
        <v>1671</v>
      </c>
      <c r="J1119" s="289" t="s">
        <v>1672</v>
      </c>
      <c r="K1119" s="290" t="s">
        <v>1724</v>
      </c>
      <c r="L1119" s="290">
        <v>2025</v>
      </c>
      <c r="M1119" s="253">
        <v>1</v>
      </c>
    </row>
    <row r="1120" spans="1:13" s="293" customFormat="1" ht="75">
      <c r="A1120" s="181"/>
      <c r="B1120" s="289">
        <v>18</v>
      </c>
      <c r="C1120" s="330" t="s">
        <v>1725</v>
      </c>
      <c r="D1120" s="289" t="s">
        <v>27</v>
      </c>
      <c r="E1120" s="289" t="s">
        <v>1678</v>
      </c>
      <c r="F1120" s="308">
        <v>4.3499999999999996</v>
      </c>
      <c r="G1120" s="308">
        <v>1.5500000000000291E-2</v>
      </c>
      <c r="H1120" s="308"/>
      <c r="I1120" s="289" t="s">
        <v>1671</v>
      </c>
      <c r="J1120" s="289" t="s">
        <v>1726</v>
      </c>
      <c r="K1120" s="290" t="s">
        <v>1727</v>
      </c>
      <c r="L1120" s="290">
        <v>2024</v>
      </c>
      <c r="M1120" s="253">
        <v>1</v>
      </c>
    </row>
    <row r="1121" spans="1:13" s="293" customFormat="1" ht="75">
      <c r="A1121" s="181"/>
      <c r="B1121" s="289">
        <v>19</v>
      </c>
      <c r="C1121" s="330" t="s">
        <v>1728</v>
      </c>
      <c r="D1121" s="289" t="s">
        <v>21</v>
      </c>
      <c r="E1121" s="289" t="s">
        <v>1678</v>
      </c>
      <c r="F1121" s="308">
        <v>0.87</v>
      </c>
      <c r="G1121" s="308">
        <v>3.0000000000000027E-2</v>
      </c>
      <c r="H1121" s="308"/>
      <c r="I1121" s="289" t="s">
        <v>1671</v>
      </c>
      <c r="J1121" s="289" t="s">
        <v>1686</v>
      </c>
      <c r="K1121" s="290" t="s">
        <v>1729</v>
      </c>
      <c r="L1121" s="290">
        <v>2024</v>
      </c>
      <c r="M1121" s="253">
        <v>1</v>
      </c>
    </row>
    <row r="1122" spans="1:13" s="293" customFormat="1" ht="60">
      <c r="A1122" s="181"/>
      <c r="B1122" s="289">
        <v>20</v>
      </c>
      <c r="C1122" s="330" t="s">
        <v>1730</v>
      </c>
      <c r="D1122" s="289" t="s">
        <v>1731</v>
      </c>
      <c r="E1122" s="289" t="s">
        <v>1732</v>
      </c>
      <c r="F1122" s="308">
        <v>2.4</v>
      </c>
      <c r="G1122" s="308">
        <v>1.92</v>
      </c>
      <c r="H1122" s="308"/>
      <c r="I1122" s="289" t="s">
        <v>1671</v>
      </c>
      <c r="J1122" s="289" t="s">
        <v>1733</v>
      </c>
      <c r="K1122" s="290" t="s">
        <v>1734</v>
      </c>
      <c r="L1122" s="290">
        <v>2027</v>
      </c>
      <c r="M1122" s="253">
        <v>1</v>
      </c>
    </row>
    <row r="1123" spans="1:13" s="293" customFormat="1" ht="75">
      <c r="A1123" s="181"/>
      <c r="B1123" s="289">
        <v>21</v>
      </c>
      <c r="C1123" s="330" t="s">
        <v>1735</v>
      </c>
      <c r="D1123" s="289" t="s">
        <v>27</v>
      </c>
      <c r="E1123" s="289" t="s">
        <v>1682</v>
      </c>
      <c r="F1123" s="308">
        <v>6.64</v>
      </c>
      <c r="G1123" s="308">
        <v>0.67</v>
      </c>
      <c r="H1123" s="308"/>
      <c r="I1123" s="289" t="s">
        <v>1671</v>
      </c>
      <c r="J1123" s="289" t="s">
        <v>1736</v>
      </c>
      <c r="K1123" s="290" t="s">
        <v>1737</v>
      </c>
      <c r="L1123" s="290">
        <v>2025</v>
      </c>
      <c r="M1123" s="253">
        <v>1</v>
      </c>
    </row>
    <row r="1124" spans="1:13" s="293" customFormat="1" ht="75">
      <c r="A1124" s="181"/>
      <c r="B1124" s="289">
        <v>22</v>
      </c>
      <c r="C1124" s="330" t="s">
        <v>1738</v>
      </c>
      <c r="D1124" s="289" t="s">
        <v>27</v>
      </c>
      <c r="E1124" s="289" t="s">
        <v>1678</v>
      </c>
      <c r="F1124" s="308">
        <v>4.24</v>
      </c>
      <c r="G1124" s="308">
        <v>1.2000000000000002</v>
      </c>
      <c r="H1124" s="308"/>
      <c r="I1124" s="289" t="s">
        <v>1671</v>
      </c>
      <c r="J1124" s="289" t="s">
        <v>1703</v>
      </c>
      <c r="K1124" s="290" t="s">
        <v>1739</v>
      </c>
      <c r="L1124" s="290">
        <v>2024</v>
      </c>
      <c r="M1124" s="253">
        <v>1</v>
      </c>
    </row>
    <row r="1125" spans="1:13" s="293" customFormat="1" ht="120">
      <c r="A1125" s="181"/>
      <c r="B1125" s="289">
        <v>23</v>
      </c>
      <c r="C1125" s="330" t="s">
        <v>1740</v>
      </c>
      <c r="D1125" s="289" t="s">
        <v>27</v>
      </c>
      <c r="E1125" s="289" t="s">
        <v>1678</v>
      </c>
      <c r="F1125" s="308">
        <v>1.06</v>
      </c>
      <c r="G1125" s="308">
        <v>0.37</v>
      </c>
      <c r="H1125" s="308"/>
      <c r="I1125" s="289" t="s">
        <v>1671</v>
      </c>
      <c r="J1125" s="289" t="s">
        <v>1741</v>
      </c>
      <c r="K1125" s="290" t="s">
        <v>1742</v>
      </c>
      <c r="L1125" s="290">
        <v>2024</v>
      </c>
      <c r="M1125" s="253">
        <v>1</v>
      </c>
    </row>
    <row r="1126" spans="1:13" s="293" customFormat="1" ht="75">
      <c r="A1126" s="181"/>
      <c r="B1126" s="289">
        <v>24</v>
      </c>
      <c r="C1126" s="330" t="s">
        <v>1743</v>
      </c>
      <c r="D1126" s="289" t="s">
        <v>95</v>
      </c>
      <c r="E1126" s="289" t="s">
        <v>1678</v>
      </c>
      <c r="F1126" s="308">
        <v>1.62</v>
      </c>
      <c r="G1126" s="308">
        <v>0.26</v>
      </c>
      <c r="H1126" s="308"/>
      <c r="I1126" s="289" t="s">
        <v>1671</v>
      </c>
      <c r="J1126" s="289" t="s">
        <v>1686</v>
      </c>
      <c r="K1126" s="290" t="s">
        <v>1744</v>
      </c>
      <c r="L1126" s="290">
        <v>2024</v>
      </c>
      <c r="M1126" s="253">
        <v>1</v>
      </c>
    </row>
    <row r="1127" spans="1:13" s="293" customFormat="1" ht="45">
      <c r="A1127" s="181"/>
      <c r="B1127" s="289">
        <v>25</v>
      </c>
      <c r="C1127" s="330" t="s">
        <v>1745</v>
      </c>
      <c r="D1127" s="289" t="s">
        <v>27</v>
      </c>
      <c r="E1127" s="289" t="s">
        <v>1682</v>
      </c>
      <c r="F1127" s="308">
        <v>0.45</v>
      </c>
      <c r="G1127" s="308">
        <v>0.45</v>
      </c>
      <c r="H1127" s="308"/>
      <c r="I1127" s="289" t="s">
        <v>1671</v>
      </c>
      <c r="J1127" s="289" t="s">
        <v>1746</v>
      </c>
      <c r="K1127" s="290" t="s">
        <v>1747</v>
      </c>
      <c r="L1127" s="290">
        <v>2024</v>
      </c>
      <c r="M1127" s="253">
        <v>1</v>
      </c>
    </row>
    <row r="1128" spans="1:13" s="293" customFormat="1" ht="60">
      <c r="A1128" s="181"/>
      <c r="B1128" s="289">
        <v>26</v>
      </c>
      <c r="C1128" s="330" t="s">
        <v>1748</v>
      </c>
      <c r="D1128" s="289" t="s">
        <v>27</v>
      </c>
      <c r="E1128" s="289" t="s">
        <v>1678</v>
      </c>
      <c r="F1128" s="308">
        <v>1.27</v>
      </c>
      <c r="G1128" s="308">
        <v>1.27</v>
      </c>
      <c r="H1128" s="308"/>
      <c r="I1128" s="289" t="s">
        <v>1671</v>
      </c>
      <c r="J1128" s="289" t="s">
        <v>1733</v>
      </c>
      <c r="K1128" s="290" t="s">
        <v>1749</v>
      </c>
      <c r="L1128" s="290">
        <v>2024</v>
      </c>
      <c r="M1128" s="253">
        <v>1</v>
      </c>
    </row>
    <row r="1129" spans="1:13" s="293" customFormat="1" ht="90">
      <c r="A1129" s="181"/>
      <c r="B1129" s="289">
        <v>27</v>
      </c>
      <c r="C1129" s="330" t="s">
        <v>1750</v>
      </c>
      <c r="D1129" s="289" t="s">
        <v>27</v>
      </c>
      <c r="E1129" s="289" t="s">
        <v>1678</v>
      </c>
      <c r="F1129" s="308">
        <v>0.9</v>
      </c>
      <c r="G1129" s="308">
        <v>0.9</v>
      </c>
      <c r="H1129" s="308"/>
      <c r="I1129" s="289" t="s">
        <v>1671</v>
      </c>
      <c r="J1129" s="289" t="s">
        <v>1751</v>
      </c>
      <c r="K1129" s="290" t="s">
        <v>1752</v>
      </c>
      <c r="L1129" s="290">
        <v>2024</v>
      </c>
      <c r="M1129" s="253">
        <v>1</v>
      </c>
    </row>
    <row r="1130" spans="1:13" s="293" customFormat="1" ht="60">
      <c r="A1130" s="181"/>
      <c r="B1130" s="289">
        <v>28</v>
      </c>
      <c r="C1130" s="330" t="s">
        <v>1753</v>
      </c>
      <c r="D1130" s="289" t="s">
        <v>27</v>
      </c>
      <c r="E1130" s="289" t="s">
        <v>1678</v>
      </c>
      <c r="F1130" s="308">
        <v>1.21</v>
      </c>
      <c r="G1130" s="308">
        <v>1.21</v>
      </c>
      <c r="H1130" s="308"/>
      <c r="I1130" s="289" t="s">
        <v>1671</v>
      </c>
      <c r="J1130" s="289" t="s">
        <v>1679</v>
      </c>
      <c r="K1130" s="290" t="s">
        <v>1754</v>
      </c>
      <c r="L1130" s="290">
        <v>2025</v>
      </c>
      <c r="M1130" s="253">
        <v>1</v>
      </c>
    </row>
    <row r="1131" spans="1:13" s="293" customFormat="1" ht="105">
      <c r="A1131" s="181"/>
      <c r="B1131" s="289">
        <v>29</v>
      </c>
      <c r="C1131" s="330" t="s">
        <v>1755</v>
      </c>
      <c r="D1131" s="289" t="s">
        <v>95</v>
      </c>
      <c r="E1131" s="289" t="s">
        <v>1678</v>
      </c>
      <c r="F1131" s="308">
        <v>1.62</v>
      </c>
      <c r="G1131" s="308">
        <v>1.62</v>
      </c>
      <c r="H1131" s="308"/>
      <c r="I1131" s="289" t="s">
        <v>1671</v>
      </c>
      <c r="J1131" s="289" t="s">
        <v>1691</v>
      </c>
      <c r="K1131" s="290" t="s">
        <v>1756</v>
      </c>
      <c r="L1131" s="290">
        <v>2024</v>
      </c>
      <c r="M1131" s="253">
        <v>1</v>
      </c>
    </row>
    <row r="1132" spans="1:13" s="293" customFormat="1" ht="45">
      <c r="A1132" s="181"/>
      <c r="B1132" s="289">
        <v>30</v>
      </c>
      <c r="C1132" s="330" t="s">
        <v>1757</v>
      </c>
      <c r="D1132" s="289" t="s">
        <v>27</v>
      </c>
      <c r="E1132" s="289" t="s">
        <v>1678</v>
      </c>
      <c r="F1132" s="308">
        <v>0.4</v>
      </c>
      <c r="G1132" s="308">
        <v>0.4</v>
      </c>
      <c r="H1132" s="308"/>
      <c r="I1132" s="289" t="s">
        <v>1671</v>
      </c>
      <c r="J1132" s="289" t="s">
        <v>1741</v>
      </c>
      <c r="K1132" s="290" t="s">
        <v>1758</v>
      </c>
      <c r="L1132" s="290">
        <v>2024</v>
      </c>
      <c r="M1132" s="253">
        <v>1</v>
      </c>
    </row>
    <row r="1133" spans="1:13" s="293" customFormat="1" ht="120">
      <c r="A1133" s="181"/>
      <c r="B1133" s="289">
        <v>31</v>
      </c>
      <c r="C1133" s="330" t="s">
        <v>1759</v>
      </c>
      <c r="D1133" s="289" t="s">
        <v>27</v>
      </c>
      <c r="E1133" s="289" t="s">
        <v>1678</v>
      </c>
      <c r="F1133" s="308">
        <v>0.71</v>
      </c>
      <c r="G1133" s="308">
        <v>0.71</v>
      </c>
      <c r="H1133" s="308"/>
      <c r="I1133" s="289" t="s">
        <v>1671</v>
      </c>
      <c r="J1133" s="289" t="s">
        <v>1703</v>
      </c>
      <c r="K1133" s="290" t="s">
        <v>1760</v>
      </c>
      <c r="L1133" s="290">
        <v>2024</v>
      </c>
      <c r="M1133" s="253">
        <v>1</v>
      </c>
    </row>
    <row r="1134" spans="1:13" s="293" customFormat="1" ht="75">
      <c r="A1134" s="181"/>
      <c r="B1134" s="289">
        <v>32</v>
      </c>
      <c r="C1134" s="330" t="s">
        <v>1761</v>
      </c>
      <c r="D1134" s="289" t="s">
        <v>27</v>
      </c>
      <c r="E1134" s="289" t="s">
        <v>1678</v>
      </c>
      <c r="F1134" s="308">
        <v>21.89</v>
      </c>
      <c r="G1134" s="308">
        <v>21.89</v>
      </c>
      <c r="H1134" s="308"/>
      <c r="I1134" s="289" t="s">
        <v>1671</v>
      </c>
      <c r="J1134" s="289" t="s">
        <v>1762</v>
      </c>
      <c r="K1134" s="290" t="s">
        <v>1763</v>
      </c>
      <c r="L1134" s="290">
        <v>2027</v>
      </c>
      <c r="M1134" s="253">
        <v>1</v>
      </c>
    </row>
    <row r="1135" spans="1:13" s="293" customFormat="1" ht="45">
      <c r="A1135" s="181"/>
      <c r="B1135" s="289">
        <v>33</v>
      </c>
      <c r="C1135" s="330" t="s">
        <v>1764</v>
      </c>
      <c r="D1135" s="289" t="s">
        <v>41</v>
      </c>
      <c r="E1135" s="289" t="s">
        <v>1678</v>
      </c>
      <c r="F1135" s="308">
        <v>0.9</v>
      </c>
      <c r="G1135" s="308">
        <v>0.9</v>
      </c>
      <c r="H1135" s="308"/>
      <c r="I1135" s="289" t="s">
        <v>1671</v>
      </c>
      <c r="J1135" s="289" t="s">
        <v>1703</v>
      </c>
      <c r="K1135" s="290" t="s">
        <v>1765</v>
      </c>
      <c r="L1135" s="290">
        <v>2024</v>
      </c>
      <c r="M1135" s="253">
        <v>1</v>
      </c>
    </row>
    <row r="1136" spans="1:13" s="293" customFormat="1" ht="45">
      <c r="A1136" s="181"/>
      <c r="B1136" s="289">
        <v>34</v>
      </c>
      <c r="C1136" s="330" t="s">
        <v>1766</v>
      </c>
      <c r="D1136" s="289" t="s">
        <v>41</v>
      </c>
      <c r="E1136" s="289" t="s">
        <v>1678</v>
      </c>
      <c r="F1136" s="308">
        <v>0.18</v>
      </c>
      <c r="G1136" s="308">
        <v>0.18</v>
      </c>
      <c r="H1136" s="308"/>
      <c r="I1136" s="289" t="s">
        <v>1671</v>
      </c>
      <c r="J1136" s="289" t="s">
        <v>1767</v>
      </c>
      <c r="K1136" s="290" t="s">
        <v>1768</v>
      </c>
      <c r="L1136" s="290">
        <v>2024</v>
      </c>
      <c r="M1136" s="253">
        <v>1</v>
      </c>
    </row>
    <row r="1137" spans="1:13" s="293" customFormat="1" ht="60">
      <c r="A1137" s="181"/>
      <c r="B1137" s="289">
        <v>35</v>
      </c>
      <c r="C1137" s="330" t="s">
        <v>1769</v>
      </c>
      <c r="D1137" s="289" t="s">
        <v>27</v>
      </c>
      <c r="E1137" s="289" t="s">
        <v>1678</v>
      </c>
      <c r="F1137" s="308">
        <v>1</v>
      </c>
      <c r="G1137" s="308">
        <v>1</v>
      </c>
      <c r="H1137" s="308"/>
      <c r="I1137" s="289" t="s">
        <v>1671</v>
      </c>
      <c r="J1137" s="289" t="s">
        <v>1726</v>
      </c>
      <c r="K1137" s="290" t="s">
        <v>1770</v>
      </c>
      <c r="L1137" s="290">
        <v>2024</v>
      </c>
      <c r="M1137" s="253">
        <v>1</v>
      </c>
    </row>
    <row r="1138" spans="1:13" s="293" customFormat="1" ht="45">
      <c r="A1138" s="181"/>
      <c r="B1138" s="289">
        <v>36</v>
      </c>
      <c r="C1138" s="330" t="s">
        <v>1771</v>
      </c>
      <c r="D1138" s="289" t="s">
        <v>247</v>
      </c>
      <c r="E1138" s="289" t="s">
        <v>1678</v>
      </c>
      <c r="F1138" s="308">
        <v>0.3</v>
      </c>
      <c r="G1138" s="308">
        <v>0.3</v>
      </c>
      <c r="H1138" s="308"/>
      <c r="I1138" s="289" t="s">
        <v>1671</v>
      </c>
      <c r="J1138" s="289" t="s">
        <v>1772</v>
      </c>
      <c r="K1138" s="290" t="s">
        <v>1773</v>
      </c>
      <c r="L1138" s="290">
        <v>2024</v>
      </c>
      <c r="M1138" s="253">
        <v>1</v>
      </c>
    </row>
    <row r="1139" spans="1:13" s="293" customFormat="1" ht="45">
      <c r="A1139" s="181"/>
      <c r="B1139" s="289">
        <v>37</v>
      </c>
      <c r="C1139" s="330" t="s">
        <v>1774</v>
      </c>
      <c r="D1139" s="289" t="s">
        <v>43</v>
      </c>
      <c r="E1139" s="289" t="s">
        <v>1678</v>
      </c>
      <c r="F1139" s="308">
        <v>4.7E-2</v>
      </c>
      <c r="G1139" s="308">
        <v>4.7E-2</v>
      </c>
      <c r="H1139" s="308"/>
      <c r="I1139" s="289" t="s">
        <v>1671</v>
      </c>
      <c r="J1139" s="289" t="s">
        <v>1718</v>
      </c>
      <c r="K1139" s="290" t="s">
        <v>1775</v>
      </c>
      <c r="L1139" s="290">
        <v>2024</v>
      </c>
      <c r="M1139" s="253">
        <v>1</v>
      </c>
    </row>
    <row r="1140" spans="1:13" s="293" customFormat="1" ht="60">
      <c r="A1140" s="181"/>
      <c r="B1140" s="289">
        <v>38</v>
      </c>
      <c r="C1140" s="330" t="s">
        <v>1776</v>
      </c>
      <c r="D1140" s="289" t="s">
        <v>27</v>
      </c>
      <c r="E1140" s="289" t="s">
        <v>1678</v>
      </c>
      <c r="F1140" s="308">
        <v>1.29</v>
      </c>
      <c r="G1140" s="308">
        <v>1.29</v>
      </c>
      <c r="H1140" s="308"/>
      <c r="I1140" s="289" t="s">
        <v>1671</v>
      </c>
      <c r="J1140" s="289" t="s">
        <v>1703</v>
      </c>
      <c r="K1140" s="290" t="s">
        <v>1777</v>
      </c>
      <c r="L1140" s="290">
        <v>2025</v>
      </c>
      <c r="M1140" s="253">
        <v>1</v>
      </c>
    </row>
    <row r="1141" spans="1:13" s="293" customFormat="1" ht="75">
      <c r="A1141" s="181"/>
      <c r="B1141" s="289">
        <v>39</v>
      </c>
      <c r="C1141" s="330" t="s">
        <v>1778</v>
      </c>
      <c r="D1141" s="289" t="s">
        <v>27</v>
      </c>
      <c r="E1141" s="289" t="s">
        <v>1678</v>
      </c>
      <c r="F1141" s="308">
        <v>0.54</v>
      </c>
      <c r="G1141" s="308">
        <v>0.54</v>
      </c>
      <c r="H1141" s="308"/>
      <c r="I1141" s="289" t="s">
        <v>1671</v>
      </c>
      <c r="J1141" s="289" t="s">
        <v>1691</v>
      </c>
      <c r="K1141" s="290" t="s">
        <v>1779</v>
      </c>
      <c r="L1141" s="290">
        <v>2024</v>
      </c>
      <c r="M1141" s="253">
        <v>1</v>
      </c>
    </row>
    <row r="1142" spans="1:13" s="293" customFormat="1" ht="60">
      <c r="A1142" s="181"/>
      <c r="B1142" s="289">
        <v>40</v>
      </c>
      <c r="C1142" s="330" t="s">
        <v>1780</v>
      </c>
      <c r="D1142" s="289" t="s">
        <v>27</v>
      </c>
      <c r="E1142" s="289" t="s">
        <v>1678</v>
      </c>
      <c r="F1142" s="308">
        <v>0.56999999999999995</v>
      </c>
      <c r="G1142" s="308">
        <v>0.56999999999999995</v>
      </c>
      <c r="H1142" s="308"/>
      <c r="I1142" s="289" t="s">
        <v>1671</v>
      </c>
      <c r="J1142" s="289" t="s">
        <v>1781</v>
      </c>
      <c r="K1142" s="290" t="s">
        <v>1782</v>
      </c>
      <c r="L1142" s="290">
        <v>2025</v>
      </c>
      <c r="M1142" s="253">
        <v>1</v>
      </c>
    </row>
    <row r="1143" spans="1:13" s="293" customFormat="1" ht="45">
      <c r="A1143" s="181"/>
      <c r="B1143" s="289">
        <v>41</v>
      </c>
      <c r="C1143" s="330" t="s">
        <v>1783</v>
      </c>
      <c r="D1143" s="289" t="s">
        <v>41</v>
      </c>
      <c r="E1143" s="289" t="s">
        <v>1678</v>
      </c>
      <c r="F1143" s="308">
        <v>0.23</v>
      </c>
      <c r="G1143" s="308">
        <v>0.23</v>
      </c>
      <c r="H1143" s="308"/>
      <c r="I1143" s="289" t="s">
        <v>1671</v>
      </c>
      <c r="J1143" s="289" t="s">
        <v>1718</v>
      </c>
      <c r="K1143" s="290" t="s">
        <v>1784</v>
      </c>
      <c r="L1143" s="290">
        <v>2025</v>
      </c>
      <c r="M1143" s="253">
        <v>1</v>
      </c>
    </row>
    <row r="1144" spans="1:13" s="293" customFormat="1" ht="45">
      <c r="A1144" s="181"/>
      <c r="B1144" s="289">
        <v>42</v>
      </c>
      <c r="C1144" s="330" t="s">
        <v>1785</v>
      </c>
      <c r="D1144" s="289" t="s">
        <v>27</v>
      </c>
      <c r="E1144" s="289" t="s">
        <v>1678</v>
      </c>
      <c r="F1144" s="308">
        <v>0.37</v>
      </c>
      <c r="G1144" s="308">
        <v>0.37</v>
      </c>
      <c r="H1144" s="308"/>
      <c r="I1144" s="289" t="s">
        <v>1671</v>
      </c>
      <c r="J1144" s="289" t="s">
        <v>1691</v>
      </c>
      <c r="K1144" s="290" t="s">
        <v>1786</v>
      </c>
      <c r="L1144" s="290">
        <v>2025</v>
      </c>
      <c r="M1144" s="253">
        <v>1</v>
      </c>
    </row>
    <row r="1145" spans="1:13" s="293" customFormat="1" ht="60">
      <c r="A1145" s="181"/>
      <c r="B1145" s="289">
        <v>43</v>
      </c>
      <c r="C1145" s="330" t="s">
        <v>1787</v>
      </c>
      <c r="D1145" s="289" t="s">
        <v>27</v>
      </c>
      <c r="E1145" s="289" t="s">
        <v>1678</v>
      </c>
      <c r="F1145" s="308">
        <v>1.97</v>
      </c>
      <c r="G1145" s="308">
        <v>1.97</v>
      </c>
      <c r="H1145" s="308"/>
      <c r="I1145" s="289" t="s">
        <v>1671</v>
      </c>
      <c r="J1145" s="289" t="s">
        <v>1703</v>
      </c>
      <c r="K1145" s="290" t="s">
        <v>1788</v>
      </c>
      <c r="L1145" s="290">
        <v>2025</v>
      </c>
      <c r="M1145" s="253">
        <v>1</v>
      </c>
    </row>
    <row r="1146" spans="1:13" s="293" customFormat="1" ht="60">
      <c r="A1146" s="181"/>
      <c r="B1146" s="289">
        <v>44</v>
      </c>
      <c r="C1146" s="330" t="s">
        <v>1789</v>
      </c>
      <c r="D1146" s="289" t="s">
        <v>27</v>
      </c>
      <c r="E1146" s="289" t="s">
        <v>1678</v>
      </c>
      <c r="F1146" s="308">
        <v>0.32</v>
      </c>
      <c r="G1146" s="308">
        <v>0.32</v>
      </c>
      <c r="H1146" s="308"/>
      <c r="I1146" s="289" t="s">
        <v>1671</v>
      </c>
      <c r="J1146" s="289" t="s">
        <v>1718</v>
      </c>
      <c r="K1146" s="290" t="s">
        <v>1790</v>
      </c>
      <c r="L1146" s="290">
        <v>2026</v>
      </c>
      <c r="M1146" s="253">
        <v>1</v>
      </c>
    </row>
    <row r="1147" spans="1:13" s="293" customFormat="1" ht="75">
      <c r="A1147" s="181"/>
      <c r="B1147" s="289">
        <v>45</v>
      </c>
      <c r="C1147" s="330" t="s">
        <v>1791</v>
      </c>
      <c r="D1147" s="289" t="s">
        <v>27</v>
      </c>
      <c r="E1147" s="289" t="s">
        <v>1678</v>
      </c>
      <c r="F1147" s="308">
        <v>0.08</v>
      </c>
      <c r="G1147" s="308">
        <v>0.08</v>
      </c>
      <c r="H1147" s="308"/>
      <c r="I1147" s="289" t="s">
        <v>1671</v>
      </c>
      <c r="J1147" s="289" t="s">
        <v>1703</v>
      </c>
      <c r="K1147" s="290" t="s">
        <v>1792</v>
      </c>
      <c r="L1147" s="290">
        <v>2024</v>
      </c>
      <c r="M1147" s="253">
        <v>1</v>
      </c>
    </row>
    <row r="1148" spans="1:13" s="293" customFormat="1" ht="60">
      <c r="A1148" s="181"/>
      <c r="B1148" s="289">
        <v>46</v>
      </c>
      <c r="C1148" s="330" t="s">
        <v>1793</v>
      </c>
      <c r="D1148" s="289" t="s">
        <v>41</v>
      </c>
      <c r="E1148" s="289" t="s">
        <v>1678</v>
      </c>
      <c r="F1148" s="308">
        <v>0.21</v>
      </c>
      <c r="G1148" s="308">
        <v>0.21</v>
      </c>
      <c r="H1148" s="308"/>
      <c r="I1148" s="289" t="s">
        <v>1671</v>
      </c>
      <c r="J1148" s="289" t="s">
        <v>1767</v>
      </c>
      <c r="K1148" s="290" t="s">
        <v>1794</v>
      </c>
      <c r="L1148" s="290">
        <v>2025</v>
      </c>
      <c r="M1148" s="253">
        <v>1</v>
      </c>
    </row>
    <row r="1149" spans="1:13" s="293" customFormat="1" ht="60">
      <c r="A1149" s="181"/>
      <c r="B1149" s="289">
        <v>47</v>
      </c>
      <c r="C1149" s="330" t="s">
        <v>1795</v>
      </c>
      <c r="D1149" s="289" t="s">
        <v>27</v>
      </c>
      <c r="E1149" s="289" t="s">
        <v>1796</v>
      </c>
      <c r="F1149" s="308">
        <v>0.05</v>
      </c>
      <c r="G1149" s="308">
        <v>0.05</v>
      </c>
      <c r="H1149" s="308"/>
      <c r="I1149" s="289" t="s">
        <v>1671</v>
      </c>
      <c r="J1149" s="289" t="s">
        <v>1706</v>
      </c>
      <c r="K1149" s="290" t="s">
        <v>1797</v>
      </c>
      <c r="L1149" s="290">
        <v>2025</v>
      </c>
      <c r="M1149" s="253">
        <v>1</v>
      </c>
    </row>
    <row r="1150" spans="1:13" s="293" customFormat="1" ht="60">
      <c r="A1150" s="181"/>
      <c r="B1150" s="289">
        <v>48</v>
      </c>
      <c r="C1150" s="330" t="s">
        <v>1798</v>
      </c>
      <c r="D1150" s="289" t="s">
        <v>43</v>
      </c>
      <c r="E1150" s="289" t="s">
        <v>1678</v>
      </c>
      <c r="F1150" s="308">
        <v>0.44</v>
      </c>
      <c r="G1150" s="308">
        <v>0.44</v>
      </c>
      <c r="H1150" s="308"/>
      <c r="I1150" s="289" t="s">
        <v>1671</v>
      </c>
      <c r="J1150" s="289" t="s">
        <v>1691</v>
      </c>
      <c r="K1150" s="290" t="s">
        <v>1799</v>
      </c>
      <c r="L1150" s="290">
        <v>2020</v>
      </c>
      <c r="M1150" s="253">
        <v>1</v>
      </c>
    </row>
    <row r="1151" spans="1:13" s="181" customFormat="1" hidden="1">
      <c r="B1151" s="3"/>
      <c r="C1151" s="132"/>
      <c r="D1151" s="3"/>
      <c r="E1151" s="3"/>
      <c r="F1151" s="133"/>
      <c r="G1151" s="133"/>
      <c r="H1151" s="133"/>
      <c r="I1151" s="3"/>
      <c r="J1151" s="3"/>
      <c r="K1151" s="137"/>
      <c r="L1151" s="137"/>
      <c r="M1151" s="199"/>
    </row>
    <row r="1152" spans="1:13" s="209" customFormat="1">
      <c r="A1152" s="5"/>
      <c r="B1152" s="280" t="s">
        <v>129</v>
      </c>
      <c r="C1152" s="296" t="s">
        <v>130</v>
      </c>
      <c r="D1152" s="276"/>
      <c r="E1152" s="276"/>
      <c r="F1152" s="319"/>
      <c r="G1152" s="319"/>
      <c r="H1152" s="319"/>
      <c r="I1152" s="276"/>
      <c r="J1152" s="276"/>
      <c r="K1152" s="278"/>
      <c r="L1152" s="278"/>
      <c r="M1152" s="282">
        <v>0</v>
      </c>
    </row>
    <row r="1153" spans="1:13" s="293" customFormat="1" ht="45">
      <c r="A1153" s="181"/>
      <c r="B1153" s="289">
        <v>49</v>
      </c>
      <c r="C1153" s="290" t="s">
        <v>1800</v>
      </c>
      <c r="D1153" s="289" t="s">
        <v>27</v>
      </c>
      <c r="E1153" s="289" t="s">
        <v>1678</v>
      </c>
      <c r="F1153" s="308">
        <v>0.27</v>
      </c>
      <c r="G1153" s="308">
        <v>0.27</v>
      </c>
      <c r="H1153" s="308"/>
      <c r="I1153" s="289" t="s">
        <v>1671</v>
      </c>
      <c r="J1153" s="289" t="s">
        <v>1801</v>
      </c>
      <c r="K1153" s="290" t="s">
        <v>1802</v>
      </c>
      <c r="L1153" s="290">
        <v>2026</v>
      </c>
      <c r="M1153" s="253">
        <v>1</v>
      </c>
    </row>
    <row r="1154" spans="1:13" s="293" customFormat="1" ht="75">
      <c r="A1154" s="181"/>
      <c r="B1154" s="289">
        <v>50</v>
      </c>
      <c r="C1154" s="290" t="s">
        <v>1803</v>
      </c>
      <c r="D1154" s="289" t="s">
        <v>27</v>
      </c>
      <c r="E1154" s="289" t="s">
        <v>1717</v>
      </c>
      <c r="F1154" s="308">
        <v>0.72</v>
      </c>
      <c r="G1154" s="308">
        <v>0.3</v>
      </c>
      <c r="H1154" s="308"/>
      <c r="I1154" s="289" t="s">
        <v>1671</v>
      </c>
      <c r="J1154" s="289" t="s">
        <v>1686</v>
      </c>
      <c r="K1154" s="290" t="s">
        <v>1804</v>
      </c>
      <c r="L1154" s="290">
        <v>2025</v>
      </c>
      <c r="M1154" s="253">
        <v>1</v>
      </c>
    </row>
    <row r="1155" spans="1:13" s="181" customFormat="1" hidden="1">
      <c r="B1155" s="3"/>
      <c r="C1155" s="137"/>
      <c r="D1155" s="3"/>
      <c r="E1155" s="3"/>
      <c r="F1155" s="142"/>
      <c r="G1155" s="142"/>
      <c r="H1155" s="142"/>
      <c r="I1155" s="3"/>
      <c r="J1155" s="3"/>
      <c r="K1155" s="137"/>
      <c r="L1155" s="137"/>
      <c r="M1155" s="199"/>
    </row>
    <row r="1156" spans="1:13" s="209" customFormat="1">
      <c r="A1156" s="2"/>
      <c r="B1156" s="296" t="s">
        <v>6400</v>
      </c>
      <c r="C1156" s="297"/>
      <c r="D1156" s="276"/>
      <c r="E1156" s="276"/>
      <c r="F1156" s="277"/>
      <c r="G1156" s="277"/>
      <c r="H1156" s="277"/>
      <c r="I1156" s="276"/>
      <c r="J1156" s="276"/>
      <c r="K1156" s="278"/>
      <c r="L1156" s="278"/>
      <c r="M1156" s="282">
        <v>0</v>
      </c>
    </row>
    <row r="1157" spans="1:13" s="209" customFormat="1">
      <c r="A1157" s="2"/>
      <c r="B1157" s="280" t="s">
        <v>16</v>
      </c>
      <c r="C1157" s="281" t="s">
        <v>6493</v>
      </c>
      <c r="D1157" s="280"/>
      <c r="E1157" s="296"/>
      <c r="F1157" s="306"/>
      <c r="G1157" s="277"/>
      <c r="H1157" s="277"/>
      <c r="I1157" s="276"/>
      <c r="J1157" s="276"/>
      <c r="K1157" s="278"/>
      <c r="L1157" s="278"/>
      <c r="M1157" s="282">
        <v>0</v>
      </c>
    </row>
    <row r="1158" spans="1:13" s="288" customFormat="1">
      <c r="A1158" s="1"/>
      <c r="B1158" s="283" t="s">
        <v>18</v>
      </c>
      <c r="C1158" s="284" t="s">
        <v>19</v>
      </c>
      <c r="D1158" s="298"/>
      <c r="E1158" s="298"/>
      <c r="F1158" s="313"/>
      <c r="G1158" s="304"/>
      <c r="H1158" s="304"/>
      <c r="I1158" s="298"/>
      <c r="J1158" s="298"/>
      <c r="K1158" s="299"/>
      <c r="L1158" s="299"/>
      <c r="M1158" s="286">
        <v>0</v>
      </c>
    </row>
    <row r="1159" spans="1:13" s="293" customFormat="1" ht="45">
      <c r="A1159" s="180"/>
      <c r="B1159" s="289">
        <v>1</v>
      </c>
      <c r="C1159" s="290" t="s">
        <v>1806</v>
      </c>
      <c r="D1159" s="289" t="s">
        <v>122</v>
      </c>
      <c r="E1159" s="289" t="s">
        <v>1807</v>
      </c>
      <c r="F1159" s="310">
        <v>3.2</v>
      </c>
      <c r="G1159" s="291">
        <v>3.2</v>
      </c>
      <c r="H1159" s="291"/>
      <c r="I1159" s="289" t="s">
        <v>1808</v>
      </c>
      <c r="J1159" s="289" t="s">
        <v>1809</v>
      </c>
      <c r="K1159" s="290" t="s">
        <v>1810</v>
      </c>
      <c r="L1159" s="290"/>
      <c r="M1159" s="253">
        <v>1</v>
      </c>
    </row>
    <row r="1160" spans="1:13" s="293" customFormat="1" ht="30">
      <c r="A1160" s="180"/>
      <c r="B1160" s="289">
        <v>2</v>
      </c>
      <c r="C1160" s="290" t="s">
        <v>1811</v>
      </c>
      <c r="D1160" s="289" t="s">
        <v>122</v>
      </c>
      <c r="E1160" s="289" t="s">
        <v>1807</v>
      </c>
      <c r="F1160" s="310">
        <v>0.95</v>
      </c>
      <c r="G1160" s="291">
        <v>0.95</v>
      </c>
      <c r="H1160" s="291"/>
      <c r="I1160" s="289" t="s">
        <v>1808</v>
      </c>
      <c r="J1160" s="289" t="s">
        <v>1812</v>
      </c>
      <c r="K1160" s="290" t="s">
        <v>1813</v>
      </c>
      <c r="L1160" s="290"/>
      <c r="M1160" s="253">
        <v>1</v>
      </c>
    </row>
    <row r="1161" spans="1:13" s="293" customFormat="1" ht="45">
      <c r="A1161" s="180"/>
      <c r="B1161" s="289">
        <v>3</v>
      </c>
      <c r="C1161" s="290" t="s">
        <v>1814</v>
      </c>
      <c r="D1161" s="289" t="s">
        <v>27</v>
      </c>
      <c r="E1161" s="289" t="s">
        <v>1807</v>
      </c>
      <c r="F1161" s="310">
        <v>3</v>
      </c>
      <c r="G1161" s="291">
        <v>3</v>
      </c>
      <c r="H1161" s="291"/>
      <c r="I1161" s="289" t="s">
        <v>1808</v>
      </c>
      <c r="J1161" s="289" t="s">
        <v>1815</v>
      </c>
      <c r="K1161" s="290" t="s">
        <v>1816</v>
      </c>
      <c r="L1161" s="290"/>
      <c r="M1161" s="253">
        <v>1</v>
      </c>
    </row>
    <row r="1162" spans="1:13" s="293" customFormat="1" ht="30">
      <c r="A1162" s="180"/>
      <c r="B1162" s="289">
        <v>4</v>
      </c>
      <c r="C1162" s="290" t="s">
        <v>1817</v>
      </c>
      <c r="D1162" s="289" t="s">
        <v>27</v>
      </c>
      <c r="E1162" s="289" t="s">
        <v>1807</v>
      </c>
      <c r="F1162" s="310">
        <v>3.1</v>
      </c>
      <c r="G1162" s="291">
        <v>3.1</v>
      </c>
      <c r="H1162" s="291"/>
      <c r="I1162" s="289" t="s">
        <v>1808</v>
      </c>
      <c r="J1162" s="289" t="s">
        <v>1818</v>
      </c>
      <c r="K1162" s="290" t="s">
        <v>1819</v>
      </c>
      <c r="L1162" s="290"/>
      <c r="M1162" s="253">
        <v>1</v>
      </c>
    </row>
    <row r="1163" spans="1:13" s="293" customFormat="1" ht="75">
      <c r="A1163" s="180"/>
      <c r="B1163" s="289">
        <v>5</v>
      </c>
      <c r="C1163" s="290" t="s">
        <v>1824</v>
      </c>
      <c r="D1163" s="289" t="s">
        <v>47</v>
      </c>
      <c r="E1163" s="289" t="s">
        <v>1807</v>
      </c>
      <c r="F1163" s="310">
        <v>1.2</v>
      </c>
      <c r="G1163" s="291">
        <v>1.2</v>
      </c>
      <c r="H1163" s="291"/>
      <c r="I1163" s="289" t="s">
        <v>1808</v>
      </c>
      <c r="J1163" s="289" t="s">
        <v>1825</v>
      </c>
      <c r="K1163" s="290" t="s">
        <v>1826</v>
      </c>
      <c r="L1163" s="290"/>
      <c r="M1163" s="253">
        <v>1</v>
      </c>
    </row>
    <row r="1164" spans="1:13" s="293" customFormat="1" ht="30">
      <c r="A1164" s="180"/>
      <c r="B1164" s="289">
        <v>6</v>
      </c>
      <c r="C1164" s="290" t="s">
        <v>1827</v>
      </c>
      <c r="D1164" s="289" t="s">
        <v>47</v>
      </c>
      <c r="E1164" s="289" t="s">
        <v>1828</v>
      </c>
      <c r="F1164" s="310">
        <v>0.15</v>
      </c>
      <c r="G1164" s="291">
        <v>0.15</v>
      </c>
      <c r="H1164" s="291"/>
      <c r="I1164" s="289" t="s">
        <v>1808</v>
      </c>
      <c r="J1164" s="289" t="s">
        <v>1829</v>
      </c>
      <c r="K1164" s="290" t="s">
        <v>1830</v>
      </c>
      <c r="L1164" s="290"/>
      <c r="M1164" s="253">
        <v>1</v>
      </c>
    </row>
    <row r="1165" spans="1:13" s="293" customFormat="1" ht="75">
      <c r="A1165" s="180"/>
      <c r="B1165" s="289">
        <v>7</v>
      </c>
      <c r="C1165" s="290" t="s">
        <v>1831</v>
      </c>
      <c r="D1165" s="289" t="s">
        <v>27</v>
      </c>
      <c r="E1165" s="289" t="s">
        <v>1807</v>
      </c>
      <c r="F1165" s="310">
        <v>2.5</v>
      </c>
      <c r="G1165" s="291">
        <v>2.5</v>
      </c>
      <c r="H1165" s="291"/>
      <c r="I1165" s="289" t="s">
        <v>1808</v>
      </c>
      <c r="J1165" s="289" t="s">
        <v>1825</v>
      </c>
      <c r="K1165" s="290" t="s">
        <v>1832</v>
      </c>
      <c r="L1165" s="290"/>
      <c r="M1165" s="253">
        <v>1</v>
      </c>
    </row>
    <row r="1166" spans="1:13" s="293" customFormat="1" ht="60">
      <c r="A1166" s="180"/>
      <c r="B1166" s="289">
        <v>8</v>
      </c>
      <c r="C1166" s="290" t="s">
        <v>1833</v>
      </c>
      <c r="D1166" s="289" t="s">
        <v>27</v>
      </c>
      <c r="E1166" s="289" t="s">
        <v>1807</v>
      </c>
      <c r="F1166" s="310">
        <v>1.6</v>
      </c>
      <c r="G1166" s="291">
        <v>1.6</v>
      </c>
      <c r="H1166" s="291"/>
      <c r="I1166" s="289" t="s">
        <v>1808</v>
      </c>
      <c r="J1166" s="289" t="s">
        <v>1834</v>
      </c>
      <c r="K1166" s="290" t="s">
        <v>1835</v>
      </c>
      <c r="L1166" s="290"/>
      <c r="M1166" s="253">
        <v>1</v>
      </c>
    </row>
    <row r="1167" spans="1:13" s="293" customFormat="1" ht="45">
      <c r="A1167" s="180"/>
      <c r="B1167" s="289">
        <v>9</v>
      </c>
      <c r="C1167" s="290" t="s">
        <v>1836</v>
      </c>
      <c r="D1167" s="289" t="s">
        <v>27</v>
      </c>
      <c r="E1167" s="289" t="s">
        <v>1807</v>
      </c>
      <c r="F1167" s="310">
        <v>4.5999999999999996</v>
      </c>
      <c r="G1167" s="291">
        <v>4.5999999999999996</v>
      </c>
      <c r="H1167" s="291"/>
      <c r="I1167" s="289" t="s">
        <v>1808</v>
      </c>
      <c r="J1167" s="289" t="s">
        <v>1837</v>
      </c>
      <c r="K1167" s="290" t="s">
        <v>1838</v>
      </c>
      <c r="L1167" s="290"/>
      <c r="M1167" s="253">
        <v>1</v>
      </c>
    </row>
    <row r="1168" spans="1:13" s="293" customFormat="1" ht="60">
      <c r="A1168" s="180"/>
      <c r="B1168" s="289">
        <v>10</v>
      </c>
      <c r="C1168" s="290" t="s">
        <v>1839</v>
      </c>
      <c r="D1168" s="289" t="s">
        <v>73</v>
      </c>
      <c r="E1168" s="289" t="s">
        <v>1807</v>
      </c>
      <c r="F1168" s="310">
        <v>0.2</v>
      </c>
      <c r="G1168" s="291">
        <v>0.2</v>
      </c>
      <c r="H1168" s="291"/>
      <c r="I1168" s="289" t="s">
        <v>1808</v>
      </c>
      <c r="J1168" s="289" t="s">
        <v>1840</v>
      </c>
      <c r="K1168" s="290" t="s">
        <v>1841</v>
      </c>
      <c r="L1168" s="290"/>
      <c r="M1168" s="253">
        <v>1</v>
      </c>
    </row>
    <row r="1169" spans="1:13" s="293" customFormat="1" ht="150">
      <c r="A1169" s="180"/>
      <c r="B1169" s="289">
        <v>11</v>
      </c>
      <c r="C1169" s="290" t="s">
        <v>1842</v>
      </c>
      <c r="D1169" s="289" t="s">
        <v>860</v>
      </c>
      <c r="E1169" s="289" t="s">
        <v>1843</v>
      </c>
      <c r="F1169" s="310">
        <v>5.5</v>
      </c>
      <c r="G1169" s="291">
        <v>5.5</v>
      </c>
      <c r="H1169" s="291"/>
      <c r="I1169" s="289" t="s">
        <v>1808</v>
      </c>
      <c r="J1169" s="289" t="s">
        <v>1844</v>
      </c>
      <c r="K1169" s="290" t="s">
        <v>1845</v>
      </c>
      <c r="L1169" s="290"/>
      <c r="M1169" s="253">
        <v>1</v>
      </c>
    </row>
    <row r="1170" spans="1:13" s="181" customFormat="1" hidden="1">
      <c r="B1170" s="3"/>
      <c r="C1170" s="137"/>
      <c r="D1170" s="3"/>
      <c r="E1170" s="3"/>
      <c r="F1170" s="143"/>
      <c r="G1170" s="142"/>
      <c r="H1170" s="142"/>
      <c r="I1170" s="3"/>
      <c r="J1170" s="3"/>
      <c r="K1170" s="137"/>
      <c r="L1170" s="137"/>
      <c r="M1170" s="199"/>
    </row>
    <row r="1171" spans="1:13" s="288" customFormat="1">
      <c r="A1171" s="1"/>
      <c r="B1171" s="283" t="s">
        <v>56</v>
      </c>
      <c r="C1171" s="284" t="s">
        <v>6492</v>
      </c>
      <c r="D1171" s="298"/>
      <c r="E1171" s="298"/>
      <c r="F1171" s="313"/>
      <c r="G1171" s="304"/>
      <c r="H1171" s="304"/>
      <c r="I1171" s="298"/>
      <c r="J1171" s="298"/>
      <c r="K1171" s="299"/>
      <c r="L1171" s="299"/>
      <c r="M1171" s="286">
        <v>0</v>
      </c>
    </row>
    <row r="1172" spans="1:13" ht="60">
      <c r="B1172" s="289">
        <v>12</v>
      </c>
      <c r="C1172" s="330" t="s">
        <v>1846</v>
      </c>
      <c r="D1172" s="289" t="s">
        <v>73</v>
      </c>
      <c r="E1172" s="289" t="s">
        <v>1847</v>
      </c>
      <c r="F1172" s="310">
        <v>0.25</v>
      </c>
      <c r="G1172" s="291">
        <v>0.25</v>
      </c>
      <c r="H1172" s="291"/>
      <c r="I1172" s="289" t="s">
        <v>1808</v>
      </c>
      <c r="J1172" s="289" t="s">
        <v>1848</v>
      </c>
      <c r="K1172" s="290" t="s">
        <v>1849</v>
      </c>
      <c r="L1172" s="290"/>
      <c r="M1172" s="253">
        <v>1</v>
      </c>
    </row>
    <row r="1173" spans="1:13" ht="60">
      <c r="B1173" s="289">
        <v>13</v>
      </c>
      <c r="C1173" s="330" t="s">
        <v>1850</v>
      </c>
      <c r="D1173" s="289" t="s">
        <v>73</v>
      </c>
      <c r="E1173" s="289" t="s">
        <v>1847</v>
      </c>
      <c r="F1173" s="310">
        <v>0.25</v>
      </c>
      <c r="G1173" s="291">
        <v>0.25</v>
      </c>
      <c r="H1173" s="291"/>
      <c r="I1173" s="289" t="s">
        <v>1808</v>
      </c>
      <c r="J1173" s="289" t="s">
        <v>1834</v>
      </c>
      <c r="K1173" s="290" t="s">
        <v>1851</v>
      </c>
      <c r="L1173" s="290"/>
      <c r="M1173" s="253">
        <v>1</v>
      </c>
    </row>
    <row r="1174" spans="1:13" ht="60">
      <c r="B1174" s="289">
        <v>14</v>
      </c>
      <c r="C1174" s="330" t="s">
        <v>1852</v>
      </c>
      <c r="D1174" s="289" t="s">
        <v>73</v>
      </c>
      <c r="E1174" s="289" t="s">
        <v>1847</v>
      </c>
      <c r="F1174" s="310">
        <v>0.25</v>
      </c>
      <c r="G1174" s="291">
        <v>0.25</v>
      </c>
      <c r="H1174" s="291"/>
      <c r="I1174" s="289" t="s">
        <v>1808</v>
      </c>
      <c r="J1174" s="289" t="s">
        <v>1853</v>
      </c>
      <c r="K1174" s="290" t="s">
        <v>1854</v>
      </c>
      <c r="L1174" s="290"/>
      <c r="M1174" s="253">
        <v>1</v>
      </c>
    </row>
    <row r="1175" spans="1:13" ht="45">
      <c r="B1175" s="289">
        <v>15</v>
      </c>
      <c r="C1175" s="330" t="s">
        <v>1855</v>
      </c>
      <c r="D1175" s="289" t="s">
        <v>73</v>
      </c>
      <c r="E1175" s="289" t="s">
        <v>1847</v>
      </c>
      <c r="F1175" s="310">
        <v>0.25</v>
      </c>
      <c r="G1175" s="291">
        <v>0.25</v>
      </c>
      <c r="H1175" s="291"/>
      <c r="I1175" s="289" t="s">
        <v>1808</v>
      </c>
      <c r="J1175" s="289" t="s">
        <v>1856</v>
      </c>
      <c r="K1175" s="290" t="s">
        <v>1857</v>
      </c>
      <c r="L1175" s="290"/>
      <c r="M1175" s="253">
        <v>1</v>
      </c>
    </row>
    <row r="1176" spans="1:13" ht="60">
      <c r="B1176" s="289">
        <v>16</v>
      </c>
      <c r="C1176" s="330" t="s">
        <v>1858</v>
      </c>
      <c r="D1176" s="289" t="s">
        <v>27</v>
      </c>
      <c r="E1176" s="289" t="s">
        <v>1807</v>
      </c>
      <c r="F1176" s="310">
        <v>0.8</v>
      </c>
      <c r="G1176" s="291">
        <v>0.8</v>
      </c>
      <c r="H1176" s="291"/>
      <c r="I1176" s="289" t="s">
        <v>1808</v>
      </c>
      <c r="J1176" s="289" t="s">
        <v>1859</v>
      </c>
      <c r="K1176" s="290" t="s">
        <v>1860</v>
      </c>
      <c r="L1176" s="290"/>
      <c r="M1176" s="253">
        <v>1</v>
      </c>
    </row>
    <row r="1177" spans="1:13" ht="45">
      <c r="B1177" s="289">
        <v>17</v>
      </c>
      <c r="C1177" s="330" t="s">
        <v>1861</v>
      </c>
      <c r="D1177" s="289" t="s">
        <v>122</v>
      </c>
      <c r="E1177" s="289" t="s">
        <v>1807</v>
      </c>
      <c r="F1177" s="310">
        <v>0.5</v>
      </c>
      <c r="G1177" s="291">
        <v>0.5</v>
      </c>
      <c r="H1177" s="291"/>
      <c r="I1177" s="289" t="s">
        <v>1808</v>
      </c>
      <c r="J1177" s="289" t="s">
        <v>1862</v>
      </c>
      <c r="K1177" s="290" t="s">
        <v>1863</v>
      </c>
      <c r="L1177" s="290"/>
      <c r="M1177" s="253">
        <v>1</v>
      </c>
    </row>
    <row r="1178" spans="1:13" s="293" customFormat="1" ht="45">
      <c r="A1178" s="180"/>
      <c r="B1178" s="289">
        <v>18</v>
      </c>
      <c r="C1178" s="330" t="s">
        <v>1864</v>
      </c>
      <c r="D1178" s="289" t="s">
        <v>27</v>
      </c>
      <c r="E1178" s="289" t="s">
        <v>1807</v>
      </c>
      <c r="F1178" s="310">
        <v>0.5</v>
      </c>
      <c r="G1178" s="291">
        <v>0.5</v>
      </c>
      <c r="H1178" s="291"/>
      <c r="I1178" s="289" t="s">
        <v>1808</v>
      </c>
      <c r="J1178" s="289" t="s">
        <v>1865</v>
      </c>
      <c r="K1178" s="290" t="s">
        <v>1866</v>
      </c>
      <c r="L1178" s="290"/>
      <c r="M1178" s="253">
        <v>1</v>
      </c>
    </row>
    <row r="1179" spans="1:13" s="293" customFormat="1" ht="60">
      <c r="A1179" s="180"/>
      <c r="B1179" s="289">
        <v>19</v>
      </c>
      <c r="C1179" s="330" t="s">
        <v>1867</v>
      </c>
      <c r="D1179" s="289" t="s">
        <v>47</v>
      </c>
      <c r="E1179" s="289" t="s">
        <v>1807</v>
      </c>
      <c r="F1179" s="310">
        <v>1.3</v>
      </c>
      <c r="G1179" s="291">
        <v>1.3</v>
      </c>
      <c r="H1179" s="291"/>
      <c r="I1179" s="289" t="s">
        <v>1808</v>
      </c>
      <c r="J1179" s="289" t="s">
        <v>1853</v>
      </c>
      <c r="K1179" s="290" t="s">
        <v>1868</v>
      </c>
      <c r="L1179" s="290"/>
      <c r="M1179" s="253">
        <v>1</v>
      </c>
    </row>
    <row r="1180" spans="1:13" s="293" customFormat="1" ht="45">
      <c r="A1180" s="180"/>
      <c r="B1180" s="289">
        <v>20</v>
      </c>
      <c r="C1180" s="330" t="s">
        <v>1869</v>
      </c>
      <c r="D1180" s="289" t="s">
        <v>47</v>
      </c>
      <c r="E1180" s="289" t="s">
        <v>1807</v>
      </c>
      <c r="F1180" s="310">
        <v>1.21</v>
      </c>
      <c r="G1180" s="291">
        <v>1.21</v>
      </c>
      <c r="H1180" s="291"/>
      <c r="I1180" s="289" t="s">
        <v>1808</v>
      </c>
      <c r="J1180" s="289" t="s">
        <v>1870</v>
      </c>
      <c r="K1180" s="290" t="s">
        <v>1871</v>
      </c>
      <c r="L1180" s="290"/>
      <c r="M1180" s="253">
        <v>1</v>
      </c>
    </row>
    <row r="1181" spans="1:13" s="293" customFormat="1" ht="45">
      <c r="A1181" s="180"/>
      <c r="B1181" s="289">
        <v>21</v>
      </c>
      <c r="C1181" s="330" t="s">
        <v>1872</v>
      </c>
      <c r="D1181" s="289" t="s">
        <v>47</v>
      </c>
      <c r="E1181" s="289" t="s">
        <v>1807</v>
      </c>
      <c r="F1181" s="310">
        <v>0.4</v>
      </c>
      <c r="G1181" s="291">
        <v>0.4</v>
      </c>
      <c r="H1181" s="291"/>
      <c r="I1181" s="289" t="s">
        <v>1808</v>
      </c>
      <c r="J1181" s="289" t="s">
        <v>1870</v>
      </c>
      <c r="K1181" s="290" t="s">
        <v>1873</v>
      </c>
      <c r="L1181" s="290"/>
      <c r="M1181" s="253">
        <v>1</v>
      </c>
    </row>
    <row r="1182" spans="1:13" s="293" customFormat="1" ht="45">
      <c r="A1182" s="180"/>
      <c r="B1182" s="289">
        <v>22</v>
      </c>
      <c r="C1182" s="330" t="s">
        <v>1874</v>
      </c>
      <c r="D1182" s="289" t="s">
        <v>47</v>
      </c>
      <c r="E1182" s="289" t="s">
        <v>1807</v>
      </c>
      <c r="F1182" s="310">
        <v>1</v>
      </c>
      <c r="G1182" s="291">
        <v>1</v>
      </c>
      <c r="H1182" s="291"/>
      <c r="I1182" s="289" t="s">
        <v>1808</v>
      </c>
      <c r="J1182" s="289" t="s">
        <v>1829</v>
      </c>
      <c r="K1182" s="290" t="s">
        <v>1875</v>
      </c>
      <c r="L1182" s="290"/>
      <c r="M1182" s="253">
        <v>1</v>
      </c>
    </row>
    <row r="1183" spans="1:13" s="293" customFormat="1" ht="45">
      <c r="A1183" s="180"/>
      <c r="B1183" s="289">
        <v>23</v>
      </c>
      <c r="C1183" s="330" t="s">
        <v>1876</v>
      </c>
      <c r="D1183" s="289" t="s">
        <v>47</v>
      </c>
      <c r="E1183" s="289" t="s">
        <v>1807</v>
      </c>
      <c r="F1183" s="310">
        <v>1.39</v>
      </c>
      <c r="G1183" s="291">
        <v>1.39</v>
      </c>
      <c r="H1183" s="291"/>
      <c r="I1183" s="289" t="s">
        <v>1808</v>
      </c>
      <c r="J1183" s="289" t="s">
        <v>1829</v>
      </c>
      <c r="K1183" s="290" t="s">
        <v>1877</v>
      </c>
      <c r="L1183" s="290"/>
      <c r="M1183" s="253">
        <v>1</v>
      </c>
    </row>
    <row r="1184" spans="1:13" s="293" customFormat="1" ht="45">
      <c r="A1184" s="180"/>
      <c r="B1184" s="289">
        <v>24</v>
      </c>
      <c r="C1184" s="330" t="s">
        <v>1878</v>
      </c>
      <c r="D1184" s="289" t="s">
        <v>47</v>
      </c>
      <c r="E1184" s="289" t="s">
        <v>1807</v>
      </c>
      <c r="F1184" s="310">
        <v>1.1000000000000001</v>
      </c>
      <c r="G1184" s="291">
        <v>1.1000000000000001</v>
      </c>
      <c r="H1184" s="291"/>
      <c r="I1184" s="289" t="s">
        <v>1808</v>
      </c>
      <c r="J1184" s="289" t="s">
        <v>1822</v>
      </c>
      <c r="K1184" s="290" t="s">
        <v>1879</v>
      </c>
      <c r="L1184" s="290"/>
      <c r="M1184" s="253">
        <v>1</v>
      </c>
    </row>
    <row r="1185" spans="1:13" s="293" customFormat="1" ht="45">
      <c r="A1185" s="180"/>
      <c r="B1185" s="289">
        <v>25</v>
      </c>
      <c r="C1185" s="330" t="s">
        <v>1880</v>
      </c>
      <c r="D1185" s="289" t="s">
        <v>47</v>
      </c>
      <c r="E1185" s="289" t="s">
        <v>1807</v>
      </c>
      <c r="F1185" s="310">
        <v>1</v>
      </c>
      <c r="G1185" s="291">
        <v>1</v>
      </c>
      <c r="H1185" s="291"/>
      <c r="I1185" s="289" t="s">
        <v>1808</v>
      </c>
      <c r="J1185" s="289" t="s">
        <v>1881</v>
      </c>
      <c r="K1185" s="290" t="s">
        <v>1882</v>
      </c>
      <c r="L1185" s="290"/>
      <c r="M1185" s="253">
        <v>1</v>
      </c>
    </row>
    <row r="1186" spans="1:13" s="293" customFormat="1" ht="45">
      <c r="A1186" s="180"/>
      <c r="B1186" s="289">
        <v>26</v>
      </c>
      <c r="C1186" s="330" t="s">
        <v>1883</v>
      </c>
      <c r="D1186" s="289" t="s">
        <v>47</v>
      </c>
      <c r="E1186" s="289" t="s">
        <v>1807</v>
      </c>
      <c r="F1186" s="310">
        <v>1.4</v>
      </c>
      <c r="G1186" s="291">
        <v>1.4</v>
      </c>
      <c r="H1186" s="291"/>
      <c r="I1186" s="289" t="s">
        <v>1808</v>
      </c>
      <c r="J1186" s="289" t="s">
        <v>1884</v>
      </c>
      <c r="K1186" s="290" t="s">
        <v>1885</v>
      </c>
      <c r="L1186" s="290"/>
      <c r="M1186" s="253">
        <v>1</v>
      </c>
    </row>
    <row r="1187" spans="1:13" s="293" customFormat="1" ht="45">
      <c r="A1187" s="180"/>
      <c r="B1187" s="289">
        <v>27</v>
      </c>
      <c r="C1187" s="330" t="s">
        <v>1886</v>
      </c>
      <c r="D1187" s="289" t="s">
        <v>47</v>
      </c>
      <c r="E1187" s="289" t="s">
        <v>1807</v>
      </c>
      <c r="F1187" s="310">
        <v>1.67</v>
      </c>
      <c r="G1187" s="291">
        <v>1.67</v>
      </c>
      <c r="H1187" s="291"/>
      <c r="I1187" s="289" t="s">
        <v>1808</v>
      </c>
      <c r="J1187" s="289" t="s">
        <v>1840</v>
      </c>
      <c r="K1187" s="290" t="s">
        <v>1887</v>
      </c>
      <c r="L1187" s="290"/>
      <c r="M1187" s="253">
        <v>1</v>
      </c>
    </row>
    <row r="1188" spans="1:13" s="293" customFormat="1" ht="45">
      <c r="A1188" s="180"/>
      <c r="B1188" s="289">
        <v>28</v>
      </c>
      <c r="C1188" s="330" t="s">
        <v>1888</v>
      </c>
      <c r="D1188" s="289" t="s">
        <v>47</v>
      </c>
      <c r="E1188" s="289" t="s">
        <v>1807</v>
      </c>
      <c r="F1188" s="310">
        <v>1.1000000000000001</v>
      </c>
      <c r="G1188" s="291">
        <v>1.1000000000000001</v>
      </c>
      <c r="H1188" s="291"/>
      <c r="I1188" s="289" t="s">
        <v>1808</v>
      </c>
      <c r="J1188" s="289" t="s">
        <v>1889</v>
      </c>
      <c r="K1188" s="290" t="s">
        <v>1890</v>
      </c>
      <c r="L1188" s="290"/>
      <c r="M1188" s="253">
        <v>1</v>
      </c>
    </row>
    <row r="1189" spans="1:13" s="293" customFormat="1" ht="45">
      <c r="A1189" s="180"/>
      <c r="B1189" s="289">
        <v>29</v>
      </c>
      <c r="C1189" s="330" t="s">
        <v>1891</v>
      </c>
      <c r="D1189" s="289" t="s">
        <v>47</v>
      </c>
      <c r="E1189" s="289" t="s">
        <v>1807</v>
      </c>
      <c r="F1189" s="310">
        <v>1.3</v>
      </c>
      <c r="G1189" s="291">
        <v>1.3</v>
      </c>
      <c r="H1189" s="291"/>
      <c r="I1189" s="289" t="s">
        <v>1808</v>
      </c>
      <c r="J1189" s="289" t="s">
        <v>1892</v>
      </c>
      <c r="K1189" s="290" t="s">
        <v>1893</v>
      </c>
      <c r="L1189" s="290"/>
      <c r="M1189" s="253">
        <v>1</v>
      </c>
    </row>
    <row r="1190" spans="1:13" s="293" customFormat="1" ht="75">
      <c r="A1190" s="180"/>
      <c r="B1190" s="289">
        <v>30</v>
      </c>
      <c r="C1190" s="330" t="s">
        <v>1894</v>
      </c>
      <c r="D1190" s="289" t="s">
        <v>47</v>
      </c>
      <c r="E1190" s="289" t="s">
        <v>1807</v>
      </c>
      <c r="F1190" s="310">
        <v>0.5</v>
      </c>
      <c r="G1190" s="291">
        <v>0.5</v>
      </c>
      <c r="H1190" s="291"/>
      <c r="I1190" s="289" t="s">
        <v>1808</v>
      </c>
      <c r="J1190" s="289" t="s">
        <v>1895</v>
      </c>
      <c r="K1190" s="290" t="s">
        <v>1896</v>
      </c>
      <c r="L1190" s="290"/>
      <c r="M1190" s="253">
        <v>1</v>
      </c>
    </row>
    <row r="1191" spans="1:13" s="293" customFormat="1" ht="45">
      <c r="A1191" s="180"/>
      <c r="B1191" s="289">
        <v>31</v>
      </c>
      <c r="C1191" s="330" t="s">
        <v>1897</v>
      </c>
      <c r="D1191" s="289" t="s">
        <v>27</v>
      </c>
      <c r="E1191" s="289" t="s">
        <v>1807</v>
      </c>
      <c r="F1191" s="310">
        <v>0.5</v>
      </c>
      <c r="G1191" s="291">
        <v>0.5</v>
      </c>
      <c r="H1191" s="291"/>
      <c r="I1191" s="289" t="s">
        <v>1808</v>
      </c>
      <c r="J1191" s="289" t="s">
        <v>1853</v>
      </c>
      <c r="K1191" s="290" t="s">
        <v>1898</v>
      </c>
      <c r="L1191" s="290"/>
      <c r="M1191" s="253">
        <v>1</v>
      </c>
    </row>
    <row r="1192" spans="1:13" s="293" customFormat="1" ht="60">
      <c r="A1192" s="180"/>
      <c r="B1192" s="289">
        <v>32</v>
      </c>
      <c r="C1192" s="330" t="s">
        <v>1899</v>
      </c>
      <c r="D1192" s="289" t="s">
        <v>27</v>
      </c>
      <c r="E1192" s="289" t="s">
        <v>1807</v>
      </c>
      <c r="F1192" s="310">
        <v>0.86</v>
      </c>
      <c r="G1192" s="291">
        <v>0.86</v>
      </c>
      <c r="H1192" s="291"/>
      <c r="I1192" s="289" t="s">
        <v>1808</v>
      </c>
      <c r="J1192" s="289" t="s">
        <v>1900</v>
      </c>
      <c r="K1192" s="290" t="s">
        <v>1901</v>
      </c>
      <c r="L1192" s="290"/>
      <c r="M1192" s="253">
        <v>1</v>
      </c>
    </row>
    <row r="1193" spans="1:13" s="293" customFormat="1" ht="45">
      <c r="A1193" s="180"/>
      <c r="B1193" s="289">
        <v>33</v>
      </c>
      <c r="C1193" s="330" t="s">
        <v>1902</v>
      </c>
      <c r="D1193" s="289" t="s">
        <v>27</v>
      </c>
      <c r="E1193" s="289" t="s">
        <v>1807</v>
      </c>
      <c r="F1193" s="310">
        <v>2.7</v>
      </c>
      <c r="G1193" s="291">
        <v>2.7</v>
      </c>
      <c r="H1193" s="291"/>
      <c r="I1193" s="289" t="s">
        <v>1808</v>
      </c>
      <c r="J1193" s="289" t="s">
        <v>1900</v>
      </c>
      <c r="K1193" s="290" t="s">
        <v>1903</v>
      </c>
      <c r="L1193" s="290"/>
      <c r="M1193" s="253">
        <v>1</v>
      </c>
    </row>
    <row r="1194" spans="1:13" s="293" customFormat="1" ht="45">
      <c r="A1194" s="180"/>
      <c r="B1194" s="289">
        <v>34</v>
      </c>
      <c r="C1194" s="330" t="s">
        <v>1904</v>
      </c>
      <c r="D1194" s="289" t="s">
        <v>27</v>
      </c>
      <c r="E1194" s="289" t="s">
        <v>1807</v>
      </c>
      <c r="F1194" s="310">
        <v>10</v>
      </c>
      <c r="G1194" s="291">
        <v>10</v>
      </c>
      <c r="H1194" s="291"/>
      <c r="I1194" s="289" t="s">
        <v>1808</v>
      </c>
      <c r="J1194" s="289" t="s">
        <v>1905</v>
      </c>
      <c r="K1194" s="290" t="s">
        <v>1906</v>
      </c>
      <c r="L1194" s="290"/>
      <c r="M1194" s="253">
        <v>1</v>
      </c>
    </row>
    <row r="1195" spans="1:13" s="293" customFormat="1" ht="60">
      <c r="A1195" s="180"/>
      <c r="B1195" s="289">
        <v>35</v>
      </c>
      <c r="C1195" s="330" t="s">
        <v>1907</v>
      </c>
      <c r="D1195" s="289" t="s">
        <v>27</v>
      </c>
      <c r="E1195" s="289" t="s">
        <v>1807</v>
      </c>
      <c r="F1195" s="310">
        <v>5</v>
      </c>
      <c r="G1195" s="291">
        <v>5</v>
      </c>
      <c r="H1195" s="291"/>
      <c r="I1195" s="289" t="s">
        <v>1808</v>
      </c>
      <c r="J1195" s="289" t="s">
        <v>1908</v>
      </c>
      <c r="K1195" s="290" t="s">
        <v>1909</v>
      </c>
      <c r="L1195" s="290"/>
      <c r="M1195" s="253">
        <v>1</v>
      </c>
    </row>
    <row r="1196" spans="1:13" s="293" customFormat="1" ht="60">
      <c r="A1196" s="180"/>
      <c r="B1196" s="289">
        <v>36</v>
      </c>
      <c r="C1196" s="330" t="s">
        <v>1910</v>
      </c>
      <c r="D1196" s="289" t="s">
        <v>27</v>
      </c>
      <c r="E1196" s="289" t="s">
        <v>1807</v>
      </c>
      <c r="F1196" s="310">
        <v>9.6</v>
      </c>
      <c r="G1196" s="291">
        <v>9.6</v>
      </c>
      <c r="H1196" s="291"/>
      <c r="I1196" s="289" t="s">
        <v>1808</v>
      </c>
      <c r="J1196" s="289" t="s">
        <v>1822</v>
      </c>
      <c r="K1196" s="290" t="s">
        <v>1911</v>
      </c>
      <c r="L1196" s="290"/>
      <c r="M1196" s="253">
        <v>1</v>
      </c>
    </row>
    <row r="1197" spans="1:13" s="293" customFormat="1" ht="105">
      <c r="A1197" s="180"/>
      <c r="B1197" s="289">
        <v>37</v>
      </c>
      <c r="C1197" s="330" t="s">
        <v>1912</v>
      </c>
      <c r="D1197" s="289" t="s">
        <v>27</v>
      </c>
      <c r="E1197" s="289" t="s">
        <v>1807</v>
      </c>
      <c r="F1197" s="310">
        <v>2.8</v>
      </c>
      <c r="G1197" s="291">
        <v>2.8</v>
      </c>
      <c r="H1197" s="291"/>
      <c r="I1197" s="289" t="s">
        <v>1808</v>
      </c>
      <c r="J1197" s="289" t="s">
        <v>1913</v>
      </c>
      <c r="K1197" s="290" t="s">
        <v>1914</v>
      </c>
      <c r="L1197" s="290"/>
      <c r="M1197" s="253">
        <v>1</v>
      </c>
    </row>
    <row r="1198" spans="1:13" s="293" customFormat="1" ht="45">
      <c r="A1198" s="180"/>
      <c r="B1198" s="289">
        <v>38</v>
      </c>
      <c r="C1198" s="330" t="s">
        <v>1915</v>
      </c>
      <c r="D1198" s="289" t="s">
        <v>27</v>
      </c>
      <c r="E1198" s="289" t="s">
        <v>1807</v>
      </c>
      <c r="F1198" s="310">
        <v>3.9</v>
      </c>
      <c r="G1198" s="291">
        <v>3.9</v>
      </c>
      <c r="H1198" s="291"/>
      <c r="I1198" s="289" t="s">
        <v>1808</v>
      </c>
      <c r="J1198" s="289" t="s">
        <v>1916</v>
      </c>
      <c r="K1198" s="290" t="s">
        <v>1917</v>
      </c>
      <c r="L1198" s="290"/>
      <c r="M1198" s="253">
        <v>1</v>
      </c>
    </row>
    <row r="1199" spans="1:13" s="293" customFormat="1" ht="45">
      <c r="A1199" s="180"/>
      <c r="B1199" s="289">
        <v>39</v>
      </c>
      <c r="C1199" s="330" t="s">
        <v>1918</v>
      </c>
      <c r="D1199" s="289" t="s">
        <v>27</v>
      </c>
      <c r="E1199" s="289" t="s">
        <v>1807</v>
      </c>
      <c r="F1199" s="310">
        <v>1</v>
      </c>
      <c r="G1199" s="291">
        <v>1</v>
      </c>
      <c r="H1199" s="291"/>
      <c r="I1199" s="289" t="s">
        <v>1808</v>
      </c>
      <c r="J1199" s="289" t="s">
        <v>1809</v>
      </c>
      <c r="K1199" s="290" t="s">
        <v>1919</v>
      </c>
      <c r="L1199" s="290"/>
      <c r="M1199" s="253">
        <v>1</v>
      </c>
    </row>
    <row r="1200" spans="1:13" s="293" customFormat="1" ht="60">
      <c r="A1200" s="180"/>
      <c r="B1200" s="289">
        <v>40</v>
      </c>
      <c r="C1200" s="330" t="s">
        <v>1920</v>
      </c>
      <c r="D1200" s="289" t="s">
        <v>27</v>
      </c>
      <c r="E1200" s="289" t="s">
        <v>1807</v>
      </c>
      <c r="F1200" s="310">
        <v>3.1</v>
      </c>
      <c r="G1200" s="291">
        <v>3.1</v>
      </c>
      <c r="H1200" s="291"/>
      <c r="I1200" s="289" t="s">
        <v>1808</v>
      </c>
      <c r="J1200" s="289" t="s">
        <v>1900</v>
      </c>
      <c r="K1200" s="290" t="s">
        <v>1921</v>
      </c>
      <c r="L1200" s="290"/>
      <c r="M1200" s="253">
        <v>1</v>
      </c>
    </row>
    <row r="1201" spans="1:13" s="293" customFormat="1" ht="30">
      <c r="A1201" s="180"/>
      <c r="B1201" s="289">
        <v>41</v>
      </c>
      <c r="C1201" s="330" t="s">
        <v>1922</v>
      </c>
      <c r="D1201" s="289" t="s">
        <v>27</v>
      </c>
      <c r="E1201" s="289" t="s">
        <v>1923</v>
      </c>
      <c r="F1201" s="310">
        <v>0.3</v>
      </c>
      <c r="G1201" s="291">
        <v>0.3</v>
      </c>
      <c r="H1201" s="291"/>
      <c r="I1201" s="289" t="s">
        <v>1808</v>
      </c>
      <c r="J1201" s="289" t="s">
        <v>1889</v>
      </c>
      <c r="K1201" s="290" t="s">
        <v>1924</v>
      </c>
      <c r="L1201" s="290"/>
      <c r="M1201" s="253">
        <v>1</v>
      </c>
    </row>
    <row r="1202" spans="1:13" s="293" customFormat="1" ht="30">
      <c r="A1202" s="180"/>
      <c r="B1202" s="289">
        <v>42</v>
      </c>
      <c r="C1202" s="330" t="s">
        <v>1925</v>
      </c>
      <c r="D1202" s="289" t="s">
        <v>122</v>
      </c>
      <c r="E1202" s="289" t="s">
        <v>1926</v>
      </c>
      <c r="F1202" s="310">
        <v>1.5</v>
      </c>
      <c r="G1202" s="291">
        <v>1.5</v>
      </c>
      <c r="H1202" s="291"/>
      <c r="I1202" s="289" t="s">
        <v>1808</v>
      </c>
      <c r="J1202" s="289" t="s">
        <v>1834</v>
      </c>
      <c r="K1202" s="290" t="s">
        <v>1927</v>
      </c>
      <c r="L1202" s="290"/>
      <c r="M1202" s="253">
        <v>1</v>
      </c>
    </row>
    <row r="1203" spans="1:13" s="293" customFormat="1" ht="30">
      <c r="A1203" s="180"/>
      <c r="B1203" s="289">
        <v>43</v>
      </c>
      <c r="C1203" s="330" t="s">
        <v>1928</v>
      </c>
      <c r="D1203" s="289" t="s">
        <v>122</v>
      </c>
      <c r="E1203" s="289" t="s">
        <v>1926</v>
      </c>
      <c r="F1203" s="310">
        <v>3.3</v>
      </c>
      <c r="G1203" s="291">
        <v>3.3</v>
      </c>
      <c r="H1203" s="291"/>
      <c r="I1203" s="289" t="s">
        <v>1808</v>
      </c>
      <c r="J1203" s="289" t="s">
        <v>1829</v>
      </c>
      <c r="K1203" s="290" t="s">
        <v>1929</v>
      </c>
      <c r="L1203" s="290"/>
      <c r="M1203" s="253">
        <v>1</v>
      </c>
    </row>
    <row r="1204" spans="1:13" s="293" customFormat="1" ht="75">
      <c r="A1204" s="180"/>
      <c r="B1204" s="289">
        <v>44</v>
      </c>
      <c r="C1204" s="330" t="s">
        <v>1930</v>
      </c>
      <c r="D1204" s="289" t="s">
        <v>27</v>
      </c>
      <c r="E1204" s="289" t="s">
        <v>1923</v>
      </c>
      <c r="F1204" s="310">
        <v>15.75</v>
      </c>
      <c r="G1204" s="291">
        <v>15.75</v>
      </c>
      <c r="H1204" s="291"/>
      <c r="I1204" s="289" t="s">
        <v>1808</v>
      </c>
      <c r="J1204" s="289" t="s">
        <v>1931</v>
      </c>
      <c r="K1204" s="290" t="s">
        <v>1932</v>
      </c>
      <c r="L1204" s="290"/>
      <c r="M1204" s="253">
        <v>1</v>
      </c>
    </row>
    <row r="1205" spans="1:13" s="293" customFormat="1" ht="75">
      <c r="A1205" s="180"/>
      <c r="B1205" s="289">
        <v>45</v>
      </c>
      <c r="C1205" s="330" t="s">
        <v>1933</v>
      </c>
      <c r="D1205" s="289" t="s">
        <v>27</v>
      </c>
      <c r="E1205" s="289" t="s">
        <v>1807</v>
      </c>
      <c r="F1205" s="310">
        <v>2</v>
      </c>
      <c r="G1205" s="291">
        <v>2</v>
      </c>
      <c r="H1205" s="291"/>
      <c r="I1205" s="289" t="s">
        <v>1808</v>
      </c>
      <c r="J1205" s="289" t="s">
        <v>1934</v>
      </c>
      <c r="K1205" s="290" t="s">
        <v>1935</v>
      </c>
      <c r="L1205" s="290"/>
      <c r="M1205" s="253">
        <v>1</v>
      </c>
    </row>
    <row r="1206" spans="1:13" s="293" customFormat="1" ht="90">
      <c r="A1206" s="180"/>
      <c r="B1206" s="289">
        <v>46</v>
      </c>
      <c r="C1206" s="330" t="s">
        <v>1936</v>
      </c>
      <c r="D1206" s="289" t="s">
        <v>27</v>
      </c>
      <c r="E1206" s="289" t="s">
        <v>1923</v>
      </c>
      <c r="F1206" s="310">
        <v>2.13</v>
      </c>
      <c r="G1206" s="291">
        <v>2.13</v>
      </c>
      <c r="H1206" s="291"/>
      <c r="I1206" s="289" t="s">
        <v>1808</v>
      </c>
      <c r="J1206" s="289" t="s">
        <v>1840</v>
      </c>
      <c r="K1206" s="290" t="s">
        <v>1937</v>
      </c>
      <c r="L1206" s="290"/>
      <c r="M1206" s="253">
        <v>1</v>
      </c>
    </row>
    <row r="1207" spans="1:13" s="293" customFormat="1" ht="105">
      <c r="A1207" s="180"/>
      <c r="B1207" s="289">
        <v>47</v>
      </c>
      <c r="C1207" s="330" t="s">
        <v>1938</v>
      </c>
      <c r="D1207" s="289" t="s">
        <v>27</v>
      </c>
      <c r="E1207" s="289" t="s">
        <v>1939</v>
      </c>
      <c r="F1207" s="310">
        <v>3.25</v>
      </c>
      <c r="G1207" s="291">
        <v>3.25</v>
      </c>
      <c r="H1207" s="291"/>
      <c r="I1207" s="289" t="s">
        <v>1808</v>
      </c>
      <c r="J1207" s="289" t="s">
        <v>1848</v>
      </c>
      <c r="K1207" s="290" t="s">
        <v>1940</v>
      </c>
      <c r="L1207" s="290"/>
      <c r="M1207" s="253">
        <v>1</v>
      </c>
    </row>
    <row r="1208" spans="1:13" s="181" customFormat="1" hidden="1">
      <c r="B1208" s="3"/>
      <c r="C1208" s="132"/>
      <c r="D1208" s="3"/>
      <c r="E1208" s="3"/>
      <c r="F1208" s="143"/>
      <c r="G1208" s="142"/>
      <c r="H1208" s="142"/>
      <c r="I1208" s="3"/>
      <c r="J1208" s="3"/>
      <c r="K1208" s="137"/>
      <c r="L1208" s="137"/>
      <c r="M1208" s="199"/>
    </row>
    <row r="1209" spans="1:13" s="209" customFormat="1">
      <c r="A1209" s="1"/>
      <c r="B1209" s="280" t="s">
        <v>129</v>
      </c>
      <c r="C1209" s="296" t="s">
        <v>130</v>
      </c>
      <c r="D1209" s="276"/>
      <c r="E1209" s="276"/>
      <c r="F1209" s="306"/>
      <c r="G1209" s="277"/>
      <c r="H1209" s="277"/>
      <c r="I1209" s="276"/>
      <c r="J1209" s="276"/>
      <c r="K1209" s="278"/>
      <c r="L1209" s="278"/>
      <c r="M1209" s="282">
        <v>0</v>
      </c>
    </row>
    <row r="1210" spans="1:13" ht="75">
      <c r="B1210" s="289">
        <v>48</v>
      </c>
      <c r="C1210" s="290" t="s">
        <v>1941</v>
      </c>
      <c r="D1210" s="289" t="s">
        <v>27</v>
      </c>
      <c r="E1210" s="289" t="s">
        <v>1807</v>
      </c>
      <c r="F1210" s="310">
        <v>1.53</v>
      </c>
      <c r="G1210" s="291">
        <v>1.53</v>
      </c>
      <c r="H1210" s="291"/>
      <c r="I1210" s="289" t="s">
        <v>1808</v>
      </c>
      <c r="J1210" s="289" t="s">
        <v>1942</v>
      </c>
      <c r="K1210" s="290" t="s">
        <v>1943</v>
      </c>
      <c r="L1210" s="290"/>
      <c r="M1210" s="253">
        <v>1</v>
      </c>
    </row>
    <row r="1211" spans="1:13" ht="45">
      <c r="B1211" s="289">
        <v>49</v>
      </c>
      <c r="C1211" s="290" t="s">
        <v>1944</v>
      </c>
      <c r="D1211" s="289" t="s">
        <v>929</v>
      </c>
      <c r="E1211" s="289" t="s">
        <v>1807</v>
      </c>
      <c r="F1211" s="310">
        <v>34.369999999999997</v>
      </c>
      <c r="G1211" s="291">
        <v>34.369999999999997</v>
      </c>
      <c r="H1211" s="291"/>
      <c r="I1211" s="289" t="s">
        <v>1808</v>
      </c>
      <c r="J1211" s="289" t="s">
        <v>1840</v>
      </c>
      <c r="K1211" s="290" t="s">
        <v>1945</v>
      </c>
      <c r="L1211" s="290"/>
      <c r="M1211" s="253">
        <v>1</v>
      </c>
    </row>
    <row r="1212" spans="1:13" ht="60">
      <c r="B1212" s="289">
        <v>50</v>
      </c>
      <c r="C1212" s="290" t="s">
        <v>1946</v>
      </c>
      <c r="D1212" s="289" t="s">
        <v>929</v>
      </c>
      <c r="E1212" s="289" t="s">
        <v>1807</v>
      </c>
      <c r="F1212" s="310">
        <v>27.51</v>
      </c>
      <c r="G1212" s="291">
        <v>27.51</v>
      </c>
      <c r="H1212" s="291"/>
      <c r="I1212" s="289" t="s">
        <v>1808</v>
      </c>
      <c r="J1212" s="289" t="s">
        <v>1947</v>
      </c>
      <c r="K1212" s="290" t="s">
        <v>1948</v>
      </c>
      <c r="L1212" s="290"/>
      <c r="M1212" s="253">
        <v>1</v>
      </c>
    </row>
    <row r="1213" spans="1:13" ht="30">
      <c r="B1213" s="289">
        <v>51</v>
      </c>
      <c r="C1213" s="290" t="s">
        <v>1952</v>
      </c>
      <c r="D1213" s="289" t="s">
        <v>47</v>
      </c>
      <c r="E1213" s="289" t="s">
        <v>1807</v>
      </c>
      <c r="F1213" s="310">
        <v>0.88</v>
      </c>
      <c r="G1213" s="291">
        <v>0.88</v>
      </c>
      <c r="H1213" s="291"/>
      <c r="I1213" s="289" t="s">
        <v>1808</v>
      </c>
      <c r="J1213" s="289" t="s">
        <v>1953</v>
      </c>
      <c r="K1213" s="290" t="s">
        <v>1954</v>
      </c>
      <c r="L1213" s="290"/>
      <c r="M1213" s="253">
        <v>1</v>
      </c>
    </row>
    <row r="1214" spans="1:13" ht="30">
      <c r="B1214" s="289">
        <v>52</v>
      </c>
      <c r="C1214" s="290" t="s">
        <v>1955</v>
      </c>
      <c r="D1214" s="289" t="s">
        <v>47</v>
      </c>
      <c r="E1214" s="289" t="s">
        <v>1807</v>
      </c>
      <c r="F1214" s="310">
        <v>1.2</v>
      </c>
      <c r="G1214" s="291">
        <v>1.2</v>
      </c>
      <c r="H1214" s="291"/>
      <c r="I1214" s="289" t="s">
        <v>1808</v>
      </c>
      <c r="J1214" s="289" t="s">
        <v>1956</v>
      </c>
      <c r="K1214" s="290" t="s">
        <v>1957</v>
      </c>
      <c r="L1214" s="290"/>
      <c r="M1214" s="253">
        <v>1</v>
      </c>
    </row>
    <row r="1215" spans="1:13" ht="30">
      <c r="B1215" s="289">
        <v>53</v>
      </c>
      <c r="C1215" s="290" t="s">
        <v>1958</v>
      </c>
      <c r="D1215" s="289" t="s">
        <v>47</v>
      </c>
      <c r="E1215" s="289" t="s">
        <v>1807</v>
      </c>
      <c r="F1215" s="310">
        <v>2</v>
      </c>
      <c r="G1215" s="291">
        <v>2</v>
      </c>
      <c r="H1215" s="291"/>
      <c r="I1215" s="289" t="s">
        <v>1808</v>
      </c>
      <c r="J1215" s="289" t="s">
        <v>1822</v>
      </c>
      <c r="K1215" s="290" t="s">
        <v>1959</v>
      </c>
      <c r="L1215" s="290"/>
      <c r="M1215" s="253">
        <v>1</v>
      </c>
    </row>
    <row r="1216" spans="1:13" ht="30">
      <c r="B1216" s="289">
        <v>54</v>
      </c>
      <c r="C1216" s="290" t="s">
        <v>1960</v>
      </c>
      <c r="D1216" s="289" t="s">
        <v>47</v>
      </c>
      <c r="E1216" s="289" t="s">
        <v>1807</v>
      </c>
      <c r="F1216" s="310">
        <v>2</v>
      </c>
      <c r="G1216" s="291">
        <v>2</v>
      </c>
      <c r="H1216" s="291"/>
      <c r="I1216" s="289" t="s">
        <v>1808</v>
      </c>
      <c r="J1216" s="289" t="s">
        <v>1822</v>
      </c>
      <c r="K1216" s="290" t="s">
        <v>1961</v>
      </c>
      <c r="L1216" s="290"/>
      <c r="M1216" s="253">
        <v>1</v>
      </c>
    </row>
    <row r="1217" spans="1:13" s="5" customFormat="1" hidden="1">
      <c r="B1217" s="130"/>
      <c r="C1217" s="137"/>
      <c r="D1217" s="3"/>
      <c r="E1217" s="3"/>
      <c r="F1217" s="142"/>
      <c r="G1217" s="142"/>
      <c r="H1217" s="142"/>
      <c r="I1217" s="3"/>
      <c r="J1217" s="3"/>
      <c r="K1217" s="137"/>
      <c r="L1217" s="137"/>
      <c r="M1217" s="231"/>
    </row>
    <row r="1218" spans="1:13" s="209" customFormat="1">
      <c r="A1218" s="2"/>
      <c r="B1218" s="296" t="s">
        <v>6401</v>
      </c>
      <c r="C1218" s="297"/>
      <c r="D1218" s="276"/>
      <c r="E1218" s="276"/>
      <c r="F1218" s="277"/>
      <c r="G1218" s="277"/>
      <c r="H1218" s="277"/>
      <c r="I1218" s="276"/>
      <c r="J1218" s="276"/>
      <c r="K1218" s="278"/>
      <c r="L1218" s="278"/>
      <c r="M1218" s="282">
        <v>0</v>
      </c>
    </row>
    <row r="1219" spans="1:13" s="209" customFormat="1">
      <c r="A1219" s="5"/>
      <c r="B1219" s="280" t="s">
        <v>16</v>
      </c>
      <c r="C1219" s="281" t="s">
        <v>6493</v>
      </c>
      <c r="D1219" s="276"/>
      <c r="E1219" s="276"/>
      <c r="F1219" s="277"/>
      <c r="G1219" s="277"/>
      <c r="H1219" s="277"/>
      <c r="I1219" s="276"/>
      <c r="J1219" s="276"/>
      <c r="K1219" s="278"/>
      <c r="L1219" s="278"/>
      <c r="M1219" s="282">
        <v>0</v>
      </c>
    </row>
    <row r="1220" spans="1:13" s="288" customFormat="1">
      <c r="A1220" s="5"/>
      <c r="B1220" s="283" t="s">
        <v>18</v>
      </c>
      <c r="C1220" s="284" t="s">
        <v>19</v>
      </c>
      <c r="D1220" s="298"/>
      <c r="E1220" s="298"/>
      <c r="F1220" s="304"/>
      <c r="G1220" s="304"/>
      <c r="H1220" s="304"/>
      <c r="I1220" s="298"/>
      <c r="J1220" s="298"/>
      <c r="K1220" s="299"/>
      <c r="L1220" s="299"/>
      <c r="M1220" s="286">
        <v>0</v>
      </c>
    </row>
    <row r="1221" spans="1:13" s="293" customFormat="1" ht="75">
      <c r="A1221" s="5"/>
      <c r="B1221" s="289">
        <v>1</v>
      </c>
      <c r="C1221" s="290" t="s">
        <v>5097</v>
      </c>
      <c r="D1221" s="289" t="s">
        <v>122</v>
      </c>
      <c r="E1221" s="289" t="s">
        <v>285</v>
      </c>
      <c r="F1221" s="291">
        <v>1</v>
      </c>
      <c r="G1221" s="291">
        <v>1</v>
      </c>
      <c r="H1221" s="291"/>
      <c r="I1221" s="289" t="s">
        <v>4231</v>
      </c>
      <c r="J1221" s="289" t="s">
        <v>5098</v>
      </c>
      <c r="K1221" s="290" t="s">
        <v>5099</v>
      </c>
      <c r="L1221" s="290"/>
      <c r="M1221" s="253">
        <v>1</v>
      </c>
    </row>
    <row r="1222" spans="1:13" s="293" customFormat="1" ht="90">
      <c r="A1222" s="5"/>
      <c r="B1222" s="289">
        <v>2</v>
      </c>
      <c r="C1222" s="290" t="s">
        <v>5100</v>
      </c>
      <c r="D1222" s="289" t="s">
        <v>122</v>
      </c>
      <c r="E1222" s="289" t="s">
        <v>285</v>
      </c>
      <c r="F1222" s="291">
        <v>0.27</v>
      </c>
      <c r="G1222" s="291">
        <v>0.27</v>
      </c>
      <c r="H1222" s="291"/>
      <c r="I1222" s="289" t="s">
        <v>4231</v>
      </c>
      <c r="J1222" s="289" t="s">
        <v>5101</v>
      </c>
      <c r="K1222" s="290" t="s">
        <v>5102</v>
      </c>
      <c r="L1222" s="290"/>
      <c r="M1222" s="253">
        <v>1</v>
      </c>
    </row>
    <row r="1223" spans="1:13" s="293" customFormat="1" ht="90">
      <c r="A1223" s="5"/>
      <c r="B1223" s="289">
        <v>3</v>
      </c>
      <c r="C1223" s="290" t="s">
        <v>5103</v>
      </c>
      <c r="D1223" s="289" t="s">
        <v>95</v>
      </c>
      <c r="E1223" s="289" t="s">
        <v>285</v>
      </c>
      <c r="F1223" s="291">
        <v>0.37</v>
      </c>
      <c r="G1223" s="291">
        <v>0.37</v>
      </c>
      <c r="H1223" s="291"/>
      <c r="I1223" s="289" t="s">
        <v>4231</v>
      </c>
      <c r="J1223" s="289" t="s">
        <v>5101</v>
      </c>
      <c r="K1223" s="290" t="s">
        <v>5104</v>
      </c>
      <c r="L1223" s="290"/>
      <c r="M1223" s="253">
        <v>1</v>
      </c>
    </row>
    <row r="1224" spans="1:13" s="293" customFormat="1" ht="90">
      <c r="A1224" s="5"/>
      <c r="B1224" s="289">
        <v>4</v>
      </c>
      <c r="C1224" s="290" t="s">
        <v>5105</v>
      </c>
      <c r="D1224" s="289" t="s">
        <v>95</v>
      </c>
      <c r="E1224" s="289" t="s">
        <v>285</v>
      </c>
      <c r="F1224" s="291">
        <v>0.24</v>
      </c>
      <c r="G1224" s="291">
        <v>0.24</v>
      </c>
      <c r="H1224" s="291"/>
      <c r="I1224" s="289" t="s">
        <v>4231</v>
      </c>
      <c r="J1224" s="289" t="s">
        <v>5101</v>
      </c>
      <c r="K1224" s="290" t="s">
        <v>5106</v>
      </c>
      <c r="L1224" s="290"/>
      <c r="M1224" s="253">
        <v>1</v>
      </c>
    </row>
    <row r="1225" spans="1:13" s="293" customFormat="1" ht="90">
      <c r="A1225" s="5"/>
      <c r="B1225" s="289">
        <v>5</v>
      </c>
      <c r="C1225" s="290" t="s">
        <v>5107</v>
      </c>
      <c r="D1225" s="289" t="s">
        <v>122</v>
      </c>
      <c r="E1225" s="289" t="s">
        <v>285</v>
      </c>
      <c r="F1225" s="291">
        <v>3.1</v>
      </c>
      <c r="G1225" s="291">
        <v>3.1</v>
      </c>
      <c r="H1225" s="291"/>
      <c r="I1225" s="289" t="s">
        <v>4231</v>
      </c>
      <c r="J1225" s="289" t="s">
        <v>5101</v>
      </c>
      <c r="K1225" s="290" t="s">
        <v>5108</v>
      </c>
      <c r="L1225" s="290"/>
      <c r="M1225" s="253">
        <v>1</v>
      </c>
    </row>
    <row r="1226" spans="1:13" s="293" customFormat="1" ht="90">
      <c r="A1226" s="5"/>
      <c r="B1226" s="289">
        <v>6</v>
      </c>
      <c r="C1226" s="290" t="s">
        <v>5109</v>
      </c>
      <c r="D1226" s="289" t="s">
        <v>47</v>
      </c>
      <c r="E1226" s="289" t="s">
        <v>285</v>
      </c>
      <c r="F1226" s="291">
        <v>0.77</v>
      </c>
      <c r="G1226" s="291">
        <v>0.77</v>
      </c>
      <c r="H1226" s="291"/>
      <c r="I1226" s="289" t="s">
        <v>4231</v>
      </c>
      <c r="J1226" s="289" t="s">
        <v>5110</v>
      </c>
      <c r="K1226" s="290" t="s">
        <v>5111</v>
      </c>
      <c r="L1226" s="290"/>
      <c r="M1226" s="253">
        <v>1</v>
      </c>
    </row>
    <row r="1227" spans="1:13" s="293" customFormat="1" ht="60">
      <c r="A1227" s="5"/>
      <c r="B1227" s="289">
        <v>7</v>
      </c>
      <c r="C1227" s="290" t="s">
        <v>5112</v>
      </c>
      <c r="D1227" s="289" t="s">
        <v>47</v>
      </c>
      <c r="E1227" s="289" t="s">
        <v>285</v>
      </c>
      <c r="F1227" s="291">
        <v>1.1000000000000001</v>
      </c>
      <c r="G1227" s="291">
        <v>1.1000000000000001</v>
      </c>
      <c r="H1227" s="291"/>
      <c r="I1227" s="289" t="s">
        <v>4231</v>
      </c>
      <c r="J1227" s="289" t="s">
        <v>5113</v>
      </c>
      <c r="K1227" s="290" t="s">
        <v>5114</v>
      </c>
      <c r="L1227" s="290"/>
      <c r="M1227" s="253">
        <v>1</v>
      </c>
    </row>
    <row r="1228" spans="1:13" s="293" customFormat="1" ht="120">
      <c r="A1228" s="5"/>
      <c r="B1228" s="289">
        <v>8</v>
      </c>
      <c r="C1228" s="290" t="s">
        <v>5115</v>
      </c>
      <c r="D1228" s="289" t="s">
        <v>47</v>
      </c>
      <c r="E1228" s="289" t="s">
        <v>285</v>
      </c>
      <c r="F1228" s="291">
        <v>1.1761999999999999</v>
      </c>
      <c r="G1228" s="291">
        <v>0.42070000000000002</v>
      </c>
      <c r="H1228" s="291"/>
      <c r="I1228" s="289" t="s">
        <v>4231</v>
      </c>
      <c r="J1228" s="289" t="s">
        <v>5101</v>
      </c>
      <c r="K1228" s="290" t="s">
        <v>5116</v>
      </c>
      <c r="L1228" s="290"/>
      <c r="M1228" s="253">
        <v>1</v>
      </c>
    </row>
    <row r="1229" spans="1:13" s="293" customFormat="1" ht="75">
      <c r="A1229" s="5"/>
      <c r="B1229" s="289">
        <v>9</v>
      </c>
      <c r="C1229" s="290" t="s">
        <v>5117</v>
      </c>
      <c r="D1229" s="289" t="s">
        <v>122</v>
      </c>
      <c r="E1229" s="289" t="s">
        <v>285</v>
      </c>
      <c r="F1229" s="291">
        <v>0.26</v>
      </c>
      <c r="G1229" s="291">
        <v>0.26</v>
      </c>
      <c r="H1229" s="291"/>
      <c r="I1229" s="289" t="s">
        <v>4231</v>
      </c>
      <c r="J1229" s="289" t="s">
        <v>5118</v>
      </c>
      <c r="K1229" s="290" t="s">
        <v>5119</v>
      </c>
      <c r="L1229" s="290"/>
      <c r="M1229" s="253">
        <v>1</v>
      </c>
    </row>
    <row r="1230" spans="1:13" s="293" customFormat="1" ht="45">
      <c r="A1230" s="5"/>
      <c r="B1230" s="289">
        <v>10</v>
      </c>
      <c r="C1230" s="290" t="s">
        <v>5120</v>
      </c>
      <c r="D1230" s="289" t="s">
        <v>122</v>
      </c>
      <c r="E1230" s="289" t="s">
        <v>5121</v>
      </c>
      <c r="F1230" s="291">
        <v>0.2</v>
      </c>
      <c r="G1230" s="291">
        <v>0.2</v>
      </c>
      <c r="H1230" s="291"/>
      <c r="I1230" s="289" t="s">
        <v>4231</v>
      </c>
      <c r="J1230" s="289" t="s">
        <v>5122</v>
      </c>
      <c r="K1230" s="290" t="s">
        <v>5123</v>
      </c>
      <c r="L1230" s="290"/>
      <c r="M1230" s="253">
        <v>1</v>
      </c>
    </row>
    <row r="1231" spans="1:13" s="293" customFormat="1" ht="45">
      <c r="A1231" s="5"/>
      <c r="B1231" s="289">
        <v>11</v>
      </c>
      <c r="C1231" s="290" t="s">
        <v>5124</v>
      </c>
      <c r="D1231" s="289" t="s">
        <v>122</v>
      </c>
      <c r="E1231" s="289" t="s">
        <v>5121</v>
      </c>
      <c r="F1231" s="291">
        <v>0.11</v>
      </c>
      <c r="G1231" s="291">
        <v>0.11</v>
      </c>
      <c r="H1231" s="291"/>
      <c r="I1231" s="289" t="s">
        <v>4231</v>
      </c>
      <c r="J1231" s="289" t="s">
        <v>5122</v>
      </c>
      <c r="K1231" s="290" t="s">
        <v>5125</v>
      </c>
      <c r="L1231" s="290"/>
      <c r="M1231" s="253">
        <v>1</v>
      </c>
    </row>
    <row r="1232" spans="1:13" s="293" customFormat="1" ht="45">
      <c r="A1232" s="5"/>
      <c r="B1232" s="289">
        <v>12</v>
      </c>
      <c r="C1232" s="290" t="s">
        <v>5126</v>
      </c>
      <c r="D1232" s="289" t="s">
        <v>122</v>
      </c>
      <c r="E1232" s="289" t="s">
        <v>5121</v>
      </c>
      <c r="F1232" s="291">
        <v>0.13</v>
      </c>
      <c r="G1232" s="291">
        <v>0.13</v>
      </c>
      <c r="H1232" s="291"/>
      <c r="I1232" s="289" t="s">
        <v>4231</v>
      </c>
      <c r="J1232" s="289" t="s">
        <v>5122</v>
      </c>
      <c r="K1232" s="290" t="s">
        <v>5127</v>
      </c>
      <c r="L1232" s="290"/>
      <c r="M1232" s="253">
        <v>1</v>
      </c>
    </row>
    <row r="1233" spans="1:13" s="293" customFormat="1" ht="90">
      <c r="A1233" s="5"/>
      <c r="B1233" s="289">
        <v>13</v>
      </c>
      <c r="C1233" s="290" t="s">
        <v>5128</v>
      </c>
      <c r="D1233" s="289" t="s">
        <v>27</v>
      </c>
      <c r="E1233" s="289" t="s">
        <v>5129</v>
      </c>
      <c r="F1233" s="291">
        <v>0.25</v>
      </c>
      <c r="G1233" s="291">
        <v>0.25</v>
      </c>
      <c r="H1233" s="291"/>
      <c r="I1233" s="289" t="s">
        <v>4231</v>
      </c>
      <c r="J1233" s="289" t="s">
        <v>5130</v>
      </c>
      <c r="K1233" s="290" t="s">
        <v>5131</v>
      </c>
      <c r="L1233" s="290"/>
      <c r="M1233" s="253">
        <v>1</v>
      </c>
    </row>
    <row r="1234" spans="1:13" s="293" customFormat="1" ht="60">
      <c r="A1234" s="5"/>
      <c r="B1234" s="289">
        <v>14</v>
      </c>
      <c r="C1234" s="290" t="s">
        <v>5132</v>
      </c>
      <c r="D1234" s="289" t="s">
        <v>27</v>
      </c>
      <c r="E1234" s="289" t="s">
        <v>5133</v>
      </c>
      <c r="F1234" s="291">
        <v>0.15</v>
      </c>
      <c r="G1234" s="291">
        <v>0.15</v>
      </c>
      <c r="H1234" s="291"/>
      <c r="I1234" s="289" t="s">
        <v>4231</v>
      </c>
      <c r="J1234" s="289" t="s">
        <v>5130</v>
      </c>
      <c r="K1234" s="290" t="s">
        <v>5134</v>
      </c>
      <c r="L1234" s="290"/>
      <c r="M1234" s="253">
        <v>1</v>
      </c>
    </row>
    <row r="1235" spans="1:13" s="293" customFormat="1" ht="45">
      <c r="A1235" s="5"/>
      <c r="B1235" s="289">
        <v>15</v>
      </c>
      <c r="C1235" s="290" t="s">
        <v>5135</v>
      </c>
      <c r="D1235" s="289" t="s">
        <v>898</v>
      </c>
      <c r="E1235" s="289" t="s">
        <v>5136</v>
      </c>
      <c r="F1235" s="291">
        <v>0.5</v>
      </c>
      <c r="G1235" s="291">
        <v>0.5</v>
      </c>
      <c r="H1235" s="291"/>
      <c r="I1235" s="289" t="s">
        <v>4231</v>
      </c>
      <c r="J1235" s="289" t="s">
        <v>5137</v>
      </c>
      <c r="K1235" s="290" t="s">
        <v>5138</v>
      </c>
      <c r="L1235" s="290"/>
      <c r="M1235" s="253">
        <v>1</v>
      </c>
    </row>
    <row r="1236" spans="1:13" s="293" customFormat="1" ht="45">
      <c r="A1236" s="5"/>
      <c r="B1236" s="289">
        <v>16</v>
      </c>
      <c r="C1236" s="290" t="s">
        <v>5139</v>
      </c>
      <c r="D1236" s="289" t="s">
        <v>27</v>
      </c>
      <c r="E1236" s="289" t="s">
        <v>5133</v>
      </c>
      <c r="F1236" s="291">
        <v>0.56000000000000005</v>
      </c>
      <c r="G1236" s="291">
        <v>0.56000000000000005</v>
      </c>
      <c r="H1236" s="291"/>
      <c r="I1236" s="289" t="s">
        <v>4231</v>
      </c>
      <c r="J1236" s="289" t="s">
        <v>5140</v>
      </c>
      <c r="K1236" s="290" t="s">
        <v>5141</v>
      </c>
      <c r="L1236" s="290"/>
      <c r="M1236" s="253">
        <v>1</v>
      </c>
    </row>
    <row r="1237" spans="1:13" s="293" customFormat="1" ht="105">
      <c r="A1237" s="5"/>
      <c r="B1237" s="289">
        <v>17</v>
      </c>
      <c r="C1237" s="290" t="s">
        <v>5142</v>
      </c>
      <c r="D1237" s="289" t="s">
        <v>27</v>
      </c>
      <c r="E1237" s="289" t="s">
        <v>285</v>
      </c>
      <c r="F1237" s="291">
        <v>3.22</v>
      </c>
      <c r="G1237" s="291">
        <v>3.22</v>
      </c>
      <c r="H1237" s="291"/>
      <c r="I1237" s="289" t="s">
        <v>4231</v>
      </c>
      <c r="J1237" s="289" t="s">
        <v>5143</v>
      </c>
      <c r="K1237" s="290" t="s">
        <v>5144</v>
      </c>
      <c r="L1237" s="290"/>
      <c r="M1237" s="253">
        <v>1</v>
      </c>
    </row>
    <row r="1238" spans="1:13" s="293" customFormat="1" ht="75">
      <c r="A1238" s="5"/>
      <c r="B1238" s="289">
        <v>18</v>
      </c>
      <c r="C1238" s="290" t="s">
        <v>5145</v>
      </c>
      <c r="D1238" s="289" t="s">
        <v>27</v>
      </c>
      <c r="E1238" s="289" t="s">
        <v>285</v>
      </c>
      <c r="F1238" s="291">
        <v>2</v>
      </c>
      <c r="G1238" s="291">
        <v>2</v>
      </c>
      <c r="H1238" s="291"/>
      <c r="I1238" s="289" t="s">
        <v>4231</v>
      </c>
      <c r="J1238" s="289" t="s">
        <v>5098</v>
      </c>
      <c r="K1238" s="290" t="s">
        <v>5146</v>
      </c>
      <c r="L1238" s="290"/>
      <c r="M1238" s="253">
        <v>1</v>
      </c>
    </row>
    <row r="1239" spans="1:13" s="293" customFormat="1" ht="75">
      <c r="A1239" s="5"/>
      <c r="B1239" s="289">
        <v>19</v>
      </c>
      <c r="C1239" s="290" t="s">
        <v>5147</v>
      </c>
      <c r="D1239" s="289" t="s">
        <v>27</v>
      </c>
      <c r="E1239" s="289" t="s">
        <v>285</v>
      </c>
      <c r="F1239" s="291">
        <v>1</v>
      </c>
      <c r="G1239" s="291">
        <v>1</v>
      </c>
      <c r="H1239" s="291"/>
      <c r="I1239" s="289" t="s">
        <v>4231</v>
      </c>
      <c r="J1239" s="289" t="s">
        <v>5148</v>
      </c>
      <c r="K1239" s="290" t="s">
        <v>5149</v>
      </c>
      <c r="L1239" s="290"/>
      <c r="M1239" s="253">
        <v>1</v>
      </c>
    </row>
    <row r="1240" spans="1:13" s="293" customFormat="1" ht="45">
      <c r="A1240" s="5"/>
      <c r="B1240" s="289">
        <v>20</v>
      </c>
      <c r="C1240" s="290" t="s">
        <v>5150</v>
      </c>
      <c r="D1240" s="289" t="s">
        <v>410</v>
      </c>
      <c r="E1240" s="289" t="s">
        <v>285</v>
      </c>
      <c r="F1240" s="291">
        <v>0.5</v>
      </c>
      <c r="G1240" s="291">
        <v>0.5</v>
      </c>
      <c r="H1240" s="291"/>
      <c r="I1240" s="289" t="s">
        <v>4231</v>
      </c>
      <c r="J1240" s="289" t="s">
        <v>5151</v>
      </c>
      <c r="K1240" s="290" t="s">
        <v>5152</v>
      </c>
      <c r="L1240" s="290"/>
      <c r="M1240" s="253">
        <v>1</v>
      </c>
    </row>
    <row r="1241" spans="1:13" s="293" customFormat="1" ht="60">
      <c r="A1241" s="5"/>
      <c r="B1241" s="289">
        <v>21</v>
      </c>
      <c r="C1241" s="290" t="s">
        <v>5153</v>
      </c>
      <c r="D1241" s="289" t="s">
        <v>47</v>
      </c>
      <c r="E1241" s="289" t="s">
        <v>285</v>
      </c>
      <c r="F1241" s="291">
        <v>1.2</v>
      </c>
      <c r="G1241" s="291">
        <v>1.2</v>
      </c>
      <c r="H1241" s="291"/>
      <c r="I1241" s="289" t="s">
        <v>4231</v>
      </c>
      <c r="J1241" s="289" t="s">
        <v>5151</v>
      </c>
      <c r="K1241" s="290" t="s">
        <v>5154</v>
      </c>
      <c r="L1241" s="290"/>
      <c r="M1241" s="253">
        <v>1</v>
      </c>
    </row>
    <row r="1242" spans="1:13" s="293" customFormat="1" ht="75">
      <c r="A1242" s="5"/>
      <c r="B1242" s="289">
        <v>22</v>
      </c>
      <c r="C1242" s="290" t="s">
        <v>5155</v>
      </c>
      <c r="D1242" s="289" t="s">
        <v>27</v>
      </c>
      <c r="E1242" s="289" t="s">
        <v>285</v>
      </c>
      <c r="F1242" s="291">
        <v>0.5</v>
      </c>
      <c r="G1242" s="291">
        <v>0.5</v>
      </c>
      <c r="H1242" s="291"/>
      <c r="I1242" s="289" t="s">
        <v>4231</v>
      </c>
      <c r="J1242" s="289" t="s">
        <v>5156</v>
      </c>
      <c r="K1242" s="290" t="s">
        <v>5157</v>
      </c>
      <c r="L1242" s="290"/>
      <c r="M1242" s="253">
        <v>1</v>
      </c>
    </row>
    <row r="1243" spans="1:13" s="293" customFormat="1" ht="45">
      <c r="A1243" s="5"/>
      <c r="B1243" s="289">
        <v>23</v>
      </c>
      <c r="C1243" s="290" t="s">
        <v>5158</v>
      </c>
      <c r="D1243" s="289" t="s">
        <v>122</v>
      </c>
      <c r="E1243" s="289" t="s">
        <v>285</v>
      </c>
      <c r="F1243" s="291">
        <v>0.28000000000000003</v>
      </c>
      <c r="G1243" s="291">
        <v>0.28000000000000003</v>
      </c>
      <c r="H1243" s="291"/>
      <c r="I1243" s="289" t="s">
        <v>4231</v>
      </c>
      <c r="J1243" s="289" t="s">
        <v>5130</v>
      </c>
      <c r="K1243" s="290" t="s">
        <v>5159</v>
      </c>
      <c r="L1243" s="290"/>
      <c r="M1243" s="253">
        <v>1</v>
      </c>
    </row>
    <row r="1244" spans="1:13" s="293" customFormat="1" ht="60">
      <c r="A1244" s="5"/>
      <c r="B1244" s="289">
        <v>24</v>
      </c>
      <c r="C1244" s="290" t="s">
        <v>5160</v>
      </c>
      <c r="D1244" s="289" t="s">
        <v>898</v>
      </c>
      <c r="E1244" s="289" t="s">
        <v>285</v>
      </c>
      <c r="F1244" s="291">
        <v>2.0099999999999998</v>
      </c>
      <c r="G1244" s="291">
        <v>2.0099999999999998</v>
      </c>
      <c r="H1244" s="291"/>
      <c r="I1244" s="289" t="s">
        <v>4231</v>
      </c>
      <c r="J1244" s="289" t="s">
        <v>5161</v>
      </c>
      <c r="K1244" s="290" t="s">
        <v>5162</v>
      </c>
      <c r="L1244" s="290"/>
      <c r="M1244" s="253">
        <v>1</v>
      </c>
    </row>
    <row r="1245" spans="1:13" s="293" customFormat="1" ht="75">
      <c r="A1245" s="5"/>
      <c r="B1245" s="289">
        <v>25</v>
      </c>
      <c r="C1245" s="290" t="s">
        <v>5163</v>
      </c>
      <c r="D1245" s="289" t="s">
        <v>27</v>
      </c>
      <c r="E1245" s="289" t="s">
        <v>285</v>
      </c>
      <c r="F1245" s="291">
        <v>0.25</v>
      </c>
      <c r="G1245" s="291">
        <v>0.25</v>
      </c>
      <c r="H1245" s="291"/>
      <c r="I1245" s="289" t="s">
        <v>4231</v>
      </c>
      <c r="J1245" s="289" t="s">
        <v>2453</v>
      </c>
      <c r="K1245" s="290" t="s">
        <v>5164</v>
      </c>
      <c r="L1245" s="290"/>
      <c r="M1245" s="253">
        <v>1</v>
      </c>
    </row>
    <row r="1246" spans="1:13" s="293" customFormat="1" ht="75">
      <c r="A1246" s="5"/>
      <c r="B1246" s="289">
        <v>26</v>
      </c>
      <c r="C1246" s="290" t="s">
        <v>5165</v>
      </c>
      <c r="D1246" s="289" t="s">
        <v>47</v>
      </c>
      <c r="E1246" s="289" t="s">
        <v>285</v>
      </c>
      <c r="F1246" s="291">
        <v>1</v>
      </c>
      <c r="G1246" s="291">
        <v>1</v>
      </c>
      <c r="H1246" s="291"/>
      <c r="I1246" s="289" t="s">
        <v>4231</v>
      </c>
      <c r="J1246" s="289" t="s">
        <v>5166</v>
      </c>
      <c r="K1246" s="290" t="s">
        <v>5167</v>
      </c>
      <c r="L1246" s="290"/>
      <c r="M1246" s="253">
        <v>1</v>
      </c>
    </row>
    <row r="1247" spans="1:13" s="293" customFormat="1" ht="75">
      <c r="A1247" s="5"/>
      <c r="B1247" s="289">
        <v>27</v>
      </c>
      <c r="C1247" s="290" t="s">
        <v>5168</v>
      </c>
      <c r="D1247" s="289" t="s">
        <v>27</v>
      </c>
      <c r="E1247" s="289" t="s">
        <v>5169</v>
      </c>
      <c r="F1247" s="291">
        <v>1.1000000000000001</v>
      </c>
      <c r="G1247" s="291">
        <v>1</v>
      </c>
      <c r="H1247" s="291"/>
      <c r="I1247" s="289" t="s">
        <v>4231</v>
      </c>
      <c r="J1247" s="289" t="s">
        <v>5170</v>
      </c>
      <c r="K1247" s="290" t="s">
        <v>5171</v>
      </c>
      <c r="L1247" s="290"/>
      <c r="M1247" s="253">
        <v>1</v>
      </c>
    </row>
    <row r="1248" spans="1:13" s="293" customFormat="1" ht="60">
      <c r="A1248" s="5"/>
      <c r="B1248" s="289">
        <v>28</v>
      </c>
      <c r="C1248" s="290" t="s">
        <v>5172</v>
      </c>
      <c r="D1248" s="289" t="s">
        <v>27</v>
      </c>
      <c r="E1248" s="289" t="s">
        <v>5169</v>
      </c>
      <c r="F1248" s="291">
        <v>0.7</v>
      </c>
      <c r="G1248" s="291">
        <v>0.7</v>
      </c>
      <c r="H1248" s="291"/>
      <c r="I1248" s="289" t="s">
        <v>4231</v>
      </c>
      <c r="J1248" s="289" t="s">
        <v>5173</v>
      </c>
      <c r="K1248" s="290" t="s">
        <v>5174</v>
      </c>
      <c r="L1248" s="290"/>
      <c r="M1248" s="253">
        <v>1</v>
      </c>
    </row>
    <row r="1249" spans="1:13" s="293" customFormat="1" ht="45">
      <c r="A1249" s="5"/>
      <c r="B1249" s="289">
        <v>29</v>
      </c>
      <c r="C1249" s="290" t="s">
        <v>5175</v>
      </c>
      <c r="D1249" s="289" t="s">
        <v>47</v>
      </c>
      <c r="E1249" s="289" t="s">
        <v>5169</v>
      </c>
      <c r="F1249" s="291">
        <v>2</v>
      </c>
      <c r="G1249" s="291">
        <v>2</v>
      </c>
      <c r="H1249" s="291"/>
      <c r="I1249" s="289" t="s">
        <v>5176</v>
      </c>
      <c r="J1249" s="289" t="s">
        <v>5156</v>
      </c>
      <c r="K1249" s="290" t="s">
        <v>5177</v>
      </c>
      <c r="L1249" s="290"/>
      <c r="M1249" s="253">
        <v>1</v>
      </c>
    </row>
    <row r="1250" spans="1:13" s="293" customFormat="1" ht="75">
      <c r="A1250" s="5"/>
      <c r="B1250" s="289">
        <v>30</v>
      </c>
      <c r="C1250" s="290" t="s">
        <v>5178</v>
      </c>
      <c r="D1250" s="289" t="s">
        <v>27</v>
      </c>
      <c r="E1250" s="289" t="s">
        <v>5169</v>
      </c>
      <c r="F1250" s="291">
        <v>1.8</v>
      </c>
      <c r="G1250" s="291">
        <v>0.1</v>
      </c>
      <c r="H1250" s="291"/>
      <c r="I1250" s="289" t="s">
        <v>4231</v>
      </c>
      <c r="J1250" s="289" t="s">
        <v>5098</v>
      </c>
      <c r="K1250" s="290" t="s">
        <v>6764</v>
      </c>
      <c r="L1250" s="290"/>
      <c r="M1250" s="253">
        <v>1</v>
      </c>
    </row>
    <row r="1251" spans="1:13" s="293" customFormat="1" ht="105">
      <c r="A1251" s="5"/>
      <c r="B1251" s="289">
        <v>31</v>
      </c>
      <c r="C1251" s="290" t="s">
        <v>5179</v>
      </c>
      <c r="D1251" s="289" t="s">
        <v>27</v>
      </c>
      <c r="E1251" s="289" t="s">
        <v>5169</v>
      </c>
      <c r="F1251" s="291">
        <v>8.5</v>
      </c>
      <c r="G1251" s="291">
        <v>8.5</v>
      </c>
      <c r="H1251" s="291"/>
      <c r="I1251" s="289" t="s">
        <v>5180</v>
      </c>
      <c r="J1251" s="289" t="s">
        <v>5181</v>
      </c>
      <c r="K1251" s="290" t="s">
        <v>5182</v>
      </c>
      <c r="L1251" s="290"/>
      <c r="M1251" s="253">
        <v>1</v>
      </c>
    </row>
    <row r="1252" spans="1:13" s="293" customFormat="1" ht="75">
      <c r="A1252" s="5"/>
      <c r="B1252" s="289">
        <v>32</v>
      </c>
      <c r="C1252" s="290" t="s">
        <v>5183</v>
      </c>
      <c r="D1252" s="289" t="s">
        <v>27</v>
      </c>
      <c r="E1252" s="289" t="s">
        <v>5169</v>
      </c>
      <c r="F1252" s="291">
        <v>0.85</v>
      </c>
      <c r="G1252" s="291">
        <v>0.85</v>
      </c>
      <c r="H1252" s="291"/>
      <c r="I1252" s="289" t="s">
        <v>4231</v>
      </c>
      <c r="J1252" s="289" t="s">
        <v>5156</v>
      </c>
      <c r="K1252" s="290" t="s">
        <v>5184</v>
      </c>
      <c r="L1252" s="290"/>
      <c r="M1252" s="253">
        <v>1</v>
      </c>
    </row>
    <row r="1253" spans="1:13" s="293" customFormat="1" ht="105">
      <c r="A1253" s="5"/>
      <c r="B1253" s="289">
        <v>33</v>
      </c>
      <c r="C1253" s="290" t="s">
        <v>5185</v>
      </c>
      <c r="D1253" s="289" t="s">
        <v>47</v>
      </c>
      <c r="E1253" s="289" t="s">
        <v>5169</v>
      </c>
      <c r="F1253" s="291">
        <v>0.35</v>
      </c>
      <c r="G1253" s="291">
        <v>0.35</v>
      </c>
      <c r="H1253" s="291"/>
      <c r="I1253" s="289" t="s">
        <v>4231</v>
      </c>
      <c r="J1253" s="289" t="s">
        <v>5118</v>
      </c>
      <c r="K1253" s="290" t="s">
        <v>5186</v>
      </c>
      <c r="L1253" s="290"/>
      <c r="M1253" s="253">
        <v>1</v>
      </c>
    </row>
    <row r="1254" spans="1:13" s="293" customFormat="1" ht="45">
      <c r="A1254" s="5"/>
      <c r="B1254" s="289">
        <v>34</v>
      </c>
      <c r="C1254" s="290" t="s">
        <v>5187</v>
      </c>
      <c r="D1254" s="289" t="s">
        <v>27</v>
      </c>
      <c r="E1254" s="289" t="s">
        <v>5188</v>
      </c>
      <c r="F1254" s="291">
        <v>0.76</v>
      </c>
      <c r="G1254" s="291">
        <v>0.76</v>
      </c>
      <c r="H1254" s="291"/>
      <c r="I1254" s="289" t="s">
        <v>4231</v>
      </c>
      <c r="J1254" s="289" t="s">
        <v>5189</v>
      </c>
      <c r="K1254" s="290" t="s">
        <v>5190</v>
      </c>
      <c r="L1254" s="290"/>
      <c r="M1254" s="253">
        <v>1</v>
      </c>
    </row>
    <row r="1255" spans="1:13" s="293" customFormat="1" ht="45">
      <c r="A1255" s="5"/>
      <c r="B1255" s="289">
        <v>35</v>
      </c>
      <c r="C1255" s="290" t="s">
        <v>5191</v>
      </c>
      <c r="D1255" s="289" t="s">
        <v>73</v>
      </c>
      <c r="E1255" s="289" t="s">
        <v>5129</v>
      </c>
      <c r="F1255" s="291">
        <v>0.11</v>
      </c>
      <c r="G1255" s="291">
        <v>0.11</v>
      </c>
      <c r="H1255" s="291"/>
      <c r="I1255" s="289" t="s">
        <v>4231</v>
      </c>
      <c r="J1255" s="289" t="s">
        <v>5130</v>
      </c>
      <c r="K1255" s="290" t="s">
        <v>5192</v>
      </c>
      <c r="L1255" s="290"/>
      <c r="M1255" s="253">
        <v>1</v>
      </c>
    </row>
    <row r="1256" spans="1:13" s="293" customFormat="1" ht="45">
      <c r="A1256" s="5"/>
      <c r="B1256" s="289">
        <v>36</v>
      </c>
      <c r="C1256" s="290" t="s">
        <v>5193</v>
      </c>
      <c r="D1256" s="289" t="s">
        <v>73</v>
      </c>
      <c r="E1256" s="289" t="s">
        <v>5194</v>
      </c>
      <c r="F1256" s="291">
        <v>0.1</v>
      </c>
      <c r="G1256" s="291">
        <v>0.1</v>
      </c>
      <c r="H1256" s="291"/>
      <c r="I1256" s="289" t="s">
        <v>4231</v>
      </c>
      <c r="J1256" s="289" t="s">
        <v>5195</v>
      </c>
      <c r="K1256" s="290" t="s">
        <v>6765</v>
      </c>
      <c r="L1256" s="290"/>
      <c r="M1256" s="253">
        <v>1</v>
      </c>
    </row>
    <row r="1257" spans="1:13" s="293" customFormat="1" ht="45">
      <c r="A1257" s="5"/>
      <c r="B1257" s="289">
        <v>37</v>
      </c>
      <c r="C1257" s="290" t="s">
        <v>5196</v>
      </c>
      <c r="D1257" s="289" t="s">
        <v>73</v>
      </c>
      <c r="E1257" s="289" t="s">
        <v>5197</v>
      </c>
      <c r="F1257" s="291">
        <v>0.14000000000000001</v>
      </c>
      <c r="G1257" s="291">
        <v>0.14000000000000001</v>
      </c>
      <c r="H1257" s="291"/>
      <c r="I1257" s="289" t="s">
        <v>4231</v>
      </c>
      <c r="J1257" s="289" t="s">
        <v>5101</v>
      </c>
      <c r="K1257" s="290" t="s">
        <v>6766</v>
      </c>
      <c r="L1257" s="290"/>
      <c r="M1257" s="253">
        <v>1</v>
      </c>
    </row>
    <row r="1258" spans="1:13" s="181" customFormat="1" hidden="1">
      <c r="A1258" s="5"/>
      <c r="B1258" s="3"/>
      <c r="C1258" s="137"/>
      <c r="D1258" s="3"/>
      <c r="E1258" s="3"/>
      <c r="F1258" s="142"/>
      <c r="G1258" s="142"/>
      <c r="H1258" s="142"/>
      <c r="I1258" s="3"/>
      <c r="J1258" s="3"/>
      <c r="K1258" s="137"/>
      <c r="L1258" s="137"/>
      <c r="M1258" s="199"/>
    </row>
    <row r="1259" spans="1:13" s="288" customFormat="1">
      <c r="A1259" s="5"/>
      <c r="B1259" s="283" t="s">
        <v>56</v>
      </c>
      <c r="C1259" s="284" t="s">
        <v>6492</v>
      </c>
      <c r="D1259" s="298"/>
      <c r="E1259" s="298"/>
      <c r="F1259" s="304"/>
      <c r="G1259" s="304"/>
      <c r="H1259" s="304"/>
      <c r="I1259" s="298"/>
      <c r="J1259" s="298"/>
      <c r="K1259" s="299"/>
      <c r="L1259" s="299"/>
      <c r="M1259" s="286">
        <v>0</v>
      </c>
    </row>
    <row r="1260" spans="1:13" s="293" customFormat="1" ht="150">
      <c r="A1260" s="5"/>
      <c r="B1260" s="289">
        <v>38</v>
      </c>
      <c r="C1260" s="330" t="s">
        <v>5198</v>
      </c>
      <c r="D1260" s="289" t="s">
        <v>166</v>
      </c>
      <c r="E1260" s="289" t="s">
        <v>5199</v>
      </c>
      <c r="F1260" s="291">
        <v>4.0999999999999996</v>
      </c>
      <c r="G1260" s="291">
        <v>3</v>
      </c>
      <c r="H1260" s="291"/>
      <c r="I1260" s="289" t="s">
        <v>4231</v>
      </c>
      <c r="J1260" s="289" t="s">
        <v>5200</v>
      </c>
      <c r="K1260" s="290" t="s">
        <v>5201</v>
      </c>
      <c r="L1260" s="290"/>
      <c r="M1260" s="253">
        <v>1</v>
      </c>
    </row>
    <row r="1261" spans="1:13" s="293" customFormat="1" ht="120">
      <c r="A1261" s="5"/>
      <c r="B1261" s="289">
        <v>39</v>
      </c>
      <c r="C1261" s="330" t="s">
        <v>5202</v>
      </c>
      <c r="D1261" s="289" t="s">
        <v>122</v>
      </c>
      <c r="E1261" s="289" t="s">
        <v>285</v>
      </c>
      <c r="F1261" s="291">
        <v>0.38</v>
      </c>
      <c r="G1261" s="291">
        <v>0.38</v>
      </c>
      <c r="H1261" s="291"/>
      <c r="I1261" s="289" t="s">
        <v>4231</v>
      </c>
      <c r="J1261" s="289" t="s">
        <v>5161</v>
      </c>
      <c r="K1261" s="290" t="s">
        <v>5203</v>
      </c>
      <c r="L1261" s="290"/>
      <c r="M1261" s="253">
        <v>1</v>
      </c>
    </row>
    <row r="1262" spans="1:13" s="293" customFormat="1" ht="75">
      <c r="A1262" s="5"/>
      <c r="B1262" s="289">
        <v>40</v>
      </c>
      <c r="C1262" s="330" t="s">
        <v>5204</v>
      </c>
      <c r="D1262" s="289" t="s">
        <v>47</v>
      </c>
      <c r="E1262" s="289" t="s">
        <v>285</v>
      </c>
      <c r="F1262" s="291">
        <v>0.73</v>
      </c>
      <c r="G1262" s="291">
        <v>0.73</v>
      </c>
      <c r="H1262" s="291"/>
      <c r="I1262" s="289" t="s">
        <v>4231</v>
      </c>
      <c r="J1262" s="289" t="s">
        <v>5205</v>
      </c>
      <c r="K1262" s="290" t="s">
        <v>5206</v>
      </c>
      <c r="L1262" s="290"/>
      <c r="M1262" s="253">
        <v>1</v>
      </c>
    </row>
    <row r="1263" spans="1:13" s="293" customFormat="1" ht="105">
      <c r="A1263" s="5"/>
      <c r="B1263" s="289">
        <v>41</v>
      </c>
      <c r="C1263" s="330" t="s">
        <v>5207</v>
      </c>
      <c r="D1263" s="289" t="s">
        <v>27</v>
      </c>
      <c r="E1263" s="289" t="s">
        <v>285</v>
      </c>
      <c r="F1263" s="291">
        <v>2</v>
      </c>
      <c r="G1263" s="291">
        <v>2</v>
      </c>
      <c r="H1263" s="291"/>
      <c r="I1263" s="289" t="s">
        <v>5176</v>
      </c>
      <c r="J1263" s="289" t="s">
        <v>5161</v>
      </c>
      <c r="K1263" s="290" t="s">
        <v>5208</v>
      </c>
      <c r="L1263" s="290"/>
      <c r="M1263" s="253">
        <v>1</v>
      </c>
    </row>
    <row r="1264" spans="1:13" s="293" customFormat="1" ht="60">
      <c r="A1264" s="5"/>
      <c r="B1264" s="289">
        <v>42</v>
      </c>
      <c r="C1264" s="330" t="s">
        <v>5209</v>
      </c>
      <c r="D1264" s="289" t="s">
        <v>122</v>
      </c>
      <c r="E1264" s="289" t="s">
        <v>5210</v>
      </c>
      <c r="F1264" s="291">
        <v>0.27</v>
      </c>
      <c r="G1264" s="291">
        <v>0.27</v>
      </c>
      <c r="H1264" s="291"/>
      <c r="I1264" s="289" t="s">
        <v>5176</v>
      </c>
      <c r="J1264" s="289" t="s">
        <v>5156</v>
      </c>
      <c r="K1264" s="290" t="s">
        <v>5211</v>
      </c>
      <c r="L1264" s="290"/>
      <c r="M1264" s="253">
        <v>1</v>
      </c>
    </row>
    <row r="1265" spans="1:13" s="293" customFormat="1" ht="60">
      <c r="A1265" s="5"/>
      <c r="B1265" s="289">
        <v>43</v>
      </c>
      <c r="C1265" s="330" t="s">
        <v>5212</v>
      </c>
      <c r="D1265" s="289" t="s">
        <v>122</v>
      </c>
      <c r="E1265" s="289" t="s">
        <v>5210</v>
      </c>
      <c r="F1265" s="291">
        <v>0.21</v>
      </c>
      <c r="G1265" s="291">
        <v>0.1</v>
      </c>
      <c r="H1265" s="291"/>
      <c r="I1265" s="289" t="s">
        <v>5176</v>
      </c>
      <c r="J1265" s="289" t="s">
        <v>5156</v>
      </c>
      <c r="K1265" s="290" t="s">
        <v>5213</v>
      </c>
      <c r="L1265" s="290"/>
      <c r="M1265" s="253">
        <v>1</v>
      </c>
    </row>
    <row r="1266" spans="1:13" s="293" customFormat="1" ht="90">
      <c r="A1266" s="5"/>
      <c r="B1266" s="289">
        <v>44</v>
      </c>
      <c r="C1266" s="330" t="s">
        <v>5214</v>
      </c>
      <c r="D1266" s="289" t="s">
        <v>122</v>
      </c>
      <c r="E1266" s="289" t="s">
        <v>285</v>
      </c>
      <c r="F1266" s="291">
        <v>0.2</v>
      </c>
      <c r="G1266" s="291">
        <v>0.2</v>
      </c>
      <c r="H1266" s="291"/>
      <c r="I1266" s="289" t="s">
        <v>5176</v>
      </c>
      <c r="J1266" s="289" t="s">
        <v>5156</v>
      </c>
      <c r="K1266" s="290" t="s">
        <v>5215</v>
      </c>
      <c r="L1266" s="290"/>
      <c r="M1266" s="253">
        <v>1</v>
      </c>
    </row>
    <row r="1267" spans="1:13" s="293" customFormat="1" ht="120">
      <c r="A1267" s="5"/>
      <c r="B1267" s="289">
        <v>45</v>
      </c>
      <c r="C1267" s="330" t="s">
        <v>5216</v>
      </c>
      <c r="D1267" s="289" t="s">
        <v>122</v>
      </c>
      <c r="E1267" s="289" t="s">
        <v>285</v>
      </c>
      <c r="F1267" s="291">
        <v>0.22</v>
      </c>
      <c r="G1267" s="291">
        <v>0.22</v>
      </c>
      <c r="H1267" s="291"/>
      <c r="I1267" s="289" t="s">
        <v>5176</v>
      </c>
      <c r="J1267" s="289" t="s">
        <v>5156</v>
      </c>
      <c r="K1267" s="290" t="s">
        <v>5217</v>
      </c>
      <c r="L1267" s="290"/>
      <c r="M1267" s="253">
        <v>1</v>
      </c>
    </row>
    <row r="1268" spans="1:13" s="293" customFormat="1" ht="135">
      <c r="A1268" s="5"/>
      <c r="B1268" s="289">
        <v>46</v>
      </c>
      <c r="C1268" s="330" t="s">
        <v>5218</v>
      </c>
      <c r="D1268" s="289" t="s">
        <v>122</v>
      </c>
      <c r="E1268" s="289" t="s">
        <v>285</v>
      </c>
      <c r="F1268" s="291">
        <v>0.5</v>
      </c>
      <c r="G1268" s="291">
        <v>0.5</v>
      </c>
      <c r="H1268" s="291"/>
      <c r="I1268" s="289" t="s">
        <v>5176</v>
      </c>
      <c r="J1268" s="289" t="s">
        <v>5161</v>
      </c>
      <c r="K1268" s="290" t="s">
        <v>5219</v>
      </c>
      <c r="L1268" s="290"/>
      <c r="M1268" s="253">
        <v>1</v>
      </c>
    </row>
    <row r="1269" spans="1:13" s="293" customFormat="1" ht="60">
      <c r="A1269" s="5"/>
      <c r="B1269" s="289">
        <v>47</v>
      </c>
      <c r="C1269" s="330" t="s">
        <v>5220</v>
      </c>
      <c r="D1269" s="289" t="s">
        <v>73</v>
      </c>
      <c r="E1269" s="289" t="s">
        <v>5221</v>
      </c>
      <c r="F1269" s="291">
        <v>0.06</v>
      </c>
      <c r="G1269" s="291">
        <v>0.06</v>
      </c>
      <c r="H1269" s="291"/>
      <c r="I1269" s="289" t="s">
        <v>5176</v>
      </c>
      <c r="J1269" s="289" t="s">
        <v>5161</v>
      </c>
      <c r="K1269" s="290" t="s">
        <v>5222</v>
      </c>
      <c r="L1269" s="290"/>
      <c r="M1269" s="253">
        <v>1</v>
      </c>
    </row>
    <row r="1270" spans="1:13" s="293" customFormat="1" ht="75">
      <c r="A1270" s="5"/>
      <c r="B1270" s="289">
        <v>48</v>
      </c>
      <c r="C1270" s="330" t="s">
        <v>5223</v>
      </c>
      <c r="D1270" s="289" t="s">
        <v>73</v>
      </c>
      <c r="E1270" s="289" t="s">
        <v>5210</v>
      </c>
      <c r="F1270" s="291">
        <v>0.1</v>
      </c>
      <c r="G1270" s="291">
        <v>0.1</v>
      </c>
      <c r="H1270" s="291"/>
      <c r="I1270" s="289" t="s">
        <v>5176</v>
      </c>
      <c r="J1270" s="289" t="s">
        <v>5224</v>
      </c>
      <c r="K1270" s="290" t="s">
        <v>5225</v>
      </c>
      <c r="L1270" s="290"/>
      <c r="M1270" s="253">
        <v>1</v>
      </c>
    </row>
    <row r="1271" spans="1:13" s="293" customFormat="1" ht="120">
      <c r="A1271" s="5"/>
      <c r="B1271" s="289">
        <v>49</v>
      </c>
      <c r="C1271" s="330" t="s">
        <v>5226</v>
      </c>
      <c r="D1271" s="289" t="s">
        <v>73</v>
      </c>
      <c r="E1271" s="289" t="s">
        <v>285</v>
      </c>
      <c r="F1271" s="291">
        <v>0.22</v>
      </c>
      <c r="G1271" s="291">
        <v>0.1</v>
      </c>
      <c r="H1271" s="291"/>
      <c r="I1271" s="289" t="s">
        <v>5176</v>
      </c>
      <c r="J1271" s="289" t="s">
        <v>5161</v>
      </c>
      <c r="K1271" s="290" t="s">
        <v>5227</v>
      </c>
      <c r="L1271" s="290"/>
      <c r="M1271" s="253">
        <v>1</v>
      </c>
    </row>
    <row r="1272" spans="1:13" s="293" customFormat="1" ht="60">
      <c r="A1272" s="5"/>
      <c r="B1272" s="289">
        <v>50</v>
      </c>
      <c r="C1272" s="330" t="s">
        <v>5228</v>
      </c>
      <c r="D1272" s="289" t="s">
        <v>47</v>
      </c>
      <c r="E1272" s="289" t="s">
        <v>285</v>
      </c>
      <c r="F1272" s="291">
        <v>2</v>
      </c>
      <c r="G1272" s="291">
        <v>2</v>
      </c>
      <c r="H1272" s="291"/>
      <c r="I1272" s="289" t="s">
        <v>4231</v>
      </c>
      <c r="J1272" s="289" t="s">
        <v>5113</v>
      </c>
      <c r="K1272" s="290" t="s">
        <v>6767</v>
      </c>
      <c r="L1272" s="290"/>
      <c r="M1272" s="253">
        <v>1</v>
      </c>
    </row>
    <row r="1273" spans="1:13" s="293" customFormat="1" ht="105">
      <c r="A1273" s="5"/>
      <c r="B1273" s="289">
        <v>51</v>
      </c>
      <c r="C1273" s="330" t="s">
        <v>5229</v>
      </c>
      <c r="D1273" s="289" t="s">
        <v>27</v>
      </c>
      <c r="E1273" s="289" t="s">
        <v>285</v>
      </c>
      <c r="F1273" s="291">
        <v>4.6500000000000004</v>
      </c>
      <c r="G1273" s="291">
        <v>4.6500000000000004</v>
      </c>
      <c r="H1273" s="291"/>
      <c r="I1273" s="289" t="s">
        <v>4231</v>
      </c>
      <c r="J1273" s="289" t="s">
        <v>5230</v>
      </c>
      <c r="K1273" s="290" t="s">
        <v>5231</v>
      </c>
      <c r="L1273" s="290"/>
      <c r="M1273" s="253">
        <v>1</v>
      </c>
    </row>
    <row r="1274" spans="1:13" s="293" customFormat="1" ht="105">
      <c r="A1274" s="5"/>
      <c r="B1274" s="289">
        <v>52</v>
      </c>
      <c r="C1274" s="330" t="s">
        <v>5232</v>
      </c>
      <c r="D1274" s="289" t="s">
        <v>27</v>
      </c>
      <c r="E1274" s="289" t="s">
        <v>285</v>
      </c>
      <c r="F1274" s="291">
        <v>3.5</v>
      </c>
      <c r="G1274" s="291">
        <v>2.5</v>
      </c>
      <c r="H1274" s="291"/>
      <c r="I1274" s="289" t="s">
        <v>4231</v>
      </c>
      <c r="J1274" s="289" t="s">
        <v>5233</v>
      </c>
      <c r="K1274" s="290" t="s">
        <v>5234</v>
      </c>
      <c r="L1274" s="290"/>
      <c r="M1274" s="253">
        <v>1</v>
      </c>
    </row>
    <row r="1275" spans="1:13" s="293" customFormat="1" ht="105">
      <c r="A1275" s="5"/>
      <c r="B1275" s="289">
        <v>53</v>
      </c>
      <c r="C1275" s="330" t="s">
        <v>5235</v>
      </c>
      <c r="D1275" s="289" t="s">
        <v>27</v>
      </c>
      <c r="E1275" s="289" t="s">
        <v>285</v>
      </c>
      <c r="F1275" s="291">
        <v>3</v>
      </c>
      <c r="G1275" s="291">
        <v>2.2000000000000002</v>
      </c>
      <c r="H1275" s="291"/>
      <c r="I1275" s="289" t="s">
        <v>4231</v>
      </c>
      <c r="J1275" s="289" t="s">
        <v>5236</v>
      </c>
      <c r="K1275" s="290" t="s">
        <v>5237</v>
      </c>
      <c r="L1275" s="290"/>
      <c r="M1275" s="253">
        <v>1</v>
      </c>
    </row>
    <row r="1276" spans="1:13" s="293" customFormat="1" ht="120">
      <c r="A1276" s="5"/>
      <c r="B1276" s="289">
        <v>54</v>
      </c>
      <c r="C1276" s="330" t="s">
        <v>5238</v>
      </c>
      <c r="D1276" s="289" t="s">
        <v>27</v>
      </c>
      <c r="E1276" s="289" t="s">
        <v>285</v>
      </c>
      <c r="F1276" s="291">
        <v>5</v>
      </c>
      <c r="G1276" s="291">
        <v>5</v>
      </c>
      <c r="H1276" s="291"/>
      <c r="I1276" s="289" t="s">
        <v>4231</v>
      </c>
      <c r="J1276" s="289" t="s">
        <v>5239</v>
      </c>
      <c r="K1276" s="290" t="s">
        <v>5240</v>
      </c>
      <c r="L1276" s="290"/>
      <c r="M1276" s="253">
        <v>1</v>
      </c>
    </row>
    <row r="1277" spans="1:13" s="293" customFormat="1" ht="105">
      <c r="A1277" s="5"/>
      <c r="B1277" s="289">
        <v>55</v>
      </c>
      <c r="C1277" s="330" t="s">
        <v>5241</v>
      </c>
      <c r="D1277" s="289" t="s">
        <v>27</v>
      </c>
      <c r="E1277" s="289" t="s">
        <v>285</v>
      </c>
      <c r="F1277" s="291">
        <v>2.48</v>
      </c>
      <c r="G1277" s="291">
        <v>2.2799999999999998</v>
      </c>
      <c r="H1277" s="291"/>
      <c r="I1277" s="289" t="s">
        <v>4231</v>
      </c>
      <c r="J1277" s="289" t="s">
        <v>5242</v>
      </c>
      <c r="K1277" s="290" t="s">
        <v>5243</v>
      </c>
      <c r="L1277" s="290"/>
      <c r="M1277" s="253">
        <v>1</v>
      </c>
    </row>
    <row r="1278" spans="1:13" s="293" customFormat="1" ht="105">
      <c r="A1278" s="5"/>
      <c r="B1278" s="289">
        <v>56</v>
      </c>
      <c r="C1278" s="330" t="s">
        <v>5244</v>
      </c>
      <c r="D1278" s="289" t="s">
        <v>27</v>
      </c>
      <c r="E1278" s="289" t="s">
        <v>285</v>
      </c>
      <c r="F1278" s="291">
        <v>1.8</v>
      </c>
      <c r="G1278" s="291">
        <v>1.8</v>
      </c>
      <c r="H1278" s="291"/>
      <c r="I1278" s="289" t="s">
        <v>4231</v>
      </c>
      <c r="J1278" s="289" t="s">
        <v>5245</v>
      </c>
      <c r="K1278" s="290" t="s">
        <v>5246</v>
      </c>
      <c r="L1278" s="290"/>
      <c r="M1278" s="253">
        <v>1</v>
      </c>
    </row>
    <row r="1279" spans="1:13" s="293" customFormat="1" ht="75">
      <c r="A1279" s="5"/>
      <c r="B1279" s="289">
        <v>57</v>
      </c>
      <c r="C1279" s="330" t="s">
        <v>5247</v>
      </c>
      <c r="D1279" s="289" t="s">
        <v>122</v>
      </c>
      <c r="E1279" s="289" t="s">
        <v>285</v>
      </c>
      <c r="F1279" s="291">
        <v>0.3</v>
      </c>
      <c r="G1279" s="291">
        <v>0.3</v>
      </c>
      <c r="H1279" s="291"/>
      <c r="I1279" s="289" t="s">
        <v>4231</v>
      </c>
      <c r="J1279" s="289" t="s">
        <v>5248</v>
      </c>
      <c r="K1279" s="290" t="s">
        <v>5249</v>
      </c>
      <c r="L1279" s="290" t="s">
        <v>6768</v>
      </c>
      <c r="M1279" s="253">
        <v>1</v>
      </c>
    </row>
    <row r="1280" spans="1:13" s="293" customFormat="1" ht="105">
      <c r="A1280" s="5"/>
      <c r="B1280" s="289">
        <v>58</v>
      </c>
      <c r="C1280" s="330" t="s">
        <v>5250</v>
      </c>
      <c r="D1280" s="289" t="s">
        <v>27</v>
      </c>
      <c r="E1280" s="289" t="s">
        <v>285</v>
      </c>
      <c r="F1280" s="291">
        <v>0.6</v>
      </c>
      <c r="G1280" s="291">
        <v>0.4</v>
      </c>
      <c r="H1280" s="291"/>
      <c r="I1280" s="289" t="s">
        <v>4231</v>
      </c>
      <c r="J1280" s="289" t="s">
        <v>2453</v>
      </c>
      <c r="K1280" s="290" t="s">
        <v>5251</v>
      </c>
      <c r="L1280" s="290"/>
      <c r="M1280" s="253">
        <v>1</v>
      </c>
    </row>
    <row r="1281" spans="1:15" s="293" customFormat="1" ht="135">
      <c r="A1281" s="5"/>
      <c r="B1281" s="289">
        <v>59</v>
      </c>
      <c r="C1281" s="330" t="s">
        <v>5252</v>
      </c>
      <c r="D1281" s="289" t="s">
        <v>27</v>
      </c>
      <c r="E1281" s="289" t="s">
        <v>285</v>
      </c>
      <c r="F1281" s="291">
        <v>1.2</v>
      </c>
      <c r="G1281" s="291">
        <v>1.2</v>
      </c>
      <c r="H1281" s="291"/>
      <c r="I1281" s="289" t="s">
        <v>4231</v>
      </c>
      <c r="J1281" s="289" t="s">
        <v>5118</v>
      </c>
      <c r="K1281" s="290" t="s">
        <v>5253</v>
      </c>
      <c r="L1281" s="290"/>
      <c r="M1281" s="253">
        <v>1</v>
      </c>
    </row>
    <row r="1282" spans="1:15" s="293" customFormat="1" ht="90">
      <c r="A1282" s="5"/>
      <c r="B1282" s="289">
        <v>60</v>
      </c>
      <c r="C1282" s="330" t="s">
        <v>5254</v>
      </c>
      <c r="D1282" s="289" t="s">
        <v>27</v>
      </c>
      <c r="E1282" s="289" t="s">
        <v>285</v>
      </c>
      <c r="F1282" s="291">
        <v>0.2</v>
      </c>
      <c r="G1282" s="291">
        <v>0.2</v>
      </c>
      <c r="H1282" s="291"/>
      <c r="I1282" s="289" t="s">
        <v>4231</v>
      </c>
      <c r="J1282" s="289" t="s">
        <v>5118</v>
      </c>
      <c r="K1282" s="290" t="s">
        <v>5255</v>
      </c>
      <c r="L1282" s="290"/>
      <c r="M1282" s="253">
        <v>1</v>
      </c>
    </row>
    <row r="1283" spans="1:15" s="293" customFormat="1" ht="90">
      <c r="A1283" s="5"/>
      <c r="B1283" s="289">
        <v>61</v>
      </c>
      <c r="C1283" s="330" t="s">
        <v>5256</v>
      </c>
      <c r="D1283" s="289" t="s">
        <v>27</v>
      </c>
      <c r="E1283" s="289" t="s">
        <v>285</v>
      </c>
      <c r="F1283" s="291">
        <v>0.3</v>
      </c>
      <c r="G1283" s="291">
        <v>0.3</v>
      </c>
      <c r="H1283" s="291"/>
      <c r="I1283" s="289" t="s">
        <v>4231</v>
      </c>
      <c r="J1283" s="289" t="s">
        <v>5156</v>
      </c>
      <c r="K1283" s="290" t="s">
        <v>5257</v>
      </c>
      <c r="L1283" s="290"/>
      <c r="M1283" s="253">
        <v>1</v>
      </c>
    </row>
    <row r="1284" spans="1:15" s="293" customFormat="1" ht="75">
      <c r="A1284" s="5"/>
      <c r="B1284" s="289">
        <v>62</v>
      </c>
      <c r="C1284" s="330" t="s">
        <v>5258</v>
      </c>
      <c r="D1284" s="289" t="s">
        <v>122</v>
      </c>
      <c r="E1284" s="289" t="s">
        <v>5259</v>
      </c>
      <c r="F1284" s="291">
        <v>7.0000000000000007E-2</v>
      </c>
      <c r="G1284" s="291">
        <v>7.0000000000000007E-2</v>
      </c>
      <c r="H1284" s="291"/>
      <c r="I1284" s="289" t="s">
        <v>4231</v>
      </c>
      <c r="J1284" s="289" t="s">
        <v>5113</v>
      </c>
      <c r="K1284" s="290" t="s">
        <v>5260</v>
      </c>
      <c r="L1284" s="290"/>
      <c r="M1284" s="253">
        <v>1</v>
      </c>
    </row>
    <row r="1285" spans="1:15" s="293" customFormat="1" ht="90">
      <c r="A1285" s="5"/>
      <c r="B1285" s="289">
        <v>63</v>
      </c>
      <c r="C1285" s="330" t="s">
        <v>5261</v>
      </c>
      <c r="D1285" s="289" t="s">
        <v>27</v>
      </c>
      <c r="E1285" s="289" t="s">
        <v>482</v>
      </c>
      <c r="F1285" s="291">
        <v>35.270000000000003</v>
      </c>
      <c r="G1285" s="291">
        <v>35.270000000000003</v>
      </c>
      <c r="H1285" s="291"/>
      <c r="I1285" s="289" t="s">
        <v>4231</v>
      </c>
      <c r="J1285" s="289" t="s">
        <v>5262</v>
      </c>
      <c r="K1285" s="290" t="s">
        <v>6769</v>
      </c>
      <c r="L1285" s="290"/>
      <c r="M1285" s="253">
        <v>1</v>
      </c>
      <c r="O1285" s="293">
        <v>0</v>
      </c>
    </row>
    <row r="1286" spans="1:15" s="293" customFormat="1" ht="150">
      <c r="A1286" s="5"/>
      <c r="B1286" s="289">
        <v>64</v>
      </c>
      <c r="C1286" s="330" t="s">
        <v>5263</v>
      </c>
      <c r="D1286" s="289" t="s">
        <v>27</v>
      </c>
      <c r="E1286" s="289" t="s">
        <v>5169</v>
      </c>
      <c r="F1286" s="291">
        <v>1.4</v>
      </c>
      <c r="G1286" s="291">
        <v>0.94</v>
      </c>
      <c r="H1286" s="291"/>
      <c r="I1286" s="289" t="s">
        <v>4231</v>
      </c>
      <c r="J1286" s="289" t="s">
        <v>5264</v>
      </c>
      <c r="K1286" s="290" t="s">
        <v>5265</v>
      </c>
      <c r="L1286" s="290"/>
      <c r="M1286" s="253">
        <v>1</v>
      </c>
    </row>
    <row r="1287" spans="1:15" s="293" customFormat="1" ht="75">
      <c r="A1287" s="5"/>
      <c r="B1287" s="289">
        <v>65</v>
      </c>
      <c r="C1287" s="330" t="s">
        <v>5266</v>
      </c>
      <c r="D1287" s="289" t="s">
        <v>73</v>
      </c>
      <c r="E1287" s="289" t="s">
        <v>5267</v>
      </c>
      <c r="F1287" s="291">
        <v>0.13</v>
      </c>
      <c r="G1287" s="291">
        <v>0.13</v>
      </c>
      <c r="H1287" s="291"/>
      <c r="I1287" s="289" t="s">
        <v>4231</v>
      </c>
      <c r="J1287" s="289" t="s">
        <v>5268</v>
      </c>
      <c r="K1287" s="290" t="s">
        <v>5269</v>
      </c>
      <c r="L1287" s="290"/>
      <c r="M1287" s="253">
        <v>1</v>
      </c>
    </row>
    <row r="1288" spans="1:15" s="293" customFormat="1" ht="45">
      <c r="A1288" s="5"/>
      <c r="B1288" s="289">
        <v>66</v>
      </c>
      <c r="C1288" s="330" t="s">
        <v>5270</v>
      </c>
      <c r="D1288" s="289" t="s">
        <v>73</v>
      </c>
      <c r="E1288" s="289" t="s">
        <v>5271</v>
      </c>
      <c r="F1288" s="291">
        <v>0.11</v>
      </c>
      <c r="G1288" s="291">
        <v>0.11</v>
      </c>
      <c r="H1288" s="291"/>
      <c r="I1288" s="289" t="s">
        <v>4231</v>
      </c>
      <c r="J1288" s="289" t="s">
        <v>5189</v>
      </c>
      <c r="K1288" s="290" t="s">
        <v>6770</v>
      </c>
      <c r="L1288" s="290"/>
      <c r="M1288" s="253">
        <v>1</v>
      </c>
    </row>
    <row r="1289" spans="1:15" s="293" customFormat="1" ht="75">
      <c r="A1289" s="5"/>
      <c r="B1289" s="289">
        <v>67</v>
      </c>
      <c r="C1289" s="330" t="s">
        <v>5272</v>
      </c>
      <c r="D1289" s="289" t="s">
        <v>73</v>
      </c>
      <c r="E1289" s="289" t="s">
        <v>5273</v>
      </c>
      <c r="F1289" s="291">
        <v>0.1</v>
      </c>
      <c r="G1289" s="291">
        <v>0.1</v>
      </c>
      <c r="H1289" s="291"/>
      <c r="I1289" s="289" t="s">
        <v>4231</v>
      </c>
      <c r="J1289" s="289" t="s">
        <v>5118</v>
      </c>
      <c r="K1289" s="290" t="s">
        <v>5274</v>
      </c>
      <c r="L1289" s="290"/>
      <c r="M1289" s="253">
        <v>1</v>
      </c>
    </row>
    <row r="1290" spans="1:15" s="293" customFormat="1" ht="120">
      <c r="A1290" s="5"/>
      <c r="B1290" s="289">
        <v>68</v>
      </c>
      <c r="C1290" s="330" t="s">
        <v>5275</v>
      </c>
      <c r="D1290" s="289" t="s">
        <v>73</v>
      </c>
      <c r="E1290" s="289" t="s">
        <v>5276</v>
      </c>
      <c r="F1290" s="291">
        <v>0.1</v>
      </c>
      <c r="G1290" s="291">
        <v>0.1</v>
      </c>
      <c r="H1290" s="291"/>
      <c r="I1290" s="289" t="s">
        <v>4231</v>
      </c>
      <c r="J1290" s="289" t="s">
        <v>5151</v>
      </c>
      <c r="K1290" s="290" t="s">
        <v>6771</v>
      </c>
      <c r="L1290" s="290"/>
      <c r="M1290" s="253">
        <v>1</v>
      </c>
    </row>
    <row r="1291" spans="1:15" s="293" customFormat="1" ht="90">
      <c r="A1291" s="5"/>
      <c r="B1291" s="289">
        <v>69</v>
      </c>
      <c r="C1291" s="330" t="s">
        <v>5277</v>
      </c>
      <c r="D1291" s="289" t="s">
        <v>73</v>
      </c>
      <c r="E1291" s="289" t="s">
        <v>5278</v>
      </c>
      <c r="F1291" s="291">
        <v>0.1</v>
      </c>
      <c r="G1291" s="291">
        <v>0.1</v>
      </c>
      <c r="H1291" s="291"/>
      <c r="I1291" s="289" t="s">
        <v>4231</v>
      </c>
      <c r="J1291" s="289" t="s">
        <v>5148</v>
      </c>
      <c r="K1291" s="290" t="s">
        <v>5279</v>
      </c>
      <c r="L1291" s="290"/>
      <c r="M1291" s="253">
        <v>1</v>
      </c>
    </row>
    <row r="1292" spans="1:15" s="293" customFormat="1" ht="45">
      <c r="A1292" s="5"/>
      <c r="B1292" s="289">
        <v>70</v>
      </c>
      <c r="C1292" s="330" t="s">
        <v>5280</v>
      </c>
      <c r="D1292" s="289" t="s">
        <v>73</v>
      </c>
      <c r="E1292" s="289" t="s">
        <v>5281</v>
      </c>
      <c r="F1292" s="291">
        <v>0.1</v>
      </c>
      <c r="G1292" s="291">
        <v>0.1</v>
      </c>
      <c r="H1292" s="291"/>
      <c r="I1292" s="289" t="s">
        <v>4231</v>
      </c>
      <c r="J1292" s="289" t="s">
        <v>5173</v>
      </c>
      <c r="K1292" s="290" t="s">
        <v>5282</v>
      </c>
      <c r="L1292" s="290"/>
      <c r="M1292" s="253">
        <v>1</v>
      </c>
    </row>
    <row r="1293" spans="1:15" s="293" customFormat="1" ht="120">
      <c r="A1293" s="5"/>
      <c r="B1293" s="289">
        <v>71</v>
      </c>
      <c r="C1293" s="330" t="s">
        <v>5283</v>
      </c>
      <c r="D1293" s="289" t="s">
        <v>73</v>
      </c>
      <c r="E1293" s="289" t="s">
        <v>5284</v>
      </c>
      <c r="F1293" s="291">
        <v>0.14000000000000001</v>
      </c>
      <c r="G1293" s="291">
        <v>0.14000000000000001</v>
      </c>
      <c r="H1293" s="291"/>
      <c r="I1293" s="289" t="s">
        <v>4231</v>
      </c>
      <c r="J1293" s="289" t="s">
        <v>5166</v>
      </c>
      <c r="K1293" s="290" t="s">
        <v>6772</v>
      </c>
      <c r="L1293" s="290"/>
      <c r="M1293" s="253">
        <v>1</v>
      </c>
    </row>
    <row r="1294" spans="1:15" s="293" customFormat="1" ht="75">
      <c r="A1294" s="5"/>
      <c r="B1294" s="289">
        <v>72</v>
      </c>
      <c r="C1294" s="330" t="s">
        <v>5285</v>
      </c>
      <c r="D1294" s="289" t="s">
        <v>27</v>
      </c>
      <c r="E1294" s="289" t="s">
        <v>285</v>
      </c>
      <c r="F1294" s="291">
        <v>1.21</v>
      </c>
      <c r="G1294" s="291">
        <v>1.21</v>
      </c>
      <c r="H1294" s="291"/>
      <c r="I1294" s="289" t="s">
        <v>4231</v>
      </c>
      <c r="J1294" s="289" t="s">
        <v>2453</v>
      </c>
      <c r="K1294" s="290" t="s">
        <v>5286</v>
      </c>
      <c r="L1294" s="290"/>
      <c r="M1294" s="253">
        <v>1</v>
      </c>
    </row>
    <row r="1295" spans="1:15" s="293" customFormat="1" ht="75">
      <c r="A1295" s="5"/>
      <c r="B1295" s="289">
        <v>73</v>
      </c>
      <c r="C1295" s="330" t="s">
        <v>5287</v>
      </c>
      <c r="D1295" s="289" t="s">
        <v>122</v>
      </c>
      <c r="E1295" s="289" t="s">
        <v>285</v>
      </c>
      <c r="F1295" s="291">
        <v>0.33</v>
      </c>
      <c r="G1295" s="291">
        <v>0.05</v>
      </c>
      <c r="H1295" s="291"/>
      <c r="I1295" s="289" t="s">
        <v>4231</v>
      </c>
      <c r="J1295" s="289" t="s">
        <v>5161</v>
      </c>
      <c r="K1295" s="290" t="s">
        <v>5288</v>
      </c>
      <c r="L1295" s="290"/>
      <c r="M1295" s="253">
        <v>1</v>
      </c>
    </row>
    <row r="1296" spans="1:15" s="293" customFormat="1" ht="75">
      <c r="A1296" s="5"/>
      <c r="B1296" s="289">
        <v>74</v>
      </c>
      <c r="C1296" s="330" t="s">
        <v>5289</v>
      </c>
      <c r="D1296" s="289" t="s">
        <v>122</v>
      </c>
      <c r="E1296" s="289" t="s">
        <v>285</v>
      </c>
      <c r="F1296" s="291">
        <v>0.26</v>
      </c>
      <c r="G1296" s="291">
        <v>0.02</v>
      </c>
      <c r="H1296" s="291"/>
      <c r="I1296" s="289" t="s">
        <v>4231</v>
      </c>
      <c r="J1296" s="289" t="s">
        <v>5161</v>
      </c>
      <c r="K1296" s="290" t="s">
        <v>5290</v>
      </c>
      <c r="L1296" s="290"/>
      <c r="M1296" s="253">
        <v>1</v>
      </c>
    </row>
    <row r="1297" spans="1:13" s="293" customFormat="1" ht="75">
      <c r="A1297" s="5"/>
      <c r="B1297" s="289">
        <v>75</v>
      </c>
      <c r="C1297" s="330" t="s">
        <v>5291</v>
      </c>
      <c r="D1297" s="289" t="s">
        <v>122</v>
      </c>
      <c r="E1297" s="289" t="s">
        <v>285</v>
      </c>
      <c r="F1297" s="291">
        <v>0.28999999999999998</v>
      </c>
      <c r="G1297" s="291">
        <v>0.1</v>
      </c>
      <c r="H1297" s="291"/>
      <c r="I1297" s="289" t="s">
        <v>4231</v>
      </c>
      <c r="J1297" s="289" t="s">
        <v>5161</v>
      </c>
      <c r="K1297" s="290" t="s">
        <v>5292</v>
      </c>
      <c r="L1297" s="290"/>
      <c r="M1297" s="253">
        <v>1</v>
      </c>
    </row>
    <row r="1298" spans="1:13" s="293" customFormat="1" ht="75">
      <c r="A1298" s="5"/>
      <c r="B1298" s="289">
        <v>76</v>
      </c>
      <c r="C1298" s="330" t="s">
        <v>5293</v>
      </c>
      <c r="D1298" s="289" t="s">
        <v>122</v>
      </c>
      <c r="E1298" s="289" t="s">
        <v>285</v>
      </c>
      <c r="F1298" s="291">
        <v>0.19</v>
      </c>
      <c r="G1298" s="291">
        <v>0.02</v>
      </c>
      <c r="H1298" s="291"/>
      <c r="I1298" s="289" t="s">
        <v>4231</v>
      </c>
      <c r="J1298" s="289" t="s">
        <v>5161</v>
      </c>
      <c r="K1298" s="290" t="s">
        <v>5294</v>
      </c>
      <c r="L1298" s="290"/>
      <c r="M1298" s="253">
        <v>1</v>
      </c>
    </row>
    <row r="1299" spans="1:13" s="293" customFormat="1" ht="75">
      <c r="A1299" s="5"/>
      <c r="B1299" s="289">
        <v>77</v>
      </c>
      <c r="C1299" s="330" t="s">
        <v>5295</v>
      </c>
      <c r="D1299" s="289" t="s">
        <v>122</v>
      </c>
      <c r="E1299" s="289" t="s">
        <v>285</v>
      </c>
      <c r="F1299" s="291">
        <v>0.32</v>
      </c>
      <c r="G1299" s="291">
        <v>0.05</v>
      </c>
      <c r="H1299" s="291"/>
      <c r="I1299" s="289" t="s">
        <v>4231</v>
      </c>
      <c r="J1299" s="289" t="s">
        <v>5161</v>
      </c>
      <c r="K1299" s="290" t="s">
        <v>5296</v>
      </c>
      <c r="L1299" s="290"/>
      <c r="M1299" s="253">
        <v>1</v>
      </c>
    </row>
    <row r="1300" spans="1:13" s="181" customFormat="1" hidden="1">
      <c r="A1300" s="5"/>
      <c r="B1300" s="3"/>
      <c r="C1300" s="132"/>
      <c r="D1300" s="3"/>
      <c r="E1300" s="132"/>
      <c r="F1300" s="143"/>
      <c r="G1300" s="142"/>
      <c r="H1300" s="142"/>
      <c r="I1300" s="3"/>
      <c r="J1300" s="3"/>
      <c r="K1300" s="137"/>
      <c r="L1300" s="137"/>
      <c r="M1300" s="199"/>
    </row>
    <row r="1301" spans="1:13" s="209" customFormat="1">
      <c r="A1301" s="1"/>
      <c r="B1301" s="280" t="s">
        <v>129</v>
      </c>
      <c r="C1301" s="296" t="s">
        <v>130</v>
      </c>
      <c r="D1301" s="276"/>
      <c r="E1301" s="278"/>
      <c r="F1301" s="350"/>
      <c r="G1301" s="319"/>
      <c r="H1301" s="319"/>
      <c r="I1301" s="276"/>
      <c r="J1301" s="276"/>
      <c r="K1301" s="278"/>
      <c r="L1301" s="278"/>
      <c r="M1301" s="282">
        <v>0</v>
      </c>
    </row>
    <row r="1302" spans="1:13" s="293" customFormat="1" ht="135">
      <c r="A1302" s="1"/>
      <c r="B1302" s="289">
        <v>78</v>
      </c>
      <c r="C1302" s="290" t="s">
        <v>5297</v>
      </c>
      <c r="D1302" s="289" t="s">
        <v>27</v>
      </c>
      <c r="E1302" s="290" t="s">
        <v>5298</v>
      </c>
      <c r="F1302" s="307">
        <v>4</v>
      </c>
      <c r="G1302" s="308">
        <v>4</v>
      </c>
      <c r="H1302" s="308"/>
      <c r="I1302" s="289"/>
      <c r="J1302" s="289" t="s">
        <v>5299</v>
      </c>
      <c r="K1302" s="290" t="s">
        <v>5300</v>
      </c>
      <c r="L1302" s="290"/>
      <c r="M1302" s="253">
        <v>1</v>
      </c>
    </row>
    <row r="1303" spans="1:13" s="181" customFormat="1" hidden="1">
      <c r="A1303" s="5"/>
      <c r="B1303" s="3"/>
      <c r="C1303" s="137"/>
      <c r="D1303" s="3"/>
      <c r="E1303" s="137"/>
      <c r="F1303" s="237"/>
      <c r="G1303" s="133"/>
      <c r="H1303" s="133"/>
      <c r="I1303" s="3"/>
      <c r="J1303" s="3"/>
      <c r="K1303" s="137"/>
      <c r="L1303" s="137"/>
      <c r="M1303" s="199"/>
    </row>
    <row r="1304" spans="1:13" s="209" customFormat="1">
      <c r="A1304" s="2"/>
      <c r="B1304" s="296" t="s">
        <v>6402</v>
      </c>
      <c r="C1304" s="297"/>
      <c r="D1304" s="276"/>
      <c r="E1304" s="276"/>
      <c r="F1304" s="277"/>
      <c r="G1304" s="277"/>
      <c r="H1304" s="277"/>
      <c r="I1304" s="276"/>
      <c r="J1304" s="276"/>
      <c r="K1304" s="278"/>
      <c r="L1304" s="278"/>
      <c r="M1304" s="282">
        <v>0</v>
      </c>
    </row>
    <row r="1305" spans="1:13" s="209" customFormat="1">
      <c r="A1305" s="2"/>
      <c r="B1305" s="280" t="s">
        <v>16</v>
      </c>
      <c r="C1305" s="281" t="s">
        <v>6493</v>
      </c>
      <c r="D1305" s="276"/>
      <c r="E1305" s="276"/>
      <c r="F1305" s="277"/>
      <c r="G1305" s="277"/>
      <c r="H1305" s="277"/>
      <c r="I1305" s="276"/>
      <c r="J1305" s="276"/>
      <c r="K1305" s="278"/>
      <c r="L1305" s="278"/>
      <c r="M1305" s="282">
        <v>0</v>
      </c>
    </row>
    <row r="1306" spans="1:13" s="288" customFormat="1">
      <c r="A1306" s="1"/>
      <c r="B1306" s="283" t="s">
        <v>18</v>
      </c>
      <c r="C1306" s="284" t="s">
        <v>19</v>
      </c>
      <c r="D1306" s="298"/>
      <c r="E1306" s="298"/>
      <c r="F1306" s="304"/>
      <c r="G1306" s="304"/>
      <c r="H1306" s="304"/>
      <c r="I1306" s="298"/>
      <c r="J1306" s="298"/>
      <c r="K1306" s="299"/>
      <c r="L1306" s="299"/>
      <c r="M1306" s="286">
        <v>0</v>
      </c>
    </row>
    <row r="1307" spans="1:13" s="293" customFormat="1" ht="45">
      <c r="A1307" s="180"/>
      <c r="B1307" s="289">
        <v>1</v>
      </c>
      <c r="C1307" s="290" t="s">
        <v>1964</v>
      </c>
      <c r="D1307" s="289" t="s">
        <v>73</v>
      </c>
      <c r="E1307" s="289" t="s">
        <v>1965</v>
      </c>
      <c r="F1307" s="291">
        <v>0.1</v>
      </c>
      <c r="G1307" s="291">
        <v>0.1</v>
      </c>
      <c r="H1307" s="291"/>
      <c r="I1307" s="289" t="s">
        <v>1966</v>
      </c>
      <c r="J1307" s="289" t="s">
        <v>1967</v>
      </c>
      <c r="K1307" s="290" t="s">
        <v>1968</v>
      </c>
      <c r="L1307" s="290"/>
      <c r="M1307" s="253">
        <v>1</v>
      </c>
    </row>
    <row r="1308" spans="1:13" s="293" customFormat="1" ht="45">
      <c r="A1308" s="180"/>
      <c r="B1308" s="289">
        <v>2</v>
      </c>
      <c r="C1308" s="290" t="s">
        <v>1969</v>
      </c>
      <c r="D1308" s="289" t="s">
        <v>73</v>
      </c>
      <c r="E1308" s="289" t="s">
        <v>1965</v>
      </c>
      <c r="F1308" s="291">
        <v>0.15</v>
      </c>
      <c r="G1308" s="291">
        <v>0.1</v>
      </c>
      <c r="H1308" s="291"/>
      <c r="I1308" s="289" t="s">
        <v>1966</v>
      </c>
      <c r="J1308" s="289" t="s">
        <v>1970</v>
      </c>
      <c r="K1308" s="290" t="s">
        <v>1971</v>
      </c>
      <c r="L1308" s="290"/>
      <c r="M1308" s="253">
        <v>1</v>
      </c>
    </row>
    <row r="1309" spans="1:13" s="293" customFormat="1" ht="45">
      <c r="A1309" s="180"/>
      <c r="B1309" s="289">
        <v>3</v>
      </c>
      <c r="C1309" s="290" t="s">
        <v>1972</v>
      </c>
      <c r="D1309" s="289" t="s">
        <v>27</v>
      </c>
      <c r="E1309" s="289" t="s">
        <v>482</v>
      </c>
      <c r="F1309" s="291">
        <v>1.2</v>
      </c>
      <c r="G1309" s="291">
        <v>1.2</v>
      </c>
      <c r="H1309" s="291"/>
      <c r="I1309" s="289" t="s">
        <v>1966</v>
      </c>
      <c r="J1309" s="289" t="s">
        <v>1973</v>
      </c>
      <c r="K1309" s="290" t="s">
        <v>1974</v>
      </c>
      <c r="L1309" s="290"/>
      <c r="M1309" s="253">
        <v>1</v>
      </c>
    </row>
    <row r="1310" spans="1:13" s="293" customFormat="1" ht="135">
      <c r="A1310" s="180"/>
      <c r="B1310" s="289">
        <v>4</v>
      </c>
      <c r="C1310" s="290" t="s">
        <v>1975</v>
      </c>
      <c r="D1310" s="289" t="s">
        <v>27</v>
      </c>
      <c r="E1310" s="289" t="s">
        <v>1976</v>
      </c>
      <c r="F1310" s="291">
        <v>9</v>
      </c>
      <c r="G1310" s="291">
        <v>9</v>
      </c>
      <c r="H1310" s="291"/>
      <c r="I1310" s="289" t="s">
        <v>1966</v>
      </c>
      <c r="J1310" s="289" t="s">
        <v>1977</v>
      </c>
      <c r="K1310" s="290" t="s">
        <v>1978</v>
      </c>
      <c r="L1310" s="290"/>
      <c r="M1310" s="253">
        <v>1</v>
      </c>
    </row>
    <row r="1311" spans="1:13" s="293" customFormat="1" ht="60">
      <c r="A1311" s="180"/>
      <c r="B1311" s="289">
        <v>5</v>
      </c>
      <c r="C1311" s="290" t="s">
        <v>1984</v>
      </c>
      <c r="D1311" s="289" t="s">
        <v>27</v>
      </c>
      <c r="E1311" s="289" t="s">
        <v>1965</v>
      </c>
      <c r="F1311" s="291">
        <v>2</v>
      </c>
      <c r="G1311" s="291">
        <v>2</v>
      </c>
      <c r="H1311" s="291"/>
      <c r="I1311" s="289" t="s">
        <v>1966</v>
      </c>
      <c r="J1311" s="289" t="s">
        <v>1985</v>
      </c>
      <c r="K1311" s="290" t="s">
        <v>1986</v>
      </c>
      <c r="L1311" s="290"/>
      <c r="M1311" s="253">
        <v>1</v>
      </c>
    </row>
    <row r="1312" spans="1:13" s="293" customFormat="1" ht="60">
      <c r="A1312" s="180"/>
      <c r="B1312" s="289">
        <v>6</v>
      </c>
      <c r="C1312" s="290" t="s">
        <v>1987</v>
      </c>
      <c r="D1312" s="289" t="s">
        <v>27</v>
      </c>
      <c r="E1312" s="289" t="s">
        <v>1965</v>
      </c>
      <c r="F1312" s="291">
        <v>0.18</v>
      </c>
      <c r="G1312" s="291">
        <v>0.18</v>
      </c>
      <c r="H1312" s="291"/>
      <c r="I1312" s="289" t="s">
        <v>1966</v>
      </c>
      <c r="J1312" s="289" t="s">
        <v>1988</v>
      </c>
      <c r="K1312" s="290" t="s">
        <v>1989</v>
      </c>
      <c r="L1312" s="290"/>
      <c r="M1312" s="253">
        <v>1</v>
      </c>
    </row>
    <row r="1313" spans="1:15" s="293" customFormat="1" ht="30">
      <c r="A1313" s="180"/>
      <c r="B1313" s="289">
        <v>7</v>
      </c>
      <c r="C1313" s="290" t="s">
        <v>1990</v>
      </c>
      <c r="D1313" s="289" t="s">
        <v>27</v>
      </c>
      <c r="E1313" s="289" t="s">
        <v>1965</v>
      </c>
      <c r="F1313" s="291">
        <v>0.1</v>
      </c>
      <c r="G1313" s="291">
        <v>0.1</v>
      </c>
      <c r="H1313" s="291"/>
      <c r="I1313" s="289" t="s">
        <v>1966</v>
      </c>
      <c r="J1313" s="289" t="s">
        <v>1991</v>
      </c>
      <c r="K1313" s="290" t="s">
        <v>1992</v>
      </c>
      <c r="L1313" s="290"/>
      <c r="M1313" s="253">
        <v>1</v>
      </c>
    </row>
    <row r="1314" spans="1:15" s="293" customFormat="1" ht="30">
      <c r="A1314" s="180"/>
      <c r="B1314" s="289">
        <v>8</v>
      </c>
      <c r="C1314" s="290" t="s">
        <v>1993</v>
      </c>
      <c r="D1314" s="289" t="s">
        <v>73</v>
      </c>
      <c r="E1314" s="289" t="s">
        <v>1965</v>
      </c>
      <c r="F1314" s="291">
        <v>0.17</v>
      </c>
      <c r="G1314" s="291">
        <v>0.17</v>
      </c>
      <c r="H1314" s="291"/>
      <c r="I1314" s="289" t="s">
        <v>1966</v>
      </c>
      <c r="J1314" s="289" t="s">
        <v>1994</v>
      </c>
      <c r="K1314" s="290" t="s">
        <v>1995</v>
      </c>
      <c r="L1314" s="290"/>
      <c r="M1314" s="253">
        <v>1</v>
      </c>
    </row>
    <row r="1315" spans="1:15" s="293" customFormat="1" ht="45">
      <c r="A1315" s="180"/>
      <c r="B1315" s="289">
        <v>9</v>
      </c>
      <c r="C1315" s="290" t="s">
        <v>1996</v>
      </c>
      <c r="D1315" s="289" t="s">
        <v>898</v>
      </c>
      <c r="E1315" s="289" t="s">
        <v>1965</v>
      </c>
      <c r="F1315" s="291">
        <v>3.8</v>
      </c>
      <c r="G1315" s="291">
        <v>3.8</v>
      </c>
      <c r="H1315" s="291"/>
      <c r="I1315" s="289" t="s">
        <v>1966</v>
      </c>
      <c r="J1315" s="289" t="s">
        <v>1997</v>
      </c>
      <c r="K1315" s="290" t="s">
        <v>1998</v>
      </c>
      <c r="L1315" s="290"/>
      <c r="M1315" s="253">
        <v>1</v>
      </c>
    </row>
    <row r="1316" spans="1:15" s="293" customFormat="1" ht="60">
      <c r="A1316" s="180"/>
      <c r="B1316" s="289">
        <v>10</v>
      </c>
      <c r="C1316" s="290" t="s">
        <v>1999</v>
      </c>
      <c r="D1316" s="289" t="s">
        <v>898</v>
      </c>
      <c r="E1316" s="289" t="s">
        <v>1965</v>
      </c>
      <c r="F1316" s="291">
        <v>2.15</v>
      </c>
      <c r="G1316" s="291">
        <v>2.15</v>
      </c>
      <c r="H1316" s="291"/>
      <c r="I1316" s="289" t="s">
        <v>1966</v>
      </c>
      <c r="J1316" s="289" t="s">
        <v>1977</v>
      </c>
      <c r="K1316" s="290" t="s">
        <v>2000</v>
      </c>
      <c r="L1316" s="290"/>
      <c r="M1316" s="253">
        <v>1</v>
      </c>
    </row>
    <row r="1317" spans="1:15" s="293" customFormat="1" ht="45">
      <c r="A1317" s="180"/>
      <c r="B1317" s="289">
        <v>11</v>
      </c>
      <c r="C1317" s="290" t="s">
        <v>2001</v>
      </c>
      <c r="D1317" s="289" t="s">
        <v>410</v>
      </c>
      <c r="E1317" s="289" t="s">
        <v>2002</v>
      </c>
      <c r="F1317" s="291">
        <v>0.55000000000000004</v>
      </c>
      <c r="G1317" s="291">
        <v>0.55000000000000004</v>
      </c>
      <c r="H1317" s="291"/>
      <c r="I1317" s="289" t="s">
        <v>1966</v>
      </c>
      <c r="J1317" s="289" t="s">
        <v>2003</v>
      </c>
      <c r="K1317" s="290" t="s">
        <v>2004</v>
      </c>
      <c r="L1317" s="290"/>
      <c r="M1317" s="253">
        <v>1</v>
      </c>
    </row>
    <row r="1318" spans="1:15" s="293" customFormat="1" ht="45">
      <c r="A1318" s="180"/>
      <c r="B1318" s="289">
        <v>12</v>
      </c>
      <c r="C1318" s="290" t="s">
        <v>2005</v>
      </c>
      <c r="D1318" s="289" t="s">
        <v>47</v>
      </c>
      <c r="E1318" s="289" t="s">
        <v>2002</v>
      </c>
      <c r="F1318" s="291">
        <v>1.39</v>
      </c>
      <c r="G1318" s="291">
        <v>0.78</v>
      </c>
      <c r="H1318" s="291">
        <v>0.78</v>
      </c>
      <c r="I1318" s="289" t="s">
        <v>1966</v>
      </c>
      <c r="J1318" s="289" t="s">
        <v>2006</v>
      </c>
      <c r="K1318" s="290" t="s">
        <v>2007</v>
      </c>
      <c r="L1318" s="290"/>
      <c r="M1318" s="253">
        <v>1</v>
      </c>
    </row>
    <row r="1319" spans="1:15" s="293" customFormat="1" ht="45">
      <c r="A1319" s="180"/>
      <c r="B1319" s="289">
        <v>13</v>
      </c>
      <c r="C1319" s="290" t="s">
        <v>2008</v>
      </c>
      <c r="D1319" s="289" t="s">
        <v>47</v>
      </c>
      <c r="E1319" s="289" t="s">
        <v>2002</v>
      </c>
      <c r="F1319" s="291">
        <v>1.1100000000000001</v>
      </c>
      <c r="G1319" s="291">
        <v>0.625</v>
      </c>
      <c r="H1319" s="291">
        <v>0.63</v>
      </c>
      <c r="I1319" s="289" t="s">
        <v>1966</v>
      </c>
      <c r="J1319" s="289" t="s">
        <v>1967</v>
      </c>
      <c r="K1319" s="290" t="s">
        <v>2009</v>
      </c>
      <c r="L1319" s="290"/>
      <c r="M1319" s="253">
        <v>1</v>
      </c>
    </row>
    <row r="1320" spans="1:15" s="293" customFormat="1" ht="45">
      <c r="A1320" s="180"/>
      <c r="B1320" s="289">
        <v>14</v>
      </c>
      <c r="C1320" s="290" t="s">
        <v>2010</v>
      </c>
      <c r="D1320" s="289" t="s">
        <v>73</v>
      </c>
      <c r="E1320" s="289" t="s">
        <v>2002</v>
      </c>
      <c r="F1320" s="291">
        <v>0.74</v>
      </c>
      <c r="G1320" s="291">
        <v>0.02</v>
      </c>
      <c r="H1320" s="291">
        <v>0.74</v>
      </c>
      <c r="I1320" s="289" t="s">
        <v>1966</v>
      </c>
      <c r="J1320" s="289" t="s">
        <v>2011</v>
      </c>
      <c r="K1320" s="290" t="s">
        <v>2012</v>
      </c>
      <c r="L1320" s="290"/>
      <c r="M1320" s="253">
        <v>1</v>
      </c>
    </row>
    <row r="1321" spans="1:15" s="293" customFormat="1" ht="45">
      <c r="A1321" s="180"/>
      <c r="B1321" s="289">
        <v>15</v>
      </c>
      <c r="C1321" s="290" t="s">
        <v>2013</v>
      </c>
      <c r="D1321" s="289" t="s">
        <v>73</v>
      </c>
      <c r="E1321" s="289" t="s">
        <v>2002</v>
      </c>
      <c r="F1321" s="291">
        <v>0.6</v>
      </c>
      <c r="G1321" s="291">
        <v>0.6</v>
      </c>
      <c r="H1321" s="291">
        <v>0.6</v>
      </c>
      <c r="I1321" s="289" t="s">
        <v>1966</v>
      </c>
      <c r="J1321" s="289" t="s">
        <v>1997</v>
      </c>
      <c r="K1321" s="290" t="s">
        <v>2014</v>
      </c>
      <c r="L1321" s="290"/>
      <c r="M1321" s="253">
        <v>1</v>
      </c>
    </row>
    <row r="1322" spans="1:15" s="293" customFormat="1" ht="60">
      <c r="A1322" s="180"/>
      <c r="B1322" s="289">
        <v>16</v>
      </c>
      <c r="C1322" s="290" t="s">
        <v>2015</v>
      </c>
      <c r="D1322" s="289" t="s">
        <v>47</v>
      </c>
      <c r="E1322" s="289" t="s">
        <v>2002</v>
      </c>
      <c r="F1322" s="291">
        <v>1.0589999999999999</v>
      </c>
      <c r="G1322" s="291">
        <v>0.93899999999999995</v>
      </c>
      <c r="H1322" s="291">
        <v>0.94</v>
      </c>
      <c r="I1322" s="289" t="s">
        <v>1966</v>
      </c>
      <c r="J1322" s="289" t="s">
        <v>2016</v>
      </c>
      <c r="K1322" s="290" t="s">
        <v>2017</v>
      </c>
      <c r="L1322" s="290"/>
      <c r="M1322" s="253">
        <v>1</v>
      </c>
    </row>
    <row r="1323" spans="1:15" s="293" customFormat="1" ht="60">
      <c r="A1323" s="180"/>
      <c r="B1323" s="289">
        <v>17</v>
      </c>
      <c r="C1323" s="290" t="s">
        <v>2018</v>
      </c>
      <c r="D1323" s="289" t="s">
        <v>47</v>
      </c>
      <c r="E1323" s="289" t="s">
        <v>2002</v>
      </c>
      <c r="F1323" s="291">
        <v>1.71</v>
      </c>
      <c r="G1323" s="291">
        <v>1.71</v>
      </c>
      <c r="H1323" s="291">
        <v>1.7</v>
      </c>
      <c r="I1323" s="289" t="s">
        <v>1966</v>
      </c>
      <c r="J1323" s="289" t="s">
        <v>1988</v>
      </c>
      <c r="K1323" s="290" t="s">
        <v>2019</v>
      </c>
      <c r="L1323" s="290"/>
      <c r="M1323" s="253">
        <v>1</v>
      </c>
      <c r="O1323" s="293">
        <v>0</v>
      </c>
    </row>
    <row r="1324" spans="1:15" s="293" customFormat="1" ht="45">
      <c r="A1324" s="180"/>
      <c r="B1324" s="289">
        <v>18</v>
      </c>
      <c r="C1324" s="290" t="s">
        <v>2020</v>
      </c>
      <c r="D1324" s="289" t="s">
        <v>47</v>
      </c>
      <c r="E1324" s="289" t="s">
        <v>2002</v>
      </c>
      <c r="F1324" s="291">
        <v>2.7</v>
      </c>
      <c r="G1324" s="291">
        <v>2.7</v>
      </c>
      <c r="H1324" s="291"/>
      <c r="I1324" s="289" t="s">
        <v>1966</v>
      </c>
      <c r="J1324" s="289" t="s">
        <v>1997</v>
      </c>
      <c r="K1324" s="290" t="s">
        <v>2021</v>
      </c>
      <c r="L1324" s="290"/>
      <c r="M1324" s="253">
        <v>1</v>
      </c>
    </row>
    <row r="1325" spans="1:15" s="293" customFormat="1" ht="60">
      <c r="A1325" s="180"/>
      <c r="B1325" s="289">
        <v>19</v>
      </c>
      <c r="C1325" s="290" t="s">
        <v>2022</v>
      </c>
      <c r="D1325" s="289" t="s">
        <v>47</v>
      </c>
      <c r="E1325" s="289" t="s">
        <v>2002</v>
      </c>
      <c r="F1325" s="291">
        <v>3.5</v>
      </c>
      <c r="G1325" s="291">
        <v>3.5</v>
      </c>
      <c r="H1325" s="291">
        <v>3.5</v>
      </c>
      <c r="I1325" s="289" t="s">
        <v>1966</v>
      </c>
      <c r="J1325" s="289" t="s">
        <v>1988</v>
      </c>
      <c r="K1325" s="290" t="s">
        <v>2023</v>
      </c>
      <c r="L1325" s="290"/>
      <c r="M1325" s="253">
        <v>1</v>
      </c>
    </row>
    <row r="1326" spans="1:15" s="293" customFormat="1" ht="45">
      <c r="A1326" s="180"/>
      <c r="B1326" s="289">
        <v>20</v>
      </c>
      <c r="C1326" s="290" t="s">
        <v>2024</v>
      </c>
      <c r="D1326" s="289" t="s">
        <v>47</v>
      </c>
      <c r="E1326" s="289" t="s">
        <v>2002</v>
      </c>
      <c r="F1326" s="291">
        <v>0.9</v>
      </c>
      <c r="G1326" s="291">
        <v>0.9</v>
      </c>
      <c r="H1326" s="291"/>
      <c r="I1326" s="289" t="s">
        <v>1966</v>
      </c>
      <c r="J1326" s="289" t="s">
        <v>2025</v>
      </c>
      <c r="K1326" s="290" t="s">
        <v>2026</v>
      </c>
      <c r="L1326" s="290"/>
      <c r="M1326" s="253">
        <v>1</v>
      </c>
    </row>
    <row r="1327" spans="1:15" s="293" customFormat="1" ht="60">
      <c r="A1327" s="180"/>
      <c r="B1327" s="289">
        <v>21</v>
      </c>
      <c r="C1327" s="290" t="s">
        <v>2027</v>
      </c>
      <c r="D1327" s="289" t="s">
        <v>2028</v>
      </c>
      <c r="E1327" s="289" t="s">
        <v>2002</v>
      </c>
      <c r="F1327" s="291">
        <v>1.4</v>
      </c>
      <c r="G1327" s="291">
        <v>1.4</v>
      </c>
      <c r="H1327" s="291">
        <v>0.73</v>
      </c>
      <c r="I1327" s="289" t="s">
        <v>1966</v>
      </c>
      <c r="J1327" s="289" t="s">
        <v>2029</v>
      </c>
      <c r="K1327" s="290" t="s">
        <v>2030</v>
      </c>
      <c r="L1327" s="290"/>
      <c r="M1327" s="253">
        <v>1</v>
      </c>
    </row>
    <row r="1328" spans="1:15" s="293" customFormat="1" ht="45">
      <c r="A1328" s="180"/>
      <c r="B1328" s="289">
        <v>22</v>
      </c>
      <c r="C1328" s="290" t="s">
        <v>2031</v>
      </c>
      <c r="D1328" s="289" t="s">
        <v>2028</v>
      </c>
      <c r="E1328" s="289" t="s">
        <v>2002</v>
      </c>
      <c r="F1328" s="291">
        <v>0.9</v>
      </c>
      <c r="G1328" s="291">
        <v>0.9</v>
      </c>
      <c r="H1328" s="291"/>
      <c r="I1328" s="289" t="s">
        <v>1966</v>
      </c>
      <c r="J1328" s="289" t="s">
        <v>1985</v>
      </c>
      <c r="K1328" s="290" t="s">
        <v>2032</v>
      </c>
      <c r="L1328" s="290"/>
      <c r="M1328" s="253">
        <v>1</v>
      </c>
    </row>
    <row r="1329" spans="1:15" s="293" customFormat="1" ht="45">
      <c r="A1329" s="180"/>
      <c r="B1329" s="289">
        <v>23</v>
      </c>
      <c r="C1329" s="290" t="s">
        <v>2033</v>
      </c>
      <c r="D1329" s="289" t="s">
        <v>47</v>
      </c>
      <c r="E1329" s="289" t="s">
        <v>2002</v>
      </c>
      <c r="F1329" s="291">
        <v>0.83</v>
      </c>
      <c r="G1329" s="291">
        <v>0.63</v>
      </c>
      <c r="H1329" s="291"/>
      <c r="I1329" s="289" t="s">
        <v>1966</v>
      </c>
      <c r="J1329" s="289" t="s">
        <v>2034</v>
      </c>
      <c r="K1329" s="290" t="s">
        <v>2035</v>
      </c>
      <c r="L1329" s="290"/>
      <c r="M1329" s="253">
        <v>1</v>
      </c>
    </row>
    <row r="1330" spans="1:15" s="293" customFormat="1" ht="45">
      <c r="A1330" s="180"/>
      <c r="B1330" s="289">
        <v>24</v>
      </c>
      <c r="C1330" s="290" t="s">
        <v>2036</v>
      </c>
      <c r="D1330" s="289" t="s">
        <v>47</v>
      </c>
      <c r="E1330" s="289" t="s">
        <v>2002</v>
      </c>
      <c r="F1330" s="291">
        <v>0.5</v>
      </c>
      <c r="G1330" s="291">
        <v>0.5</v>
      </c>
      <c r="H1330" s="291"/>
      <c r="I1330" s="289" t="s">
        <v>1966</v>
      </c>
      <c r="J1330" s="289" t="s">
        <v>1994</v>
      </c>
      <c r="K1330" s="290" t="s">
        <v>2037</v>
      </c>
      <c r="L1330" s="290"/>
      <c r="M1330" s="253">
        <v>1</v>
      </c>
    </row>
    <row r="1331" spans="1:15" s="293" customFormat="1" ht="45">
      <c r="A1331" s="180"/>
      <c r="B1331" s="289">
        <v>25</v>
      </c>
      <c r="C1331" s="290" t="s">
        <v>2038</v>
      </c>
      <c r="D1331" s="289" t="s">
        <v>47</v>
      </c>
      <c r="E1331" s="289" t="s">
        <v>2002</v>
      </c>
      <c r="F1331" s="291">
        <v>0.5</v>
      </c>
      <c r="G1331" s="291">
        <v>0.5</v>
      </c>
      <c r="H1331" s="291"/>
      <c r="I1331" s="289" t="s">
        <v>1966</v>
      </c>
      <c r="J1331" s="289" t="s">
        <v>2025</v>
      </c>
      <c r="K1331" s="290" t="s">
        <v>2039</v>
      </c>
      <c r="L1331" s="290"/>
      <c r="M1331" s="253">
        <v>1</v>
      </c>
    </row>
    <row r="1332" spans="1:15" s="293" customFormat="1" ht="45">
      <c r="A1332" s="180"/>
      <c r="B1332" s="289">
        <v>26</v>
      </c>
      <c r="C1332" s="290" t="s">
        <v>2040</v>
      </c>
      <c r="D1332" s="289" t="s">
        <v>47</v>
      </c>
      <c r="E1332" s="289" t="s">
        <v>2002</v>
      </c>
      <c r="F1332" s="291">
        <v>0.23</v>
      </c>
      <c r="G1332" s="291">
        <v>0.06</v>
      </c>
      <c r="H1332" s="291"/>
      <c r="I1332" s="289" t="s">
        <v>1966</v>
      </c>
      <c r="J1332" s="289" t="s">
        <v>2041</v>
      </c>
      <c r="K1332" s="290" t="s">
        <v>2042</v>
      </c>
      <c r="L1332" s="290"/>
      <c r="M1332" s="253">
        <v>1</v>
      </c>
    </row>
    <row r="1333" spans="1:15" s="293" customFormat="1" ht="75">
      <c r="A1333" s="180"/>
      <c r="B1333" s="289">
        <v>27</v>
      </c>
      <c r="C1333" s="290" t="s">
        <v>2043</v>
      </c>
      <c r="D1333" s="289" t="s">
        <v>27</v>
      </c>
      <c r="E1333" s="289" t="s">
        <v>2002</v>
      </c>
      <c r="F1333" s="291">
        <v>7.9</v>
      </c>
      <c r="G1333" s="291">
        <v>7.9</v>
      </c>
      <c r="H1333" s="291">
        <v>6.58</v>
      </c>
      <c r="I1333" s="289" t="s">
        <v>1966</v>
      </c>
      <c r="J1333" s="289" t="s">
        <v>1977</v>
      </c>
      <c r="K1333" s="290" t="s">
        <v>2044</v>
      </c>
      <c r="L1333" s="290"/>
      <c r="M1333" s="253">
        <v>1</v>
      </c>
      <c r="O1333" s="293">
        <v>0</v>
      </c>
    </row>
    <row r="1334" spans="1:15" s="293" customFormat="1" ht="105">
      <c r="A1334" s="180"/>
      <c r="B1334" s="289">
        <v>28</v>
      </c>
      <c r="C1334" s="290" t="s">
        <v>2045</v>
      </c>
      <c r="D1334" s="289" t="s">
        <v>122</v>
      </c>
      <c r="E1334" s="289" t="s">
        <v>2002</v>
      </c>
      <c r="F1334" s="291">
        <v>0.55000000000000004</v>
      </c>
      <c r="G1334" s="291">
        <v>0.55000000000000004</v>
      </c>
      <c r="H1334" s="291">
        <v>0.55000000000000004</v>
      </c>
      <c r="I1334" s="289" t="s">
        <v>1966</v>
      </c>
      <c r="J1334" s="289" t="s">
        <v>2046</v>
      </c>
      <c r="K1334" s="290" t="s">
        <v>2047</v>
      </c>
      <c r="L1334" s="290"/>
      <c r="M1334" s="253">
        <v>1</v>
      </c>
    </row>
    <row r="1335" spans="1:15" s="293" customFormat="1" ht="90">
      <c r="A1335" s="180"/>
      <c r="B1335" s="289">
        <v>29</v>
      </c>
      <c r="C1335" s="290" t="s">
        <v>2048</v>
      </c>
      <c r="D1335" s="289" t="s">
        <v>47</v>
      </c>
      <c r="E1335" s="289" t="s">
        <v>2002</v>
      </c>
      <c r="F1335" s="291">
        <v>0.5</v>
      </c>
      <c r="G1335" s="291">
        <v>0.5</v>
      </c>
      <c r="H1335" s="291">
        <v>0.5</v>
      </c>
      <c r="I1335" s="289" t="s">
        <v>1966</v>
      </c>
      <c r="J1335" s="289" t="s">
        <v>1977</v>
      </c>
      <c r="K1335" s="290" t="s">
        <v>2049</v>
      </c>
      <c r="L1335" s="290"/>
      <c r="M1335" s="253">
        <v>1</v>
      </c>
      <c r="O1335" s="293">
        <v>0</v>
      </c>
    </row>
    <row r="1336" spans="1:15" s="293" customFormat="1" ht="30">
      <c r="A1336" s="180"/>
      <c r="B1336" s="289">
        <v>30</v>
      </c>
      <c r="C1336" s="290" t="s">
        <v>2050</v>
      </c>
      <c r="D1336" s="289" t="s">
        <v>122</v>
      </c>
      <c r="E1336" s="289" t="s">
        <v>2051</v>
      </c>
      <c r="F1336" s="291">
        <v>0.25</v>
      </c>
      <c r="G1336" s="291">
        <v>0.2</v>
      </c>
      <c r="H1336" s="291"/>
      <c r="I1336" s="289" t="s">
        <v>1966</v>
      </c>
      <c r="J1336" s="289" t="s">
        <v>2052</v>
      </c>
      <c r="K1336" s="290" t="s">
        <v>2053</v>
      </c>
      <c r="L1336" s="290"/>
      <c r="M1336" s="253">
        <v>1</v>
      </c>
    </row>
    <row r="1337" spans="1:15" s="181" customFormat="1" hidden="1">
      <c r="B1337" s="3"/>
      <c r="C1337" s="137"/>
      <c r="D1337" s="3"/>
      <c r="E1337" s="3"/>
      <c r="F1337" s="142"/>
      <c r="G1337" s="142"/>
      <c r="H1337" s="142"/>
      <c r="I1337" s="3"/>
      <c r="J1337" s="3"/>
      <c r="K1337" s="137"/>
      <c r="L1337" s="137"/>
      <c r="M1337" s="199"/>
    </row>
    <row r="1338" spans="1:15" s="288" customFormat="1">
      <c r="A1338" s="1"/>
      <c r="B1338" s="283" t="s">
        <v>56</v>
      </c>
      <c r="C1338" s="284" t="s">
        <v>6492</v>
      </c>
      <c r="D1338" s="298"/>
      <c r="E1338" s="298"/>
      <c r="F1338" s="304"/>
      <c r="G1338" s="304"/>
      <c r="H1338" s="304"/>
      <c r="I1338" s="298"/>
      <c r="J1338" s="298"/>
      <c r="K1338" s="299"/>
      <c r="L1338" s="299"/>
      <c r="M1338" s="286">
        <v>0</v>
      </c>
    </row>
    <row r="1339" spans="1:15" s="293" customFormat="1" ht="45">
      <c r="A1339" s="180"/>
      <c r="B1339" s="289">
        <v>31</v>
      </c>
      <c r="C1339" s="330" t="s">
        <v>2054</v>
      </c>
      <c r="D1339" s="289" t="s">
        <v>27</v>
      </c>
      <c r="E1339" s="289" t="s">
        <v>2002</v>
      </c>
      <c r="F1339" s="291">
        <v>20</v>
      </c>
      <c r="G1339" s="291">
        <v>12.76</v>
      </c>
      <c r="H1339" s="291">
        <v>5.95</v>
      </c>
      <c r="I1339" s="289" t="s">
        <v>1966</v>
      </c>
      <c r="J1339" s="289" t="s">
        <v>2055</v>
      </c>
      <c r="K1339" s="290" t="s">
        <v>2056</v>
      </c>
      <c r="L1339" s="290"/>
      <c r="M1339" s="253">
        <v>1</v>
      </c>
      <c r="O1339" s="293">
        <v>0</v>
      </c>
    </row>
    <row r="1340" spans="1:15" s="293" customFormat="1" ht="60">
      <c r="A1340" s="180"/>
      <c r="B1340" s="289">
        <v>32</v>
      </c>
      <c r="C1340" s="330" t="s">
        <v>2057</v>
      </c>
      <c r="D1340" s="289" t="s">
        <v>27</v>
      </c>
      <c r="E1340" s="289" t="s">
        <v>2002</v>
      </c>
      <c r="F1340" s="291">
        <v>1.71</v>
      </c>
      <c r="G1340" s="291">
        <v>0.02</v>
      </c>
      <c r="H1340" s="291"/>
      <c r="I1340" s="289" t="s">
        <v>1966</v>
      </c>
      <c r="J1340" s="289" t="s">
        <v>1994</v>
      </c>
      <c r="K1340" s="290" t="s">
        <v>2058</v>
      </c>
      <c r="L1340" s="290"/>
      <c r="M1340" s="253">
        <v>1</v>
      </c>
    </row>
    <row r="1341" spans="1:15" s="293" customFormat="1" ht="90">
      <c r="A1341" s="180"/>
      <c r="B1341" s="289">
        <v>33</v>
      </c>
      <c r="C1341" s="330" t="s">
        <v>2059</v>
      </c>
      <c r="D1341" s="289" t="s">
        <v>27</v>
      </c>
      <c r="E1341" s="289" t="s">
        <v>2002</v>
      </c>
      <c r="F1341" s="291">
        <v>3.6</v>
      </c>
      <c r="G1341" s="291">
        <v>0.05</v>
      </c>
      <c r="H1341" s="291"/>
      <c r="I1341" s="289" t="s">
        <v>1966</v>
      </c>
      <c r="J1341" s="289" t="s">
        <v>2060</v>
      </c>
      <c r="K1341" s="290" t="s">
        <v>2061</v>
      </c>
      <c r="L1341" s="290"/>
      <c r="M1341" s="253">
        <v>1</v>
      </c>
    </row>
    <row r="1342" spans="1:15" s="293" customFormat="1" ht="60">
      <c r="A1342" s="180"/>
      <c r="B1342" s="289">
        <v>34</v>
      </c>
      <c r="C1342" s="330" t="s">
        <v>2062</v>
      </c>
      <c r="D1342" s="289" t="s">
        <v>27</v>
      </c>
      <c r="E1342" s="289" t="s">
        <v>2002</v>
      </c>
      <c r="F1342" s="291">
        <v>6.3</v>
      </c>
      <c r="G1342" s="291">
        <v>0.03</v>
      </c>
      <c r="H1342" s="291"/>
      <c r="I1342" s="289" t="s">
        <v>1966</v>
      </c>
      <c r="J1342" s="289" t="s">
        <v>2063</v>
      </c>
      <c r="K1342" s="290" t="s">
        <v>2064</v>
      </c>
      <c r="L1342" s="290"/>
      <c r="M1342" s="253">
        <v>1</v>
      </c>
    </row>
    <row r="1343" spans="1:15" s="293" customFormat="1" ht="75">
      <c r="A1343" s="180"/>
      <c r="B1343" s="289">
        <v>35</v>
      </c>
      <c r="C1343" s="330" t="s">
        <v>2065</v>
      </c>
      <c r="D1343" s="289" t="s">
        <v>73</v>
      </c>
      <c r="E1343" s="289" t="s">
        <v>2066</v>
      </c>
      <c r="F1343" s="291">
        <v>0.57999999999999996</v>
      </c>
      <c r="G1343" s="291">
        <v>0.28999999999999998</v>
      </c>
      <c r="H1343" s="291"/>
      <c r="I1343" s="289" t="s">
        <v>1966</v>
      </c>
      <c r="J1343" s="289" t="s">
        <v>2067</v>
      </c>
      <c r="K1343" s="290" t="s">
        <v>2068</v>
      </c>
      <c r="L1343" s="290"/>
      <c r="M1343" s="253">
        <v>1</v>
      </c>
    </row>
    <row r="1344" spans="1:15" s="293" customFormat="1" ht="45">
      <c r="A1344" s="180"/>
      <c r="B1344" s="289">
        <v>36</v>
      </c>
      <c r="C1344" s="330" t="s">
        <v>2069</v>
      </c>
      <c r="D1344" s="289" t="s">
        <v>122</v>
      </c>
      <c r="E1344" s="289" t="s">
        <v>2002</v>
      </c>
      <c r="F1344" s="291">
        <v>0.53</v>
      </c>
      <c r="G1344" s="291">
        <v>0.2</v>
      </c>
      <c r="H1344" s="291"/>
      <c r="I1344" s="289" t="s">
        <v>1966</v>
      </c>
      <c r="J1344" s="289" t="s">
        <v>2070</v>
      </c>
      <c r="K1344" s="290" t="s">
        <v>2071</v>
      </c>
      <c r="L1344" s="290"/>
      <c r="M1344" s="253">
        <v>1</v>
      </c>
    </row>
    <row r="1345" spans="1:15" s="293" customFormat="1" ht="60">
      <c r="A1345" s="180"/>
      <c r="B1345" s="289">
        <v>37</v>
      </c>
      <c r="C1345" s="330" t="s">
        <v>2072</v>
      </c>
      <c r="D1345" s="289" t="s">
        <v>122</v>
      </c>
      <c r="E1345" s="289" t="s">
        <v>2002</v>
      </c>
      <c r="F1345" s="291">
        <v>1.98</v>
      </c>
      <c r="G1345" s="291">
        <v>0.99</v>
      </c>
      <c r="H1345" s="291">
        <v>1.98</v>
      </c>
      <c r="I1345" s="289" t="s">
        <v>1966</v>
      </c>
      <c r="J1345" s="289" t="s">
        <v>2073</v>
      </c>
      <c r="K1345" s="290" t="s">
        <v>2074</v>
      </c>
      <c r="L1345" s="290"/>
      <c r="M1345" s="253">
        <v>1</v>
      </c>
    </row>
    <row r="1346" spans="1:15" s="293" customFormat="1" ht="120">
      <c r="A1346" s="180"/>
      <c r="B1346" s="289">
        <v>38</v>
      </c>
      <c r="C1346" s="330" t="s">
        <v>2075</v>
      </c>
      <c r="D1346" s="289" t="s">
        <v>27</v>
      </c>
      <c r="E1346" s="289" t="s">
        <v>2002</v>
      </c>
      <c r="F1346" s="291">
        <v>7.5</v>
      </c>
      <c r="G1346" s="291">
        <v>3.75</v>
      </c>
      <c r="H1346" s="291"/>
      <c r="I1346" s="289" t="s">
        <v>1966</v>
      </c>
      <c r="J1346" s="289" t="s">
        <v>2076</v>
      </c>
      <c r="K1346" s="290" t="s">
        <v>2077</v>
      </c>
      <c r="L1346" s="290"/>
      <c r="M1346" s="253">
        <v>1</v>
      </c>
    </row>
    <row r="1347" spans="1:15" s="293" customFormat="1" ht="60">
      <c r="A1347" s="180"/>
      <c r="B1347" s="289">
        <v>39</v>
      </c>
      <c r="C1347" s="330" t="s">
        <v>2078</v>
      </c>
      <c r="D1347" s="289" t="s">
        <v>27</v>
      </c>
      <c r="E1347" s="289" t="s">
        <v>2002</v>
      </c>
      <c r="F1347" s="291">
        <v>17.34</v>
      </c>
      <c r="G1347" s="291">
        <v>9.61</v>
      </c>
      <c r="H1347" s="291">
        <v>1.55</v>
      </c>
      <c r="I1347" s="289" t="s">
        <v>1966</v>
      </c>
      <c r="J1347" s="289" t="s">
        <v>2079</v>
      </c>
      <c r="K1347" s="290" t="s">
        <v>2080</v>
      </c>
      <c r="L1347" s="290"/>
      <c r="M1347" s="253">
        <v>1</v>
      </c>
    </row>
    <row r="1348" spans="1:15" s="293" customFormat="1" ht="75">
      <c r="A1348" s="180"/>
      <c r="B1348" s="289">
        <v>40</v>
      </c>
      <c r="C1348" s="330" t="s">
        <v>2081</v>
      </c>
      <c r="D1348" s="289" t="s">
        <v>27</v>
      </c>
      <c r="E1348" s="289" t="s">
        <v>2002</v>
      </c>
      <c r="F1348" s="291">
        <v>7.05</v>
      </c>
      <c r="G1348" s="291">
        <v>0.01</v>
      </c>
      <c r="H1348" s="291"/>
      <c r="I1348" s="289" t="s">
        <v>1966</v>
      </c>
      <c r="J1348" s="289" t="s">
        <v>2082</v>
      </c>
      <c r="K1348" s="290" t="s">
        <v>2083</v>
      </c>
      <c r="L1348" s="290"/>
      <c r="M1348" s="253">
        <v>1</v>
      </c>
    </row>
    <row r="1349" spans="1:15" s="293" customFormat="1" ht="45">
      <c r="A1349" s="180"/>
      <c r="B1349" s="289">
        <v>41</v>
      </c>
      <c r="C1349" s="330" t="s">
        <v>2086</v>
      </c>
      <c r="D1349" s="289" t="s">
        <v>27</v>
      </c>
      <c r="E1349" s="289" t="s">
        <v>2002</v>
      </c>
      <c r="F1349" s="291">
        <v>3.6</v>
      </c>
      <c r="G1349" s="291">
        <v>0.1</v>
      </c>
      <c r="H1349" s="291"/>
      <c r="I1349" s="289" t="s">
        <v>1966</v>
      </c>
      <c r="J1349" s="289" t="s">
        <v>2052</v>
      </c>
      <c r="K1349" s="290" t="s">
        <v>2087</v>
      </c>
      <c r="L1349" s="290"/>
      <c r="M1349" s="253">
        <v>1</v>
      </c>
    </row>
    <row r="1350" spans="1:15" s="293" customFormat="1" ht="60">
      <c r="A1350" s="180"/>
      <c r="B1350" s="289">
        <v>42</v>
      </c>
      <c r="C1350" s="330" t="s">
        <v>2091</v>
      </c>
      <c r="D1350" s="289" t="s">
        <v>27</v>
      </c>
      <c r="E1350" s="289" t="s">
        <v>2002</v>
      </c>
      <c r="F1350" s="291">
        <v>3.38</v>
      </c>
      <c r="G1350" s="291">
        <v>1.1299999999999999</v>
      </c>
      <c r="H1350" s="291"/>
      <c r="I1350" s="289" t="s">
        <v>1966</v>
      </c>
      <c r="J1350" s="289" t="s">
        <v>2092</v>
      </c>
      <c r="K1350" s="290" t="s">
        <v>2093</v>
      </c>
      <c r="L1350" s="290"/>
      <c r="M1350" s="253">
        <v>1</v>
      </c>
    </row>
    <row r="1351" spans="1:15" s="293" customFormat="1" ht="135">
      <c r="A1351" s="180"/>
      <c r="B1351" s="289">
        <v>43</v>
      </c>
      <c r="C1351" s="330" t="s">
        <v>2094</v>
      </c>
      <c r="D1351" s="289" t="s">
        <v>27</v>
      </c>
      <c r="E1351" s="289" t="s">
        <v>2095</v>
      </c>
      <c r="F1351" s="291">
        <v>7.57</v>
      </c>
      <c r="G1351" s="291">
        <v>2.48</v>
      </c>
      <c r="H1351" s="291">
        <v>6.1</v>
      </c>
      <c r="I1351" s="289" t="s">
        <v>1966</v>
      </c>
      <c r="J1351" s="289" t="s">
        <v>2011</v>
      </c>
      <c r="K1351" s="290" t="s">
        <v>2096</v>
      </c>
      <c r="L1351" s="290"/>
      <c r="M1351" s="253">
        <v>1</v>
      </c>
    </row>
    <row r="1352" spans="1:15" s="293" customFormat="1" ht="75">
      <c r="A1352" s="180"/>
      <c r="B1352" s="289">
        <v>44</v>
      </c>
      <c r="C1352" s="330" t="s">
        <v>2097</v>
      </c>
      <c r="D1352" s="289" t="s">
        <v>27</v>
      </c>
      <c r="E1352" s="289" t="s">
        <v>2098</v>
      </c>
      <c r="F1352" s="291">
        <v>3.3</v>
      </c>
      <c r="G1352" s="291">
        <v>1.65</v>
      </c>
      <c r="H1352" s="291"/>
      <c r="I1352" s="289" t="s">
        <v>1966</v>
      </c>
      <c r="J1352" s="289" t="s">
        <v>2099</v>
      </c>
      <c r="K1352" s="290" t="s">
        <v>2100</v>
      </c>
      <c r="L1352" s="290"/>
      <c r="M1352" s="253">
        <v>1</v>
      </c>
    </row>
    <row r="1353" spans="1:15" s="293" customFormat="1" ht="75">
      <c r="A1353" s="180"/>
      <c r="B1353" s="289">
        <v>45</v>
      </c>
      <c r="C1353" s="330" t="s">
        <v>2101</v>
      </c>
      <c r="D1353" s="289" t="s">
        <v>27</v>
      </c>
      <c r="E1353" s="289" t="s">
        <v>2098</v>
      </c>
      <c r="F1353" s="291">
        <v>16.8</v>
      </c>
      <c r="G1353" s="291">
        <v>8.4</v>
      </c>
      <c r="H1353" s="291"/>
      <c r="I1353" s="289" t="s">
        <v>1966</v>
      </c>
      <c r="J1353" s="289" t="s">
        <v>2102</v>
      </c>
      <c r="K1353" s="290" t="s">
        <v>2103</v>
      </c>
      <c r="L1353" s="290"/>
      <c r="M1353" s="253">
        <v>1</v>
      </c>
    </row>
    <row r="1354" spans="1:15" s="293" customFormat="1" ht="45">
      <c r="A1354" s="180"/>
      <c r="B1354" s="289">
        <v>46</v>
      </c>
      <c r="C1354" s="330" t="s">
        <v>2107</v>
      </c>
      <c r="D1354" s="289" t="s">
        <v>27</v>
      </c>
      <c r="E1354" s="289" t="s">
        <v>482</v>
      </c>
      <c r="F1354" s="291">
        <v>1.1000000000000001</v>
      </c>
      <c r="G1354" s="291">
        <v>0.33</v>
      </c>
      <c r="H1354" s="291"/>
      <c r="I1354" s="289" t="s">
        <v>1966</v>
      </c>
      <c r="J1354" s="289" t="s">
        <v>2108</v>
      </c>
      <c r="K1354" s="290" t="s">
        <v>2109</v>
      </c>
      <c r="L1354" s="290"/>
      <c r="M1354" s="253">
        <v>1</v>
      </c>
    </row>
    <row r="1355" spans="1:15" s="293" customFormat="1" ht="165">
      <c r="A1355" s="180"/>
      <c r="B1355" s="289">
        <v>47</v>
      </c>
      <c r="C1355" s="330" t="s">
        <v>2110</v>
      </c>
      <c r="D1355" s="289" t="s">
        <v>122</v>
      </c>
      <c r="E1355" s="289" t="s">
        <v>2111</v>
      </c>
      <c r="F1355" s="291">
        <v>38.299999999999997</v>
      </c>
      <c r="G1355" s="291">
        <v>19.079999999999998</v>
      </c>
      <c r="H1355" s="291">
        <v>19.079999999999998</v>
      </c>
      <c r="I1355" s="289" t="s">
        <v>1966</v>
      </c>
      <c r="J1355" s="289" t="s">
        <v>2112</v>
      </c>
      <c r="K1355" s="290" t="s">
        <v>2113</v>
      </c>
      <c r="L1355" s="290"/>
      <c r="M1355" s="253">
        <v>1</v>
      </c>
      <c r="O1355" s="293">
        <v>0</v>
      </c>
    </row>
    <row r="1356" spans="1:15" s="293" customFormat="1" ht="60">
      <c r="A1356" s="180"/>
      <c r="B1356" s="289">
        <v>48</v>
      </c>
      <c r="C1356" s="330" t="s">
        <v>2114</v>
      </c>
      <c r="D1356" s="289" t="s">
        <v>47</v>
      </c>
      <c r="E1356" s="289" t="s">
        <v>2002</v>
      </c>
      <c r="F1356" s="291">
        <v>1.07</v>
      </c>
      <c r="G1356" s="291"/>
      <c r="H1356" s="291">
        <v>1.01</v>
      </c>
      <c r="I1356" s="289" t="s">
        <v>1966</v>
      </c>
      <c r="J1356" s="289" t="s">
        <v>2115</v>
      </c>
      <c r="K1356" s="290" t="s">
        <v>2116</v>
      </c>
      <c r="L1356" s="290"/>
      <c r="M1356" s="253">
        <v>1</v>
      </c>
    </row>
    <row r="1357" spans="1:15" s="293" customFormat="1" ht="45">
      <c r="A1357" s="180"/>
      <c r="B1357" s="289">
        <v>49</v>
      </c>
      <c r="C1357" s="330" t="s">
        <v>2117</v>
      </c>
      <c r="D1357" s="289" t="s">
        <v>47</v>
      </c>
      <c r="E1357" s="289" t="s">
        <v>2118</v>
      </c>
      <c r="F1357" s="291">
        <v>1.6</v>
      </c>
      <c r="G1357" s="291"/>
      <c r="H1357" s="291">
        <v>1.6</v>
      </c>
      <c r="I1357" s="289" t="s">
        <v>1966</v>
      </c>
      <c r="J1357" s="289" t="s">
        <v>1985</v>
      </c>
      <c r="K1357" s="290" t="s">
        <v>2119</v>
      </c>
      <c r="L1357" s="290"/>
      <c r="M1357" s="253">
        <v>1</v>
      </c>
    </row>
    <row r="1358" spans="1:15" s="293" customFormat="1" ht="45">
      <c r="A1358" s="180"/>
      <c r="B1358" s="289">
        <v>50</v>
      </c>
      <c r="C1358" s="330" t="s">
        <v>2120</v>
      </c>
      <c r="D1358" s="289" t="s">
        <v>47</v>
      </c>
      <c r="E1358" s="289" t="s">
        <v>2002</v>
      </c>
      <c r="F1358" s="291">
        <v>1.0900000000000001</v>
      </c>
      <c r="G1358" s="291"/>
      <c r="H1358" s="291">
        <v>0.67</v>
      </c>
      <c r="I1358" s="289" t="s">
        <v>1966</v>
      </c>
      <c r="J1358" s="289" t="s">
        <v>2121</v>
      </c>
      <c r="K1358" s="290" t="s">
        <v>2122</v>
      </c>
      <c r="L1358" s="290"/>
      <c r="M1358" s="253">
        <v>1</v>
      </c>
      <c r="O1358" s="293">
        <v>0</v>
      </c>
    </row>
    <row r="1359" spans="1:15" s="181" customFormat="1" hidden="1">
      <c r="B1359" s="3"/>
      <c r="C1359" s="132"/>
      <c r="D1359" s="3"/>
      <c r="E1359" s="3"/>
      <c r="F1359" s="142"/>
      <c r="G1359" s="142"/>
      <c r="H1359" s="142"/>
      <c r="I1359" s="3"/>
      <c r="J1359" s="3"/>
      <c r="K1359" s="137"/>
      <c r="L1359" s="137"/>
      <c r="M1359" s="199"/>
    </row>
    <row r="1360" spans="1:15" s="209" customFormat="1">
      <c r="A1360" s="1"/>
      <c r="B1360" s="280" t="s">
        <v>129</v>
      </c>
      <c r="C1360" s="296" t="s">
        <v>130</v>
      </c>
      <c r="D1360" s="276"/>
      <c r="E1360" s="276"/>
      <c r="F1360" s="277"/>
      <c r="G1360" s="277"/>
      <c r="H1360" s="277"/>
      <c r="I1360" s="276"/>
      <c r="J1360" s="276"/>
      <c r="K1360" s="278"/>
      <c r="L1360" s="278"/>
      <c r="M1360" s="282">
        <v>0</v>
      </c>
    </row>
    <row r="1361" spans="1:13" ht="30">
      <c r="A1361" s="5"/>
      <c r="B1361" s="289">
        <v>51</v>
      </c>
      <c r="C1361" s="290" t="s">
        <v>2123</v>
      </c>
      <c r="D1361" s="289" t="s">
        <v>122</v>
      </c>
      <c r="E1361" s="289" t="s">
        <v>2124</v>
      </c>
      <c r="F1361" s="291">
        <v>0.2</v>
      </c>
      <c r="G1361" s="291">
        <v>0.09</v>
      </c>
      <c r="H1361" s="291"/>
      <c r="I1361" s="289" t="s">
        <v>1966</v>
      </c>
      <c r="J1361" s="289" t="s">
        <v>2125</v>
      </c>
      <c r="K1361" s="290" t="s">
        <v>2126</v>
      </c>
      <c r="L1361" s="290"/>
      <c r="M1361" s="253">
        <v>1</v>
      </c>
    </row>
    <row r="1362" spans="1:13" ht="45">
      <c r="B1362" s="309">
        <v>52</v>
      </c>
      <c r="C1362" s="290" t="s">
        <v>2127</v>
      </c>
      <c r="D1362" s="289" t="s">
        <v>2028</v>
      </c>
      <c r="E1362" s="289" t="s">
        <v>2002</v>
      </c>
      <c r="F1362" s="351">
        <v>0.5</v>
      </c>
      <c r="G1362" s="351">
        <v>0.5</v>
      </c>
      <c r="H1362" s="351"/>
      <c r="I1362" s="289" t="s">
        <v>1966</v>
      </c>
      <c r="J1362" s="289" t="s">
        <v>2092</v>
      </c>
      <c r="K1362" s="290" t="s">
        <v>2128</v>
      </c>
      <c r="L1362" s="290"/>
      <c r="M1362" s="253">
        <v>1</v>
      </c>
    </row>
    <row r="1363" spans="1:13" ht="45">
      <c r="B1363" s="309">
        <v>53</v>
      </c>
      <c r="C1363" s="290" t="s">
        <v>2129</v>
      </c>
      <c r="D1363" s="289" t="s">
        <v>47</v>
      </c>
      <c r="E1363" s="289" t="s">
        <v>2002</v>
      </c>
      <c r="F1363" s="351">
        <v>0.3</v>
      </c>
      <c r="G1363" s="351">
        <v>0.3</v>
      </c>
      <c r="H1363" s="351"/>
      <c r="I1363" s="289" t="s">
        <v>1966</v>
      </c>
      <c r="J1363" s="289" t="s">
        <v>1967</v>
      </c>
      <c r="K1363" s="290" t="s">
        <v>2130</v>
      </c>
      <c r="L1363" s="290"/>
      <c r="M1363" s="253">
        <v>1</v>
      </c>
    </row>
    <row r="1364" spans="1:13" s="5" customFormat="1" hidden="1">
      <c r="B1364" s="130"/>
      <c r="C1364" s="192"/>
      <c r="D1364" s="130"/>
      <c r="E1364" s="130"/>
      <c r="F1364" s="193"/>
      <c r="G1364" s="193"/>
      <c r="H1364" s="193"/>
      <c r="I1364" s="130"/>
      <c r="J1364" s="130"/>
      <c r="K1364" s="192"/>
      <c r="L1364" s="137"/>
      <c r="M1364" s="231"/>
    </row>
    <row r="1365" spans="1:13" s="209" customFormat="1">
      <c r="A1365" s="2"/>
      <c r="B1365" s="296" t="s">
        <v>6403</v>
      </c>
      <c r="C1365" s="297"/>
      <c r="D1365" s="276"/>
      <c r="E1365" s="276"/>
      <c r="F1365" s="277"/>
      <c r="G1365" s="277"/>
      <c r="H1365" s="277"/>
      <c r="I1365" s="276"/>
      <c r="J1365" s="276"/>
      <c r="K1365" s="278"/>
      <c r="L1365" s="278"/>
      <c r="M1365" s="282">
        <v>0</v>
      </c>
    </row>
    <row r="1366" spans="1:13" s="209" customFormat="1">
      <c r="A1366" s="2"/>
      <c r="B1366" s="280" t="s">
        <v>16</v>
      </c>
      <c r="C1366" s="281" t="s">
        <v>6493</v>
      </c>
      <c r="D1366" s="280"/>
      <c r="E1366" s="296"/>
      <c r="F1366" s="306"/>
      <c r="G1366" s="277"/>
      <c r="H1366" s="277"/>
      <c r="I1366" s="276"/>
      <c r="J1366" s="276"/>
      <c r="K1366" s="278"/>
      <c r="L1366" s="278"/>
      <c r="M1366" s="282">
        <v>0</v>
      </c>
    </row>
    <row r="1367" spans="1:13" s="288" customFormat="1">
      <c r="A1367" s="2"/>
      <c r="B1367" s="283" t="s">
        <v>18</v>
      </c>
      <c r="C1367" s="284" t="s">
        <v>19</v>
      </c>
      <c r="D1367" s="332"/>
      <c r="E1367" s="333"/>
      <c r="F1367" s="313"/>
      <c r="G1367" s="304"/>
      <c r="H1367" s="304"/>
      <c r="I1367" s="298"/>
      <c r="J1367" s="298"/>
      <c r="K1367" s="299"/>
      <c r="L1367" s="299"/>
      <c r="M1367" s="286">
        <v>0</v>
      </c>
    </row>
    <row r="1368" spans="1:13" s="293" customFormat="1" ht="45">
      <c r="A1368" s="2"/>
      <c r="B1368" s="289">
        <v>1</v>
      </c>
      <c r="C1368" s="290" t="s">
        <v>4642</v>
      </c>
      <c r="D1368" s="289" t="s">
        <v>47</v>
      </c>
      <c r="E1368" s="305" t="s">
        <v>4643</v>
      </c>
      <c r="F1368" s="310">
        <v>1.31</v>
      </c>
      <c r="G1368" s="291">
        <v>1.31</v>
      </c>
      <c r="H1368" s="291"/>
      <c r="I1368" s="289" t="s">
        <v>4644</v>
      </c>
      <c r="J1368" s="289" t="s">
        <v>4645</v>
      </c>
      <c r="K1368" s="290" t="s">
        <v>4646</v>
      </c>
      <c r="L1368" s="290"/>
      <c r="M1368" s="253">
        <v>1</v>
      </c>
    </row>
    <row r="1369" spans="1:13" s="293" customFormat="1" ht="45">
      <c r="A1369" s="2"/>
      <c r="B1369" s="289">
        <v>2</v>
      </c>
      <c r="C1369" s="290" t="s">
        <v>4647</v>
      </c>
      <c r="D1369" s="289" t="s">
        <v>122</v>
      </c>
      <c r="E1369" s="305" t="s">
        <v>4643</v>
      </c>
      <c r="F1369" s="310">
        <v>0.25</v>
      </c>
      <c r="G1369" s="291">
        <v>0.25</v>
      </c>
      <c r="H1369" s="291"/>
      <c r="I1369" s="289" t="s">
        <v>4644</v>
      </c>
      <c r="J1369" s="289" t="s">
        <v>4648</v>
      </c>
      <c r="K1369" s="290" t="s">
        <v>4649</v>
      </c>
      <c r="L1369" s="290"/>
      <c r="M1369" s="253">
        <v>1</v>
      </c>
    </row>
    <row r="1370" spans="1:13" s="293" customFormat="1" ht="45">
      <c r="A1370" s="2"/>
      <c r="B1370" s="289">
        <v>3</v>
      </c>
      <c r="C1370" s="290" t="s">
        <v>4650</v>
      </c>
      <c r="D1370" s="289" t="s">
        <v>27</v>
      </c>
      <c r="E1370" s="305" t="s">
        <v>4643</v>
      </c>
      <c r="F1370" s="310">
        <v>0.85</v>
      </c>
      <c r="G1370" s="291">
        <v>0.85</v>
      </c>
      <c r="H1370" s="291"/>
      <c r="I1370" s="289" t="s">
        <v>4644</v>
      </c>
      <c r="J1370" s="289" t="s">
        <v>4651</v>
      </c>
      <c r="K1370" s="290" t="s">
        <v>4652</v>
      </c>
      <c r="L1370" s="290"/>
      <c r="M1370" s="253">
        <v>1</v>
      </c>
    </row>
    <row r="1371" spans="1:13" s="293" customFormat="1" ht="45">
      <c r="A1371" s="2"/>
      <c r="B1371" s="289">
        <v>4</v>
      </c>
      <c r="C1371" s="290" t="s">
        <v>4653</v>
      </c>
      <c r="D1371" s="289" t="s">
        <v>122</v>
      </c>
      <c r="E1371" s="305" t="s">
        <v>4643</v>
      </c>
      <c r="F1371" s="310">
        <v>0.22</v>
      </c>
      <c r="G1371" s="291">
        <v>0.22</v>
      </c>
      <c r="H1371" s="291"/>
      <c r="I1371" s="289" t="s">
        <v>4644</v>
      </c>
      <c r="J1371" s="289" t="s">
        <v>4654</v>
      </c>
      <c r="K1371" s="290" t="s">
        <v>4652</v>
      </c>
      <c r="L1371" s="290"/>
      <c r="M1371" s="253">
        <v>1</v>
      </c>
    </row>
    <row r="1372" spans="1:13" s="293" customFormat="1" ht="45">
      <c r="A1372" s="2"/>
      <c r="B1372" s="289">
        <v>5</v>
      </c>
      <c r="C1372" s="290" t="s">
        <v>4655</v>
      </c>
      <c r="D1372" s="289" t="s">
        <v>122</v>
      </c>
      <c r="E1372" s="305" t="s">
        <v>4643</v>
      </c>
      <c r="F1372" s="310">
        <v>0.35</v>
      </c>
      <c r="G1372" s="291">
        <v>0.35</v>
      </c>
      <c r="H1372" s="291"/>
      <c r="I1372" s="289" t="s">
        <v>4644</v>
      </c>
      <c r="J1372" s="289" t="s">
        <v>4656</v>
      </c>
      <c r="K1372" s="290" t="s">
        <v>4652</v>
      </c>
      <c r="L1372" s="290"/>
      <c r="M1372" s="253">
        <v>1</v>
      </c>
    </row>
    <row r="1373" spans="1:13" s="293" customFormat="1" ht="45">
      <c r="A1373" s="2"/>
      <c r="B1373" s="289">
        <v>6</v>
      </c>
      <c r="C1373" s="290" t="s">
        <v>4657</v>
      </c>
      <c r="D1373" s="289" t="s">
        <v>125</v>
      </c>
      <c r="E1373" s="305" t="s">
        <v>4658</v>
      </c>
      <c r="F1373" s="310">
        <v>0.86</v>
      </c>
      <c r="G1373" s="291">
        <v>0.86</v>
      </c>
      <c r="H1373" s="291"/>
      <c r="I1373" s="289" t="s">
        <v>4644</v>
      </c>
      <c r="J1373" s="289" t="s">
        <v>4659</v>
      </c>
      <c r="K1373" s="290" t="s">
        <v>4660</v>
      </c>
      <c r="L1373" s="290"/>
      <c r="M1373" s="253">
        <v>1</v>
      </c>
    </row>
    <row r="1374" spans="1:13" s="293" customFormat="1" ht="45">
      <c r="A1374" s="2"/>
      <c r="B1374" s="289">
        <v>7</v>
      </c>
      <c r="C1374" s="290" t="s">
        <v>4661</v>
      </c>
      <c r="D1374" s="289" t="s">
        <v>47</v>
      </c>
      <c r="E1374" s="305" t="s">
        <v>4643</v>
      </c>
      <c r="F1374" s="310">
        <v>3.4020000000000001</v>
      </c>
      <c r="G1374" s="291">
        <v>3.4020000000000001</v>
      </c>
      <c r="H1374" s="291"/>
      <c r="I1374" s="289" t="s">
        <v>4644</v>
      </c>
      <c r="J1374" s="289" t="s">
        <v>4662</v>
      </c>
      <c r="K1374" s="290" t="s">
        <v>4663</v>
      </c>
      <c r="L1374" s="290"/>
      <c r="M1374" s="253">
        <v>1</v>
      </c>
    </row>
    <row r="1375" spans="1:13" s="293" customFormat="1" ht="60">
      <c r="A1375" s="2"/>
      <c r="B1375" s="289">
        <v>8</v>
      </c>
      <c r="C1375" s="290" t="s">
        <v>4664</v>
      </c>
      <c r="D1375" s="289" t="s">
        <v>47</v>
      </c>
      <c r="E1375" s="305" t="s">
        <v>4665</v>
      </c>
      <c r="F1375" s="310">
        <v>1.2</v>
      </c>
      <c r="G1375" s="291">
        <v>1.2</v>
      </c>
      <c r="H1375" s="291"/>
      <c r="I1375" s="289" t="s">
        <v>4644</v>
      </c>
      <c r="J1375" s="289" t="s">
        <v>4656</v>
      </c>
      <c r="K1375" s="290" t="s">
        <v>4666</v>
      </c>
      <c r="L1375" s="290"/>
      <c r="M1375" s="253">
        <v>1</v>
      </c>
    </row>
    <row r="1376" spans="1:13" s="293" customFormat="1" ht="45">
      <c r="A1376" s="2"/>
      <c r="B1376" s="289">
        <v>9</v>
      </c>
      <c r="C1376" s="290" t="s">
        <v>4667</v>
      </c>
      <c r="D1376" s="289" t="s">
        <v>73</v>
      </c>
      <c r="E1376" s="305" t="s">
        <v>4665</v>
      </c>
      <c r="F1376" s="310">
        <v>1.2</v>
      </c>
      <c r="G1376" s="291">
        <v>1.2</v>
      </c>
      <c r="H1376" s="291"/>
      <c r="I1376" s="289" t="s">
        <v>4644</v>
      </c>
      <c r="J1376" s="289" t="s">
        <v>4668</v>
      </c>
      <c r="K1376" s="290" t="s">
        <v>4669</v>
      </c>
      <c r="L1376" s="290"/>
      <c r="M1376" s="253">
        <v>1</v>
      </c>
    </row>
    <row r="1377" spans="1:13" s="293" customFormat="1" ht="45">
      <c r="A1377" s="2"/>
      <c r="B1377" s="289">
        <v>10</v>
      </c>
      <c r="C1377" s="290" t="s">
        <v>4670</v>
      </c>
      <c r="D1377" s="289" t="s">
        <v>73</v>
      </c>
      <c r="E1377" s="305" t="s">
        <v>4665</v>
      </c>
      <c r="F1377" s="310">
        <v>1.3</v>
      </c>
      <c r="G1377" s="291">
        <v>1.3</v>
      </c>
      <c r="H1377" s="291"/>
      <c r="I1377" s="289" t="s">
        <v>4644</v>
      </c>
      <c r="J1377" s="289" t="s">
        <v>4656</v>
      </c>
      <c r="K1377" s="290" t="s">
        <v>4671</v>
      </c>
      <c r="L1377" s="290"/>
      <c r="M1377" s="253">
        <v>1</v>
      </c>
    </row>
    <row r="1378" spans="1:13" s="293" customFormat="1" ht="45">
      <c r="A1378" s="2"/>
      <c r="B1378" s="289">
        <v>11</v>
      </c>
      <c r="C1378" s="290" t="s">
        <v>4672</v>
      </c>
      <c r="D1378" s="289" t="s">
        <v>122</v>
      </c>
      <c r="E1378" s="305" t="s">
        <v>4673</v>
      </c>
      <c r="F1378" s="310">
        <v>1.2</v>
      </c>
      <c r="G1378" s="291">
        <v>1.2</v>
      </c>
      <c r="H1378" s="291"/>
      <c r="I1378" s="289" t="s">
        <v>4233</v>
      </c>
      <c r="J1378" s="289" t="s">
        <v>4674</v>
      </c>
      <c r="K1378" s="290" t="s">
        <v>4675</v>
      </c>
      <c r="L1378" s="290"/>
      <c r="M1378" s="253">
        <v>1</v>
      </c>
    </row>
    <row r="1379" spans="1:13" s="293" customFormat="1" ht="45">
      <c r="A1379" s="2"/>
      <c r="B1379" s="289">
        <v>12</v>
      </c>
      <c r="C1379" s="290" t="s">
        <v>4676</v>
      </c>
      <c r="D1379" s="289" t="s">
        <v>47</v>
      </c>
      <c r="E1379" s="305" t="s">
        <v>4673</v>
      </c>
      <c r="F1379" s="310">
        <v>0.6</v>
      </c>
      <c r="G1379" s="291">
        <v>0.6</v>
      </c>
      <c r="H1379" s="291"/>
      <c r="I1379" s="289" t="s">
        <v>4233</v>
      </c>
      <c r="J1379" s="289" t="s">
        <v>4677</v>
      </c>
      <c r="K1379" s="290" t="s">
        <v>4675</v>
      </c>
      <c r="L1379" s="290"/>
      <c r="M1379" s="253">
        <v>1</v>
      </c>
    </row>
    <row r="1380" spans="1:13" s="293" customFormat="1" ht="45">
      <c r="A1380" s="2"/>
      <c r="B1380" s="289">
        <v>13</v>
      </c>
      <c r="C1380" s="290" t="s">
        <v>4678</v>
      </c>
      <c r="D1380" s="289" t="s">
        <v>122</v>
      </c>
      <c r="E1380" s="305" t="s">
        <v>4673</v>
      </c>
      <c r="F1380" s="310">
        <v>0.13400000000000001</v>
      </c>
      <c r="G1380" s="291">
        <v>0.13400000000000001</v>
      </c>
      <c r="H1380" s="291"/>
      <c r="I1380" s="289" t="s">
        <v>4233</v>
      </c>
      <c r="J1380" s="289" t="s">
        <v>4679</v>
      </c>
      <c r="K1380" s="290" t="s">
        <v>4675</v>
      </c>
      <c r="L1380" s="290"/>
      <c r="M1380" s="253">
        <v>1</v>
      </c>
    </row>
    <row r="1381" spans="1:13" s="293" customFormat="1" ht="45">
      <c r="A1381" s="2"/>
      <c r="B1381" s="289">
        <v>14</v>
      </c>
      <c r="C1381" s="290" t="s">
        <v>4680</v>
      </c>
      <c r="D1381" s="289" t="s">
        <v>122</v>
      </c>
      <c r="E1381" s="305" t="s">
        <v>4673</v>
      </c>
      <c r="F1381" s="310">
        <v>0.38</v>
      </c>
      <c r="G1381" s="291">
        <v>0.38</v>
      </c>
      <c r="H1381" s="291"/>
      <c r="I1381" s="289" t="s">
        <v>4233</v>
      </c>
      <c r="J1381" s="289" t="s">
        <v>4681</v>
      </c>
      <c r="K1381" s="290" t="s">
        <v>4675</v>
      </c>
      <c r="L1381" s="290"/>
      <c r="M1381" s="253">
        <v>1</v>
      </c>
    </row>
    <row r="1382" spans="1:13" s="293" customFormat="1" ht="60">
      <c r="A1382" s="2"/>
      <c r="B1382" s="289">
        <v>15</v>
      </c>
      <c r="C1382" s="290" t="s">
        <v>4682</v>
      </c>
      <c r="D1382" s="289" t="s">
        <v>122</v>
      </c>
      <c r="E1382" s="305" t="s">
        <v>4673</v>
      </c>
      <c r="F1382" s="310">
        <v>2.5</v>
      </c>
      <c r="G1382" s="291">
        <v>2.5</v>
      </c>
      <c r="H1382" s="291"/>
      <c r="I1382" s="289" t="s">
        <v>4233</v>
      </c>
      <c r="J1382" s="289" t="s">
        <v>4656</v>
      </c>
      <c r="K1382" s="290" t="s">
        <v>4675</v>
      </c>
      <c r="L1382" s="290"/>
      <c r="M1382" s="253">
        <v>1</v>
      </c>
    </row>
    <row r="1383" spans="1:13" s="293" customFormat="1" ht="60">
      <c r="A1383" s="2"/>
      <c r="B1383" s="289">
        <v>16</v>
      </c>
      <c r="C1383" s="290" t="s">
        <v>4683</v>
      </c>
      <c r="D1383" s="289" t="s">
        <v>27</v>
      </c>
      <c r="E1383" s="305" t="s">
        <v>4673</v>
      </c>
      <c r="F1383" s="310">
        <v>3.4930000000000003E-2</v>
      </c>
      <c r="G1383" s="291">
        <v>3.4930000000000003E-2</v>
      </c>
      <c r="H1383" s="291"/>
      <c r="I1383" s="289" t="s">
        <v>4233</v>
      </c>
      <c r="J1383" s="289" t="s">
        <v>4659</v>
      </c>
      <c r="K1383" s="290" t="s">
        <v>4684</v>
      </c>
      <c r="L1383" s="290"/>
      <c r="M1383" s="253">
        <v>1</v>
      </c>
    </row>
    <row r="1384" spans="1:13" s="293" customFormat="1" ht="75">
      <c r="A1384" s="2"/>
      <c r="B1384" s="289">
        <v>17</v>
      </c>
      <c r="C1384" s="290" t="s">
        <v>4685</v>
      </c>
      <c r="D1384" s="289" t="s">
        <v>27</v>
      </c>
      <c r="E1384" s="305" t="s">
        <v>4658</v>
      </c>
      <c r="F1384" s="310">
        <v>19.850000000000001</v>
      </c>
      <c r="G1384" s="291">
        <v>19.850000000000001</v>
      </c>
      <c r="H1384" s="291"/>
      <c r="I1384" s="289" t="s">
        <v>4233</v>
      </c>
      <c r="J1384" s="289" t="s">
        <v>4686</v>
      </c>
      <c r="K1384" s="290" t="s">
        <v>4687</v>
      </c>
      <c r="L1384" s="290"/>
      <c r="M1384" s="253">
        <v>1</v>
      </c>
    </row>
    <row r="1385" spans="1:13" s="293" customFormat="1" ht="45">
      <c r="A1385" s="2"/>
      <c r="B1385" s="289">
        <v>18</v>
      </c>
      <c r="C1385" s="290" t="s">
        <v>4688</v>
      </c>
      <c r="D1385" s="289" t="s">
        <v>271</v>
      </c>
      <c r="E1385" s="305" t="s">
        <v>4665</v>
      </c>
      <c r="F1385" s="310">
        <v>2.8</v>
      </c>
      <c r="G1385" s="291">
        <v>2.8</v>
      </c>
      <c r="H1385" s="291"/>
      <c r="I1385" s="289" t="s">
        <v>4644</v>
      </c>
      <c r="J1385" s="289" t="s">
        <v>4689</v>
      </c>
      <c r="K1385" s="290" t="s">
        <v>4690</v>
      </c>
      <c r="L1385" s="290"/>
      <c r="M1385" s="253">
        <v>1</v>
      </c>
    </row>
    <row r="1386" spans="1:13" s="293" customFormat="1" ht="45">
      <c r="A1386" s="2"/>
      <c r="B1386" s="289">
        <v>19</v>
      </c>
      <c r="C1386" s="290" t="s">
        <v>4691</v>
      </c>
      <c r="D1386" s="289" t="s">
        <v>271</v>
      </c>
      <c r="E1386" s="305" t="s">
        <v>4665</v>
      </c>
      <c r="F1386" s="310">
        <v>1.2</v>
      </c>
      <c r="G1386" s="291">
        <v>1.2</v>
      </c>
      <c r="H1386" s="291"/>
      <c r="I1386" s="289" t="s">
        <v>4644</v>
      </c>
      <c r="J1386" s="289" t="s">
        <v>4692</v>
      </c>
      <c r="K1386" s="290" t="s">
        <v>4690</v>
      </c>
      <c r="L1386" s="290"/>
      <c r="M1386" s="253">
        <v>1</v>
      </c>
    </row>
    <row r="1387" spans="1:13" s="293" customFormat="1" ht="45">
      <c r="A1387" s="2"/>
      <c r="B1387" s="289">
        <v>20</v>
      </c>
      <c r="C1387" s="290" t="s">
        <v>4693</v>
      </c>
      <c r="D1387" s="289" t="s">
        <v>27</v>
      </c>
      <c r="E1387" s="305" t="s">
        <v>4665</v>
      </c>
      <c r="F1387" s="310">
        <v>0.3</v>
      </c>
      <c r="G1387" s="291">
        <v>0.3</v>
      </c>
      <c r="H1387" s="291"/>
      <c r="I1387" s="289" t="s">
        <v>4644</v>
      </c>
      <c r="J1387" s="289" t="s">
        <v>4694</v>
      </c>
      <c r="K1387" s="290" t="s">
        <v>4695</v>
      </c>
      <c r="L1387" s="290"/>
      <c r="M1387" s="253">
        <v>1</v>
      </c>
    </row>
    <row r="1388" spans="1:13" s="293" customFormat="1" ht="45">
      <c r="A1388" s="2"/>
      <c r="B1388" s="289">
        <v>21</v>
      </c>
      <c r="C1388" s="290" t="s">
        <v>4696</v>
      </c>
      <c r="D1388" s="289" t="s">
        <v>27</v>
      </c>
      <c r="E1388" s="305" t="s">
        <v>4665</v>
      </c>
      <c r="F1388" s="310">
        <v>1.2</v>
      </c>
      <c r="G1388" s="291">
        <v>1.2</v>
      </c>
      <c r="H1388" s="291"/>
      <c r="I1388" s="289" t="s">
        <v>4644</v>
      </c>
      <c r="J1388" s="289" t="s">
        <v>4689</v>
      </c>
      <c r="K1388" s="290" t="s">
        <v>4690</v>
      </c>
      <c r="L1388" s="290"/>
      <c r="M1388" s="253">
        <v>1</v>
      </c>
    </row>
    <row r="1389" spans="1:13" s="293" customFormat="1" ht="120">
      <c r="A1389" s="2"/>
      <c r="B1389" s="289">
        <v>22</v>
      </c>
      <c r="C1389" s="290" t="s">
        <v>4697</v>
      </c>
      <c r="D1389" s="289" t="s">
        <v>4698</v>
      </c>
      <c r="E1389" s="305" t="s">
        <v>4699</v>
      </c>
      <c r="F1389" s="310">
        <v>1.79</v>
      </c>
      <c r="G1389" s="291">
        <v>1.79</v>
      </c>
      <c r="H1389" s="291"/>
      <c r="I1389" s="289" t="s">
        <v>4700</v>
      </c>
      <c r="J1389" s="289" t="s">
        <v>4645</v>
      </c>
      <c r="K1389" s="290" t="s">
        <v>4701</v>
      </c>
      <c r="L1389" s="290"/>
      <c r="M1389" s="253">
        <v>1</v>
      </c>
    </row>
    <row r="1390" spans="1:13" s="293" customFormat="1" ht="120">
      <c r="A1390" s="2"/>
      <c r="B1390" s="289">
        <v>23</v>
      </c>
      <c r="C1390" s="290" t="s">
        <v>4702</v>
      </c>
      <c r="D1390" s="289" t="s">
        <v>166</v>
      </c>
      <c r="E1390" s="305" t="s">
        <v>4699</v>
      </c>
      <c r="F1390" s="310">
        <v>1.198</v>
      </c>
      <c r="G1390" s="291">
        <v>1.198</v>
      </c>
      <c r="H1390" s="291"/>
      <c r="I1390" s="289" t="s">
        <v>4700</v>
      </c>
      <c r="J1390" s="289" t="s">
        <v>4236</v>
      </c>
      <c r="K1390" s="290" t="s">
        <v>4703</v>
      </c>
      <c r="L1390" s="290"/>
      <c r="M1390" s="253">
        <v>1</v>
      </c>
    </row>
    <row r="1391" spans="1:13" s="293" customFormat="1" ht="105">
      <c r="A1391" s="2"/>
      <c r="B1391" s="289">
        <v>24</v>
      </c>
      <c r="C1391" s="290" t="s">
        <v>6189</v>
      </c>
      <c r="D1391" s="289" t="s">
        <v>27</v>
      </c>
      <c r="E1391" s="305" t="s">
        <v>4658</v>
      </c>
      <c r="F1391" s="310">
        <v>35.700000000000003</v>
      </c>
      <c r="G1391" s="291">
        <v>35.700000000000003</v>
      </c>
      <c r="H1391" s="291"/>
      <c r="I1391" s="289" t="s">
        <v>4233</v>
      </c>
      <c r="J1391" s="289" t="s">
        <v>4704</v>
      </c>
      <c r="K1391" s="290" t="s">
        <v>4705</v>
      </c>
      <c r="L1391" s="290"/>
      <c r="M1391" s="253">
        <v>1</v>
      </c>
    </row>
    <row r="1392" spans="1:13" s="181" customFormat="1" hidden="1">
      <c r="A1392" s="5"/>
      <c r="B1392" s="3"/>
      <c r="C1392" s="137"/>
      <c r="D1392" s="3"/>
      <c r="E1392" s="132"/>
      <c r="F1392" s="143"/>
      <c r="G1392" s="142"/>
      <c r="H1392" s="142"/>
      <c r="I1392" s="3"/>
      <c r="J1392" s="3"/>
      <c r="K1392" s="137"/>
      <c r="L1392" s="137"/>
      <c r="M1392" s="199"/>
    </row>
    <row r="1393" spans="1:13" s="288" customFormat="1">
      <c r="A1393" s="2"/>
      <c r="B1393" s="283" t="s">
        <v>56</v>
      </c>
      <c r="C1393" s="284" t="s">
        <v>6492</v>
      </c>
      <c r="D1393" s="332"/>
      <c r="E1393" s="333"/>
      <c r="F1393" s="313"/>
      <c r="G1393" s="304"/>
      <c r="H1393" s="304"/>
      <c r="I1393" s="298"/>
      <c r="J1393" s="298"/>
      <c r="K1393" s="299"/>
      <c r="L1393" s="299"/>
      <c r="M1393" s="286">
        <v>0</v>
      </c>
    </row>
    <row r="1394" spans="1:13" s="293" customFormat="1" ht="45">
      <c r="A1394" s="2"/>
      <c r="B1394" s="289">
        <v>25</v>
      </c>
      <c r="C1394" s="330" t="s">
        <v>4706</v>
      </c>
      <c r="D1394" s="289" t="s">
        <v>47</v>
      </c>
      <c r="E1394" s="305" t="s">
        <v>4707</v>
      </c>
      <c r="F1394" s="310">
        <v>1.3</v>
      </c>
      <c r="G1394" s="291">
        <v>0.9</v>
      </c>
      <c r="H1394" s="291"/>
      <c r="I1394" s="289" t="s">
        <v>4644</v>
      </c>
      <c r="J1394" s="289" t="s">
        <v>4668</v>
      </c>
      <c r="K1394" s="290" t="s">
        <v>4708</v>
      </c>
      <c r="L1394" s="290"/>
      <c r="M1394" s="253">
        <v>1</v>
      </c>
    </row>
    <row r="1395" spans="1:13" s="293" customFormat="1" ht="45">
      <c r="A1395" s="2"/>
      <c r="B1395" s="289">
        <v>26</v>
      </c>
      <c r="C1395" s="330" t="s">
        <v>4709</v>
      </c>
      <c r="D1395" s="289" t="s">
        <v>47</v>
      </c>
      <c r="E1395" s="305" t="s">
        <v>4707</v>
      </c>
      <c r="F1395" s="310">
        <v>3.85</v>
      </c>
      <c r="G1395" s="291">
        <v>3</v>
      </c>
      <c r="H1395" s="291"/>
      <c r="I1395" s="289" t="s">
        <v>4644</v>
      </c>
      <c r="J1395" s="289" t="s">
        <v>4710</v>
      </c>
      <c r="K1395" s="290" t="s">
        <v>4711</v>
      </c>
      <c r="L1395" s="290"/>
      <c r="M1395" s="253">
        <v>1</v>
      </c>
    </row>
    <row r="1396" spans="1:13" s="293" customFormat="1" ht="30">
      <c r="A1396" s="2"/>
      <c r="B1396" s="289">
        <v>27</v>
      </c>
      <c r="C1396" s="330" t="s">
        <v>4712</v>
      </c>
      <c r="D1396" s="289" t="s">
        <v>271</v>
      </c>
      <c r="E1396" s="305" t="s">
        <v>285</v>
      </c>
      <c r="F1396" s="310">
        <v>0.6</v>
      </c>
      <c r="G1396" s="291">
        <v>0.36</v>
      </c>
      <c r="H1396" s="291"/>
      <c r="I1396" s="289" t="s">
        <v>4644</v>
      </c>
      <c r="J1396" s="289" t="s">
        <v>4713</v>
      </c>
      <c r="K1396" s="290" t="s">
        <v>4714</v>
      </c>
      <c r="L1396" s="290"/>
      <c r="M1396" s="253">
        <v>1</v>
      </c>
    </row>
    <row r="1397" spans="1:13" s="293" customFormat="1" ht="45">
      <c r="A1397" s="2"/>
      <c r="B1397" s="289">
        <v>28</v>
      </c>
      <c r="C1397" s="330" t="s">
        <v>4715</v>
      </c>
      <c r="D1397" s="289" t="s">
        <v>27</v>
      </c>
      <c r="E1397" s="305" t="s">
        <v>4707</v>
      </c>
      <c r="F1397" s="310">
        <v>2.1</v>
      </c>
      <c r="G1397" s="291">
        <v>1.5</v>
      </c>
      <c r="H1397" s="291"/>
      <c r="I1397" s="289" t="s">
        <v>4644</v>
      </c>
      <c r="J1397" s="289" t="s">
        <v>4668</v>
      </c>
      <c r="K1397" s="290" t="s">
        <v>4716</v>
      </c>
      <c r="L1397" s="290"/>
      <c r="M1397" s="253">
        <v>1</v>
      </c>
    </row>
    <row r="1398" spans="1:13" s="293" customFormat="1" ht="75">
      <c r="A1398" s="2"/>
      <c r="B1398" s="289">
        <v>29</v>
      </c>
      <c r="C1398" s="330" t="s">
        <v>4717</v>
      </c>
      <c r="D1398" s="289" t="s">
        <v>27</v>
      </c>
      <c r="E1398" s="305" t="s">
        <v>4707</v>
      </c>
      <c r="F1398" s="310">
        <v>1.46</v>
      </c>
      <c r="G1398" s="291">
        <v>0.8</v>
      </c>
      <c r="H1398" s="291"/>
      <c r="I1398" s="289" t="s">
        <v>4644</v>
      </c>
      <c r="J1398" s="289" t="s">
        <v>4648</v>
      </c>
      <c r="K1398" s="290" t="s">
        <v>4718</v>
      </c>
      <c r="L1398" s="290"/>
      <c r="M1398" s="253">
        <v>1</v>
      </c>
    </row>
    <row r="1399" spans="1:13" s="293" customFormat="1" ht="45">
      <c r="A1399" s="2"/>
      <c r="B1399" s="289">
        <v>30</v>
      </c>
      <c r="C1399" s="330" t="s">
        <v>4719</v>
      </c>
      <c r="D1399" s="289" t="s">
        <v>898</v>
      </c>
      <c r="E1399" s="305" t="s">
        <v>4707</v>
      </c>
      <c r="F1399" s="310">
        <v>0.81</v>
      </c>
      <c r="G1399" s="291">
        <v>0.6</v>
      </c>
      <c r="H1399" s="291"/>
      <c r="I1399" s="289" t="s">
        <v>4700</v>
      </c>
      <c r="J1399" s="289" t="s">
        <v>4720</v>
      </c>
      <c r="K1399" s="290" t="s">
        <v>4721</v>
      </c>
      <c r="L1399" s="290"/>
      <c r="M1399" s="253">
        <v>1</v>
      </c>
    </row>
    <row r="1400" spans="1:13" s="293" customFormat="1" ht="45">
      <c r="A1400" s="2"/>
      <c r="B1400" s="289">
        <v>31</v>
      </c>
      <c r="C1400" s="330" t="s">
        <v>4722</v>
      </c>
      <c r="D1400" s="289" t="s">
        <v>122</v>
      </c>
      <c r="E1400" s="305" t="s">
        <v>4658</v>
      </c>
      <c r="F1400" s="310">
        <v>23.74</v>
      </c>
      <c r="G1400" s="291">
        <v>15</v>
      </c>
      <c r="H1400" s="291"/>
      <c r="I1400" s="289" t="s">
        <v>4644</v>
      </c>
      <c r="J1400" s="289" t="s">
        <v>4681</v>
      </c>
      <c r="K1400" s="290" t="s">
        <v>4723</v>
      </c>
      <c r="L1400" s="290"/>
      <c r="M1400" s="253">
        <v>1</v>
      </c>
    </row>
    <row r="1401" spans="1:13" s="293" customFormat="1" ht="90">
      <c r="A1401" s="2"/>
      <c r="B1401" s="289">
        <v>32</v>
      </c>
      <c r="C1401" s="330" t="s">
        <v>4724</v>
      </c>
      <c r="D1401" s="289" t="s">
        <v>860</v>
      </c>
      <c r="E1401" s="305" t="s">
        <v>285</v>
      </c>
      <c r="F1401" s="310">
        <v>7.85</v>
      </c>
      <c r="G1401" s="291">
        <v>0.02</v>
      </c>
      <c r="H1401" s="291"/>
      <c r="I1401" s="289" t="s">
        <v>4233</v>
      </c>
      <c r="J1401" s="289" t="s">
        <v>4725</v>
      </c>
      <c r="K1401" s="290" t="s">
        <v>4726</v>
      </c>
      <c r="L1401" s="290"/>
      <c r="M1401" s="253">
        <v>1</v>
      </c>
    </row>
    <row r="1402" spans="1:13" s="293" customFormat="1" ht="90">
      <c r="A1402" s="2"/>
      <c r="B1402" s="289">
        <v>33</v>
      </c>
      <c r="C1402" s="330" t="s">
        <v>5355</v>
      </c>
      <c r="D1402" s="289" t="s">
        <v>860</v>
      </c>
      <c r="E1402" s="305" t="s">
        <v>285</v>
      </c>
      <c r="F1402" s="310">
        <v>90.33</v>
      </c>
      <c r="G1402" s="291">
        <v>0.19</v>
      </c>
      <c r="H1402" s="291"/>
      <c r="I1402" s="289" t="s">
        <v>4700</v>
      </c>
      <c r="J1402" s="289" t="s">
        <v>5356</v>
      </c>
      <c r="K1402" s="290" t="s">
        <v>6784</v>
      </c>
      <c r="L1402" s="290"/>
      <c r="M1402" s="253">
        <v>1</v>
      </c>
    </row>
    <row r="1403" spans="1:13" s="293" customFormat="1" ht="45">
      <c r="A1403" s="2"/>
      <c r="B1403" s="289">
        <v>34</v>
      </c>
      <c r="C1403" s="330" t="s">
        <v>5357</v>
      </c>
      <c r="D1403" s="289" t="s">
        <v>166</v>
      </c>
      <c r="E1403" s="305" t="s">
        <v>4658</v>
      </c>
      <c r="F1403" s="310">
        <v>0.75</v>
      </c>
      <c r="G1403" s="291">
        <v>0.5</v>
      </c>
      <c r="H1403" s="291"/>
      <c r="I1403" s="289" t="s">
        <v>4644</v>
      </c>
      <c r="J1403" s="289" t="s">
        <v>5358</v>
      </c>
      <c r="K1403" s="290" t="s">
        <v>5359</v>
      </c>
      <c r="L1403" s="290"/>
      <c r="M1403" s="253">
        <v>1</v>
      </c>
    </row>
    <row r="1404" spans="1:13" s="293" customFormat="1" ht="90">
      <c r="A1404" s="2"/>
      <c r="B1404" s="289">
        <v>35</v>
      </c>
      <c r="C1404" s="330" t="s">
        <v>5360</v>
      </c>
      <c r="D1404" s="289" t="s">
        <v>5361</v>
      </c>
      <c r="E1404" s="305" t="s">
        <v>4658</v>
      </c>
      <c r="F1404" s="310">
        <v>20</v>
      </c>
      <c r="G1404" s="291">
        <v>10</v>
      </c>
      <c r="H1404" s="291"/>
      <c r="I1404" s="289" t="s">
        <v>4644</v>
      </c>
      <c r="J1404" s="289" t="s">
        <v>5362</v>
      </c>
      <c r="K1404" s="290" t="s">
        <v>5363</v>
      </c>
      <c r="L1404" s="290"/>
      <c r="M1404" s="253">
        <v>1</v>
      </c>
    </row>
    <row r="1405" spans="1:13" s="293" customFormat="1" ht="45">
      <c r="A1405" s="2"/>
      <c r="B1405" s="289">
        <v>36</v>
      </c>
      <c r="C1405" s="330" t="s">
        <v>5364</v>
      </c>
      <c r="D1405" s="289" t="s">
        <v>47</v>
      </c>
      <c r="E1405" s="305" t="s">
        <v>4707</v>
      </c>
      <c r="F1405" s="310">
        <v>0.86</v>
      </c>
      <c r="G1405" s="291">
        <v>0.06</v>
      </c>
      <c r="H1405" s="291"/>
      <c r="I1405" s="289" t="s">
        <v>4644</v>
      </c>
      <c r="J1405" s="289" t="s">
        <v>4674</v>
      </c>
      <c r="K1405" s="290" t="s">
        <v>5365</v>
      </c>
      <c r="L1405" s="290"/>
      <c r="M1405" s="253">
        <v>1</v>
      </c>
    </row>
    <row r="1406" spans="1:13" s="293" customFormat="1" ht="45">
      <c r="A1406" s="2"/>
      <c r="B1406" s="289">
        <v>37</v>
      </c>
      <c r="C1406" s="330" t="s">
        <v>5366</v>
      </c>
      <c r="D1406" s="289" t="s">
        <v>47</v>
      </c>
      <c r="E1406" s="305" t="s">
        <v>4707</v>
      </c>
      <c r="F1406" s="310">
        <v>1.7</v>
      </c>
      <c r="G1406" s="291">
        <v>0.46</v>
      </c>
      <c r="H1406" s="291"/>
      <c r="I1406" s="289" t="s">
        <v>4644</v>
      </c>
      <c r="J1406" s="289" t="s">
        <v>4674</v>
      </c>
      <c r="K1406" s="290" t="s">
        <v>5367</v>
      </c>
      <c r="L1406" s="290"/>
      <c r="M1406" s="253">
        <v>1</v>
      </c>
    </row>
    <row r="1407" spans="1:13" s="293" customFormat="1" ht="45">
      <c r="A1407" s="2"/>
      <c r="B1407" s="289">
        <v>38</v>
      </c>
      <c r="C1407" s="330" t="s">
        <v>5368</v>
      </c>
      <c r="D1407" s="289" t="s">
        <v>47</v>
      </c>
      <c r="E1407" s="305" t="s">
        <v>4707</v>
      </c>
      <c r="F1407" s="310">
        <v>0.88</v>
      </c>
      <c r="G1407" s="291">
        <v>0.6</v>
      </c>
      <c r="H1407" s="291"/>
      <c r="I1407" s="289" t="s">
        <v>4644</v>
      </c>
      <c r="J1407" s="289" t="s">
        <v>4725</v>
      </c>
      <c r="K1407" s="290" t="s">
        <v>5369</v>
      </c>
      <c r="L1407" s="290"/>
      <c r="M1407" s="253">
        <v>1</v>
      </c>
    </row>
    <row r="1408" spans="1:13" s="293" customFormat="1" ht="60">
      <c r="A1408" s="2"/>
      <c r="B1408" s="289">
        <v>39</v>
      </c>
      <c r="C1408" s="330" t="s">
        <v>5370</v>
      </c>
      <c r="D1408" s="289" t="s">
        <v>27</v>
      </c>
      <c r="E1408" s="305" t="s">
        <v>285</v>
      </c>
      <c r="F1408" s="310">
        <v>3.3</v>
      </c>
      <c r="G1408" s="291">
        <v>0.02</v>
      </c>
      <c r="H1408" s="291"/>
      <c r="I1408" s="289" t="s">
        <v>4644</v>
      </c>
      <c r="J1408" s="289" t="s">
        <v>5371</v>
      </c>
      <c r="K1408" s="290" t="s">
        <v>6785</v>
      </c>
      <c r="L1408" s="290"/>
      <c r="M1408" s="253">
        <v>1</v>
      </c>
    </row>
    <row r="1409" spans="1:13" s="293" customFormat="1" ht="75">
      <c r="A1409" s="2"/>
      <c r="B1409" s="289">
        <v>40</v>
      </c>
      <c r="C1409" s="330" t="s">
        <v>5372</v>
      </c>
      <c r="D1409" s="289" t="s">
        <v>166</v>
      </c>
      <c r="E1409" s="305" t="s">
        <v>4707</v>
      </c>
      <c r="F1409" s="310">
        <v>11.9</v>
      </c>
      <c r="G1409" s="291">
        <v>3.3</v>
      </c>
      <c r="H1409" s="291"/>
      <c r="I1409" s="289" t="s">
        <v>4644</v>
      </c>
      <c r="J1409" s="289" t="s">
        <v>5356</v>
      </c>
      <c r="K1409" s="290" t="s">
        <v>6786</v>
      </c>
      <c r="L1409" s="290"/>
      <c r="M1409" s="253">
        <v>1</v>
      </c>
    </row>
    <row r="1410" spans="1:13" s="293" customFormat="1" ht="60">
      <c r="A1410" s="2"/>
      <c r="B1410" s="289">
        <v>41</v>
      </c>
      <c r="C1410" s="330" t="s">
        <v>5373</v>
      </c>
      <c r="D1410" s="289" t="s">
        <v>166</v>
      </c>
      <c r="E1410" s="305" t="s">
        <v>4707</v>
      </c>
      <c r="F1410" s="310">
        <v>12.4</v>
      </c>
      <c r="G1410" s="291">
        <v>4.3</v>
      </c>
      <c r="H1410" s="291"/>
      <c r="I1410" s="289" t="s">
        <v>4644</v>
      </c>
      <c r="J1410" s="289" t="s">
        <v>4725</v>
      </c>
      <c r="K1410" s="290" t="s">
        <v>6787</v>
      </c>
      <c r="L1410" s="290"/>
      <c r="M1410" s="253">
        <v>1</v>
      </c>
    </row>
    <row r="1411" spans="1:13" s="293" customFormat="1" ht="75">
      <c r="A1411" s="2"/>
      <c r="B1411" s="289">
        <v>42</v>
      </c>
      <c r="C1411" s="330" t="s">
        <v>5374</v>
      </c>
      <c r="D1411" s="289" t="s">
        <v>166</v>
      </c>
      <c r="E1411" s="305" t="s">
        <v>4707</v>
      </c>
      <c r="F1411" s="310">
        <v>9.73</v>
      </c>
      <c r="G1411" s="291">
        <v>1.6</v>
      </c>
      <c r="H1411" s="291"/>
      <c r="I1411" s="289" t="s">
        <v>4644</v>
      </c>
      <c r="J1411" s="289" t="s">
        <v>5371</v>
      </c>
      <c r="K1411" s="290" t="s">
        <v>6788</v>
      </c>
      <c r="L1411" s="290"/>
      <c r="M1411" s="253">
        <v>1</v>
      </c>
    </row>
    <row r="1412" spans="1:13" s="293" customFormat="1" ht="75">
      <c r="A1412" s="2"/>
      <c r="B1412" s="289">
        <v>43</v>
      </c>
      <c r="C1412" s="330" t="s">
        <v>5375</v>
      </c>
      <c r="D1412" s="289" t="s">
        <v>27</v>
      </c>
      <c r="E1412" s="305" t="s">
        <v>4707</v>
      </c>
      <c r="F1412" s="310">
        <v>9.1999999999999993</v>
      </c>
      <c r="G1412" s="291">
        <v>0.05</v>
      </c>
      <c r="H1412" s="291"/>
      <c r="I1412" s="289" t="s">
        <v>4644</v>
      </c>
      <c r="J1412" s="289" t="s">
        <v>5376</v>
      </c>
      <c r="K1412" s="290" t="s">
        <v>5377</v>
      </c>
      <c r="L1412" s="290"/>
      <c r="M1412" s="253">
        <v>1</v>
      </c>
    </row>
    <row r="1413" spans="1:13" s="293" customFormat="1" ht="45">
      <c r="A1413" s="2"/>
      <c r="B1413" s="289">
        <v>44</v>
      </c>
      <c r="C1413" s="330" t="s">
        <v>5378</v>
      </c>
      <c r="D1413" s="289" t="s">
        <v>27</v>
      </c>
      <c r="E1413" s="305" t="s">
        <v>4643</v>
      </c>
      <c r="F1413" s="310">
        <v>1.7</v>
      </c>
      <c r="G1413" s="291">
        <v>0.01</v>
      </c>
      <c r="H1413" s="291"/>
      <c r="I1413" s="289" t="s">
        <v>4233</v>
      </c>
      <c r="J1413" s="289" t="s">
        <v>5379</v>
      </c>
      <c r="K1413" s="290" t="s">
        <v>5380</v>
      </c>
      <c r="L1413" s="290"/>
      <c r="M1413" s="253">
        <v>1</v>
      </c>
    </row>
    <row r="1414" spans="1:13" s="293" customFormat="1" ht="60">
      <c r="A1414" s="2"/>
      <c r="B1414" s="289">
        <v>45</v>
      </c>
      <c r="C1414" s="330" t="s">
        <v>5381</v>
      </c>
      <c r="D1414" s="289" t="s">
        <v>27</v>
      </c>
      <c r="E1414" s="305" t="s">
        <v>285</v>
      </c>
      <c r="F1414" s="310">
        <v>3.4</v>
      </c>
      <c r="G1414" s="291">
        <v>0.02</v>
      </c>
      <c r="H1414" s="291"/>
      <c r="I1414" s="289" t="s">
        <v>4233</v>
      </c>
      <c r="J1414" s="289" t="s">
        <v>5382</v>
      </c>
      <c r="K1414" s="290" t="s">
        <v>6789</v>
      </c>
      <c r="L1414" s="290"/>
      <c r="M1414" s="253">
        <v>1</v>
      </c>
    </row>
    <row r="1415" spans="1:13" s="293" customFormat="1" ht="45">
      <c r="A1415" s="2"/>
      <c r="B1415" s="289">
        <v>46</v>
      </c>
      <c r="C1415" s="330" t="s">
        <v>5383</v>
      </c>
      <c r="D1415" s="289" t="s">
        <v>27</v>
      </c>
      <c r="E1415" s="305" t="s">
        <v>4643</v>
      </c>
      <c r="F1415" s="310">
        <v>9.6999999999999993</v>
      </c>
      <c r="G1415" s="291">
        <v>1.1200000000000001</v>
      </c>
      <c r="H1415" s="291"/>
      <c r="I1415" s="289" t="s">
        <v>4233</v>
      </c>
      <c r="J1415" s="289" t="s">
        <v>5384</v>
      </c>
      <c r="K1415" s="290" t="s">
        <v>5385</v>
      </c>
      <c r="L1415" s="290"/>
      <c r="M1415" s="253">
        <v>1</v>
      </c>
    </row>
    <row r="1416" spans="1:13" s="293" customFormat="1" ht="45">
      <c r="A1416" s="2"/>
      <c r="B1416" s="289">
        <v>47</v>
      </c>
      <c r="C1416" s="330" t="s">
        <v>5386</v>
      </c>
      <c r="D1416" s="289" t="s">
        <v>27</v>
      </c>
      <c r="E1416" s="305" t="s">
        <v>4643</v>
      </c>
      <c r="F1416" s="310">
        <v>10</v>
      </c>
      <c r="G1416" s="291">
        <v>1</v>
      </c>
      <c r="H1416" s="291"/>
      <c r="I1416" s="289" t="s">
        <v>4233</v>
      </c>
      <c r="J1416" s="289" t="s">
        <v>5387</v>
      </c>
      <c r="K1416" s="290" t="s">
        <v>5388</v>
      </c>
      <c r="L1416" s="290"/>
      <c r="M1416" s="253">
        <v>1</v>
      </c>
    </row>
    <row r="1417" spans="1:13" s="293" customFormat="1" ht="90">
      <c r="A1417" s="2"/>
      <c r="B1417" s="289">
        <v>48</v>
      </c>
      <c r="C1417" s="330" t="s">
        <v>5389</v>
      </c>
      <c r="D1417" s="289" t="s">
        <v>166</v>
      </c>
      <c r="E1417" s="305" t="s">
        <v>4658</v>
      </c>
      <c r="F1417" s="310">
        <v>20</v>
      </c>
      <c r="G1417" s="291">
        <v>10</v>
      </c>
      <c r="H1417" s="291"/>
      <c r="I1417" s="289" t="s">
        <v>4644</v>
      </c>
      <c r="J1417" s="289" t="s">
        <v>5390</v>
      </c>
      <c r="K1417" s="290" t="s">
        <v>5391</v>
      </c>
      <c r="L1417" s="290"/>
      <c r="M1417" s="253">
        <v>1</v>
      </c>
    </row>
    <row r="1418" spans="1:13" s="293" customFormat="1" ht="75">
      <c r="A1418" s="2"/>
      <c r="B1418" s="289">
        <v>49</v>
      </c>
      <c r="C1418" s="330" t="s">
        <v>5392</v>
      </c>
      <c r="D1418" s="289" t="s">
        <v>27</v>
      </c>
      <c r="E1418" s="305" t="s">
        <v>4707</v>
      </c>
      <c r="F1418" s="310">
        <v>2.86</v>
      </c>
      <c r="G1418" s="291">
        <v>1</v>
      </c>
      <c r="H1418" s="291"/>
      <c r="I1418" s="289" t="s">
        <v>4644</v>
      </c>
      <c r="J1418" s="289" t="s">
        <v>5393</v>
      </c>
      <c r="K1418" s="290" t="s">
        <v>5394</v>
      </c>
      <c r="L1418" s="290"/>
      <c r="M1418" s="253">
        <v>1</v>
      </c>
    </row>
    <row r="1419" spans="1:13" s="293" customFormat="1" ht="30">
      <c r="A1419" s="2"/>
      <c r="B1419" s="289">
        <v>50</v>
      </c>
      <c r="C1419" s="330" t="s">
        <v>5395</v>
      </c>
      <c r="D1419" s="289" t="s">
        <v>47</v>
      </c>
      <c r="E1419" s="305" t="s">
        <v>285</v>
      </c>
      <c r="F1419" s="310">
        <v>0.9</v>
      </c>
      <c r="G1419" s="291">
        <v>0.6</v>
      </c>
      <c r="H1419" s="291"/>
      <c r="I1419" s="289" t="s">
        <v>4644</v>
      </c>
      <c r="J1419" s="289" t="s">
        <v>4236</v>
      </c>
      <c r="K1419" s="290" t="s">
        <v>5396</v>
      </c>
      <c r="L1419" s="290"/>
      <c r="M1419" s="253">
        <v>1</v>
      </c>
    </row>
    <row r="1420" spans="1:13" s="293" customFormat="1" ht="45">
      <c r="A1420" s="2"/>
      <c r="B1420" s="289">
        <v>51</v>
      </c>
      <c r="C1420" s="330" t="s">
        <v>5397</v>
      </c>
      <c r="D1420" s="289" t="s">
        <v>27</v>
      </c>
      <c r="E1420" s="305" t="s">
        <v>4707</v>
      </c>
      <c r="F1420" s="310">
        <v>0.81</v>
      </c>
      <c r="G1420" s="291">
        <v>0.6</v>
      </c>
      <c r="H1420" s="291"/>
      <c r="I1420" s="289" t="s">
        <v>4644</v>
      </c>
      <c r="J1420" s="289" t="s">
        <v>5358</v>
      </c>
      <c r="K1420" s="290" t="s">
        <v>5398</v>
      </c>
      <c r="L1420" s="290"/>
      <c r="M1420" s="253">
        <v>1</v>
      </c>
    </row>
    <row r="1421" spans="1:13" s="293" customFormat="1" ht="45">
      <c r="A1421" s="2"/>
      <c r="B1421" s="289">
        <v>52</v>
      </c>
      <c r="C1421" s="330" t="s">
        <v>5399</v>
      </c>
      <c r="D1421" s="289" t="s">
        <v>47</v>
      </c>
      <c r="E1421" s="305" t="s">
        <v>285</v>
      </c>
      <c r="F1421" s="310">
        <v>0.5</v>
      </c>
      <c r="G1421" s="291">
        <v>0.01</v>
      </c>
      <c r="H1421" s="291"/>
      <c r="I1421" s="289" t="s">
        <v>4644</v>
      </c>
      <c r="J1421" s="289" t="s">
        <v>4654</v>
      </c>
      <c r="K1421" s="290" t="s">
        <v>5400</v>
      </c>
      <c r="L1421" s="290"/>
      <c r="M1421" s="253">
        <v>1</v>
      </c>
    </row>
    <row r="1422" spans="1:13" s="293" customFormat="1" ht="45">
      <c r="A1422" s="2"/>
      <c r="B1422" s="289">
        <v>53</v>
      </c>
      <c r="C1422" s="330" t="s">
        <v>5401</v>
      </c>
      <c r="D1422" s="289" t="s">
        <v>27</v>
      </c>
      <c r="E1422" s="305" t="s">
        <v>4707</v>
      </c>
      <c r="F1422" s="310">
        <v>2.33</v>
      </c>
      <c r="G1422" s="291">
        <v>1.5</v>
      </c>
      <c r="H1422" s="291"/>
      <c r="I1422" s="289" t="s">
        <v>4644</v>
      </c>
      <c r="J1422" s="289" t="s">
        <v>5402</v>
      </c>
      <c r="K1422" s="290" t="s">
        <v>5403</v>
      </c>
      <c r="L1422" s="290"/>
      <c r="M1422" s="253">
        <v>1</v>
      </c>
    </row>
    <row r="1423" spans="1:13" s="293" customFormat="1" ht="60">
      <c r="A1423" s="2"/>
      <c r="B1423" s="289">
        <v>54</v>
      </c>
      <c r="C1423" s="330" t="s">
        <v>5404</v>
      </c>
      <c r="D1423" s="289" t="s">
        <v>27</v>
      </c>
      <c r="E1423" s="305" t="s">
        <v>4658</v>
      </c>
      <c r="F1423" s="310">
        <v>32.24</v>
      </c>
      <c r="G1423" s="291">
        <v>0.05</v>
      </c>
      <c r="H1423" s="291"/>
      <c r="I1423" s="289" t="s">
        <v>4233</v>
      </c>
      <c r="J1423" s="289" t="s">
        <v>5405</v>
      </c>
      <c r="K1423" s="290" t="s">
        <v>5406</v>
      </c>
      <c r="L1423" s="290"/>
      <c r="M1423" s="253">
        <v>1</v>
      </c>
    </row>
    <row r="1424" spans="1:13" s="293" customFormat="1" ht="60">
      <c r="A1424" s="2"/>
      <c r="B1424" s="289">
        <v>55</v>
      </c>
      <c r="C1424" s="330" t="s">
        <v>5407</v>
      </c>
      <c r="D1424" s="289" t="s">
        <v>27</v>
      </c>
      <c r="E1424" s="305" t="s">
        <v>285</v>
      </c>
      <c r="F1424" s="310">
        <v>1.34</v>
      </c>
      <c r="G1424" s="291">
        <v>0.02</v>
      </c>
      <c r="H1424" s="291"/>
      <c r="I1424" s="289" t="s">
        <v>4233</v>
      </c>
      <c r="J1424" s="289" t="s">
        <v>5408</v>
      </c>
      <c r="K1424" s="290" t="s">
        <v>5409</v>
      </c>
      <c r="L1424" s="290"/>
      <c r="M1424" s="253">
        <v>1</v>
      </c>
    </row>
    <row r="1425" spans="1:14" s="293" customFormat="1" ht="60">
      <c r="A1425" s="2"/>
      <c r="B1425" s="289">
        <v>56</v>
      </c>
      <c r="C1425" s="330" t="s">
        <v>5410</v>
      </c>
      <c r="D1425" s="289" t="s">
        <v>27</v>
      </c>
      <c r="E1425" s="305" t="s">
        <v>285</v>
      </c>
      <c r="F1425" s="310">
        <v>1.2</v>
      </c>
      <c r="G1425" s="291">
        <v>0.01</v>
      </c>
      <c r="H1425" s="291"/>
      <c r="I1425" s="289" t="s">
        <v>4233</v>
      </c>
      <c r="J1425" s="289" t="s">
        <v>5411</v>
      </c>
      <c r="K1425" s="290" t="s">
        <v>5412</v>
      </c>
      <c r="L1425" s="290"/>
      <c r="M1425" s="253">
        <v>1</v>
      </c>
    </row>
    <row r="1426" spans="1:14" s="293" customFormat="1" ht="45">
      <c r="A1426" s="2"/>
      <c r="B1426" s="289">
        <v>57</v>
      </c>
      <c r="C1426" s="330" t="s">
        <v>5413</v>
      </c>
      <c r="D1426" s="289" t="s">
        <v>27</v>
      </c>
      <c r="E1426" s="305" t="s">
        <v>285</v>
      </c>
      <c r="F1426" s="310">
        <v>0.63</v>
      </c>
      <c r="G1426" s="291">
        <v>0.4</v>
      </c>
      <c r="H1426" s="291"/>
      <c r="I1426" s="289" t="s">
        <v>4233</v>
      </c>
      <c r="J1426" s="289" t="s">
        <v>4651</v>
      </c>
      <c r="K1426" s="290" t="s">
        <v>5414</v>
      </c>
      <c r="L1426" s="290"/>
      <c r="M1426" s="253">
        <v>1</v>
      </c>
    </row>
    <row r="1427" spans="1:14" s="293" customFormat="1" ht="45">
      <c r="A1427" s="2"/>
      <c r="B1427" s="289">
        <v>58</v>
      </c>
      <c r="C1427" s="330" t="s">
        <v>5415</v>
      </c>
      <c r="D1427" s="289" t="s">
        <v>27</v>
      </c>
      <c r="E1427" s="305" t="s">
        <v>4707</v>
      </c>
      <c r="F1427" s="310">
        <v>0.8</v>
      </c>
      <c r="G1427" s="291">
        <v>0.4</v>
      </c>
      <c r="H1427" s="291"/>
      <c r="I1427" s="289" t="s">
        <v>4644</v>
      </c>
      <c r="J1427" s="289" t="s">
        <v>4645</v>
      </c>
      <c r="K1427" s="290" t="s">
        <v>5416</v>
      </c>
      <c r="L1427" s="290"/>
      <c r="M1427" s="253">
        <v>1</v>
      </c>
    </row>
    <row r="1428" spans="1:14" s="293" customFormat="1" ht="60">
      <c r="A1428" s="2"/>
      <c r="B1428" s="289">
        <v>59</v>
      </c>
      <c r="C1428" s="330" t="s">
        <v>5417</v>
      </c>
      <c r="D1428" s="289" t="s">
        <v>47</v>
      </c>
      <c r="E1428" s="305" t="s">
        <v>4707</v>
      </c>
      <c r="F1428" s="310">
        <v>0.26</v>
      </c>
      <c r="G1428" s="291">
        <v>0.2</v>
      </c>
      <c r="H1428" s="291"/>
      <c r="I1428" s="289" t="s">
        <v>4644</v>
      </c>
      <c r="J1428" s="289" t="s">
        <v>4659</v>
      </c>
      <c r="K1428" s="290" t="s">
        <v>6790</v>
      </c>
      <c r="L1428" s="290"/>
      <c r="M1428" s="253">
        <v>1</v>
      </c>
    </row>
    <row r="1429" spans="1:14" s="293" customFormat="1" ht="45">
      <c r="A1429" s="2"/>
      <c r="B1429" s="289">
        <v>60</v>
      </c>
      <c r="C1429" s="330" t="s">
        <v>5418</v>
      </c>
      <c r="D1429" s="289" t="s">
        <v>47</v>
      </c>
      <c r="E1429" s="305" t="s">
        <v>4707</v>
      </c>
      <c r="F1429" s="310">
        <v>0.56000000000000005</v>
      </c>
      <c r="G1429" s="291">
        <v>0.4</v>
      </c>
      <c r="H1429" s="291"/>
      <c r="I1429" s="289" t="s">
        <v>4644</v>
      </c>
      <c r="J1429" s="289" t="s">
        <v>5419</v>
      </c>
      <c r="K1429" s="290" t="s">
        <v>5420</v>
      </c>
      <c r="L1429" s="290"/>
      <c r="M1429" s="253">
        <v>1</v>
      </c>
    </row>
    <row r="1430" spans="1:14" s="293" customFormat="1" ht="45">
      <c r="A1430" s="2"/>
      <c r="B1430" s="289">
        <v>61</v>
      </c>
      <c r="C1430" s="330" t="s">
        <v>5421</v>
      </c>
      <c r="D1430" s="289" t="s">
        <v>95</v>
      </c>
      <c r="E1430" s="305" t="s">
        <v>4707</v>
      </c>
      <c r="F1430" s="310">
        <v>1.2</v>
      </c>
      <c r="G1430" s="291">
        <v>1</v>
      </c>
      <c r="H1430" s="291"/>
      <c r="I1430" s="289" t="s">
        <v>4700</v>
      </c>
      <c r="J1430" s="289" t="s">
        <v>5422</v>
      </c>
      <c r="K1430" s="290" t="s">
        <v>5423</v>
      </c>
      <c r="L1430" s="290"/>
      <c r="M1430" s="253">
        <v>1</v>
      </c>
    </row>
    <row r="1431" spans="1:14" s="293" customFormat="1" ht="45">
      <c r="A1431" s="2"/>
      <c r="B1431" s="289">
        <v>62</v>
      </c>
      <c r="C1431" s="330" t="s">
        <v>5424</v>
      </c>
      <c r="D1431" s="289" t="s">
        <v>95</v>
      </c>
      <c r="E1431" s="305" t="s">
        <v>4707</v>
      </c>
      <c r="F1431" s="310">
        <v>0.5</v>
      </c>
      <c r="G1431" s="291">
        <v>0.4</v>
      </c>
      <c r="H1431" s="291"/>
      <c r="I1431" s="289" t="s">
        <v>4644</v>
      </c>
      <c r="J1431" s="289" t="s">
        <v>4656</v>
      </c>
      <c r="K1431" s="290" t="s">
        <v>5425</v>
      </c>
      <c r="L1431" s="290"/>
      <c r="M1431" s="253">
        <v>1</v>
      </c>
    </row>
    <row r="1432" spans="1:14" s="293" customFormat="1" ht="45">
      <c r="A1432" s="2"/>
      <c r="B1432" s="289">
        <v>63</v>
      </c>
      <c r="C1432" s="330" t="s">
        <v>5426</v>
      </c>
      <c r="D1432" s="289" t="s">
        <v>47</v>
      </c>
      <c r="E1432" s="305" t="s">
        <v>4707</v>
      </c>
      <c r="F1432" s="310">
        <v>0.26</v>
      </c>
      <c r="G1432" s="291">
        <v>0.2</v>
      </c>
      <c r="H1432" s="291"/>
      <c r="I1432" s="289" t="s">
        <v>4644</v>
      </c>
      <c r="J1432" s="289" t="s">
        <v>5427</v>
      </c>
      <c r="K1432" s="290" t="s">
        <v>5428</v>
      </c>
      <c r="L1432" s="290"/>
      <c r="M1432" s="253">
        <v>1</v>
      </c>
    </row>
    <row r="1433" spans="1:14" s="293" customFormat="1" ht="45">
      <c r="A1433" s="2"/>
      <c r="B1433" s="289">
        <v>64</v>
      </c>
      <c r="C1433" s="330" t="s">
        <v>5429</v>
      </c>
      <c r="D1433" s="289" t="s">
        <v>47</v>
      </c>
      <c r="E1433" s="305" t="s">
        <v>4707</v>
      </c>
      <c r="F1433" s="310">
        <v>8.5000000000000006E-2</v>
      </c>
      <c r="G1433" s="291">
        <v>0.05</v>
      </c>
      <c r="H1433" s="291"/>
      <c r="I1433" s="289" t="s">
        <v>4644</v>
      </c>
      <c r="J1433" s="289" t="s">
        <v>5430</v>
      </c>
      <c r="K1433" s="290" t="s">
        <v>5431</v>
      </c>
      <c r="L1433" s="290"/>
      <c r="M1433" s="253">
        <v>1</v>
      </c>
    </row>
    <row r="1434" spans="1:14" s="293" customFormat="1" ht="45">
      <c r="A1434" s="2"/>
      <c r="B1434" s="289">
        <v>65</v>
      </c>
      <c r="C1434" s="330" t="s">
        <v>5432</v>
      </c>
      <c r="D1434" s="289" t="s">
        <v>47</v>
      </c>
      <c r="E1434" s="305" t="s">
        <v>4707</v>
      </c>
      <c r="F1434" s="310">
        <v>0.7</v>
      </c>
      <c r="G1434" s="291">
        <v>0.5</v>
      </c>
      <c r="H1434" s="291"/>
      <c r="I1434" s="289" t="s">
        <v>4644</v>
      </c>
      <c r="J1434" s="289" t="s">
        <v>4710</v>
      </c>
      <c r="K1434" s="290" t="s">
        <v>5433</v>
      </c>
      <c r="L1434" s="290"/>
      <c r="M1434" s="253">
        <v>1</v>
      </c>
    </row>
    <row r="1435" spans="1:14" s="293" customFormat="1" ht="45">
      <c r="A1435" s="2"/>
      <c r="B1435" s="289">
        <v>66</v>
      </c>
      <c r="C1435" s="330" t="s">
        <v>5434</v>
      </c>
      <c r="D1435" s="289" t="s">
        <v>27</v>
      </c>
      <c r="E1435" s="305" t="s">
        <v>4707</v>
      </c>
      <c r="F1435" s="310">
        <v>2.8119999999999998</v>
      </c>
      <c r="G1435" s="291">
        <v>1</v>
      </c>
      <c r="H1435" s="291"/>
      <c r="I1435" s="289" t="s">
        <v>4644</v>
      </c>
      <c r="J1435" s="289" t="s">
        <v>5435</v>
      </c>
      <c r="K1435" s="290" t="s">
        <v>5436</v>
      </c>
      <c r="L1435" s="290"/>
      <c r="M1435" s="253">
        <v>1</v>
      </c>
    </row>
    <row r="1436" spans="1:14" s="293" customFormat="1" ht="60">
      <c r="A1436" s="2"/>
      <c r="B1436" s="289">
        <v>67</v>
      </c>
      <c r="C1436" s="330" t="s">
        <v>5437</v>
      </c>
      <c r="D1436" s="289" t="s">
        <v>2172</v>
      </c>
      <c r="E1436" s="305" t="s">
        <v>5438</v>
      </c>
      <c r="F1436" s="310">
        <v>396.41</v>
      </c>
      <c r="G1436" s="291">
        <v>77.736000000000004</v>
      </c>
      <c r="H1436" s="291"/>
      <c r="I1436" s="289" t="s">
        <v>4700</v>
      </c>
      <c r="J1436" s="289" t="s">
        <v>5439</v>
      </c>
      <c r="K1436" s="290" t="s">
        <v>5440</v>
      </c>
      <c r="L1436" s="290"/>
      <c r="M1436" s="253">
        <v>1</v>
      </c>
    </row>
    <row r="1437" spans="1:14" s="293" customFormat="1" ht="45">
      <c r="A1437" s="2"/>
      <c r="B1437" s="289">
        <v>68</v>
      </c>
      <c r="C1437" s="330" t="s">
        <v>5441</v>
      </c>
      <c r="D1437" s="289" t="s">
        <v>27</v>
      </c>
      <c r="E1437" s="305" t="s">
        <v>5438</v>
      </c>
      <c r="F1437" s="310">
        <v>12.05</v>
      </c>
      <c r="G1437" s="291">
        <v>3.86</v>
      </c>
      <c r="H1437" s="291"/>
      <c r="I1437" s="289" t="s">
        <v>4233</v>
      </c>
      <c r="J1437" s="289" t="s">
        <v>5442</v>
      </c>
      <c r="K1437" s="290" t="s">
        <v>5443</v>
      </c>
      <c r="L1437" s="290"/>
      <c r="M1437" s="253">
        <v>1</v>
      </c>
    </row>
    <row r="1438" spans="1:14" s="293" customFormat="1" ht="45">
      <c r="A1438" s="2"/>
      <c r="B1438" s="289">
        <v>69</v>
      </c>
      <c r="C1438" s="330" t="s">
        <v>5444</v>
      </c>
      <c r="D1438" s="289" t="s">
        <v>860</v>
      </c>
      <c r="E1438" s="305" t="s">
        <v>5445</v>
      </c>
      <c r="F1438" s="310">
        <v>4.3</v>
      </c>
      <c r="G1438" s="291">
        <v>0.14000000000000001</v>
      </c>
      <c r="H1438" s="291"/>
      <c r="I1438" s="289" t="s">
        <v>5446</v>
      </c>
      <c r="J1438" s="289" t="s">
        <v>4681</v>
      </c>
      <c r="K1438" s="290" t="s">
        <v>5447</v>
      </c>
      <c r="L1438" s="290"/>
      <c r="M1438" s="253">
        <v>1</v>
      </c>
    </row>
    <row r="1439" spans="1:14" s="293" customFormat="1" ht="45">
      <c r="A1439" s="2"/>
      <c r="B1439" s="289">
        <v>70</v>
      </c>
      <c r="C1439" s="330" t="s">
        <v>5448</v>
      </c>
      <c r="D1439" s="289" t="s">
        <v>27</v>
      </c>
      <c r="E1439" s="305" t="s">
        <v>482</v>
      </c>
      <c r="F1439" s="310">
        <v>13.5</v>
      </c>
      <c r="G1439" s="291">
        <v>9.5500000000000007</v>
      </c>
      <c r="H1439" s="291"/>
      <c r="I1439" s="289" t="s">
        <v>5449</v>
      </c>
      <c r="J1439" s="289" t="s">
        <v>5450</v>
      </c>
      <c r="K1439" s="290" t="s">
        <v>5451</v>
      </c>
      <c r="L1439" s="290"/>
      <c r="M1439" s="253">
        <v>1</v>
      </c>
    </row>
    <row r="1440" spans="1:14" s="293" customFormat="1" ht="120">
      <c r="A1440" s="2"/>
      <c r="B1440" s="289">
        <v>71</v>
      </c>
      <c r="C1440" s="330" t="s">
        <v>6791</v>
      </c>
      <c r="D1440" s="289" t="s">
        <v>6792</v>
      </c>
      <c r="E1440" s="305" t="s">
        <v>6793</v>
      </c>
      <c r="F1440" s="310">
        <v>81.7</v>
      </c>
      <c r="G1440" s="291">
        <v>3.87</v>
      </c>
      <c r="H1440" s="291"/>
      <c r="I1440" s="289" t="s">
        <v>4644</v>
      </c>
      <c r="J1440" s="289" t="s">
        <v>5439</v>
      </c>
      <c r="K1440" s="290" t="s">
        <v>7058</v>
      </c>
      <c r="L1440" s="290"/>
      <c r="M1440" s="253">
        <v>1</v>
      </c>
      <c r="N1440" s="293" t="s">
        <v>6738</v>
      </c>
    </row>
    <row r="1441" spans="1:13" s="181" customFormat="1" hidden="1">
      <c r="A1441" s="5"/>
      <c r="B1441" s="3"/>
      <c r="C1441" s="132"/>
      <c r="D1441" s="3"/>
      <c r="E1441" s="3"/>
      <c r="F1441" s="143"/>
      <c r="G1441" s="142"/>
      <c r="H1441" s="142"/>
      <c r="I1441" s="3"/>
      <c r="J1441" s="3"/>
      <c r="K1441" s="137"/>
      <c r="L1441" s="137"/>
      <c r="M1441" s="199"/>
    </row>
    <row r="1442" spans="1:13" s="209" customFormat="1">
      <c r="A1442" s="1"/>
      <c r="B1442" s="280" t="s">
        <v>129</v>
      </c>
      <c r="C1442" s="296" t="s">
        <v>130</v>
      </c>
      <c r="D1442" s="276"/>
      <c r="E1442" s="276"/>
      <c r="F1442" s="352"/>
      <c r="G1442" s="352"/>
      <c r="H1442" s="352"/>
      <c r="I1442" s="353"/>
      <c r="J1442" s="276"/>
      <c r="K1442" s="331"/>
      <c r="L1442" s="278"/>
      <c r="M1442" s="282">
        <v>0</v>
      </c>
    </row>
    <row r="1443" spans="1:13" s="293" customFormat="1" ht="45">
      <c r="A1443" s="1"/>
      <c r="B1443" s="354">
        <v>72</v>
      </c>
      <c r="C1443" s="355" t="s">
        <v>5452</v>
      </c>
      <c r="D1443" s="356" t="s">
        <v>47</v>
      </c>
      <c r="E1443" s="289" t="s">
        <v>4643</v>
      </c>
      <c r="F1443" s="357">
        <v>6.38</v>
      </c>
      <c r="G1443" s="357">
        <v>6.38</v>
      </c>
      <c r="H1443" s="357"/>
      <c r="I1443" s="356" t="s">
        <v>4644</v>
      </c>
      <c r="J1443" s="289" t="s">
        <v>5453</v>
      </c>
      <c r="K1443" s="329" t="s">
        <v>5454</v>
      </c>
      <c r="L1443" s="290"/>
      <c r="M1443" s="253">
        <v>1</v>
      </c>
    </row>
    <row r="1444" spans="1:13" s="293" customFormat="1" ht="45">
      <c r="A1444" s="1"/>
      <c r="B1444" s="354">
        <v>73</v>
      </c>
      <c r="C1444" s="355" t="s">
        <v>5455</v>
      </c>
      <c r="D1444" s="356" t="s">
        <v>47</v>
      </c>
      <c r="E1444" s="289" t="s">
        <v>4643</v>
      </c>
      <c r="F1444" s="357">
        <v>23.6</v>
      </c>
      <c r="G1444" s="357">
        <v>23.6</v>
      </c>
      <c r="H1444" s="357"/>
      <c r="I1444" s="356" t="s">
        <v>4644</v>
      </c>
      <c r="J1444" s="289" t="s">
        <v>5456</v>
      </c>
      <c r="K1444" s="329" t="s">
        <v>4687</v>
      </c>
      <c r="L1444" s="290"/>
      <c r="M1444" s="253">
        <v>1</v>
      </c>
    </row>
    <row r="1445" spans="1:13" s="293" customFormat="1" ht="45">
      <c r="A1445" s="1"/>
      <c r="B1445" s="354">
        <v>74</v>
      </c>
      <c r="C1445" s="355" t="s">
        <v>5457</v>
      </c>
      <c r="D1445" s="356" t="s">
        <v>27</v>
      </c>
      <c r="E1445" s="289" t="s">
        <v>4643</v>
      </c>
      <c r="F1445" s="357">
        <v>3.3</v>
      </c>
      <c r="G1445" s="357">
        <v>3.3</v>
      </c>
      <c r="H1445" s="357"/>
      <c r="I1445" s="356" t="s">
        <v>4644</v>
      </c>
      <c r="J1445" s="289" t="s">
        <v>5458</v>
      </c>
      <c r="K1445" s="329" t="s">
        <v>5459</v>
      </c>
      <c r="L1445" s="290"/>
      <c r="M1445" s="253">
        <v>1</v>
      </c>
    </row>
    <row r="1446" spans="1:13" s="293" customFormat="1" ht="45">
      <c r="A1446" s="1"/>
      <c r="B1446" s="354">
        <v>75</v>
      </c>
      <c r="C1446" s="355" t="s">
        <v>5460</v>
      </c>
      <c r="D1446" s="356" t="s">
        <v>95</v>
      </c>
      <c r="E1446" s="289" t="s">
        <v>4643</v>
      </c>
      <c r="F1446" s="357">
        <v>0.2</v>
      </c>
      <c r="G1446" s="357">
        <v>0.2</v>
      </c>
      <c r="H1446" s="357"/>
      <c r="I1446" s="356" t="s">
        <v>4644</v>
      </c>
      <c r="J1446" s="289" t="s">
        <v>4656</v>
      </c>
      <c r="K1446" s="329" t="s">
        <v>5459</v>
      </c>
      <c r="L1446" s="290"/>
      <c r="M1446" s="253">
        <v>1</v>
      </c>
    </row>
    <row r="1447" spans="1:13" s="293" customFormat="1" ht="45">
      <c r="A1447" s="1"/>
      <c r="B1447" s="354">
        <v>76</v>
      </c>
      <c r="C1447" s="355" t="s">
        <v>5461</v>
      </c>
      <c r="D1447" s="356" t="s">
        <v>166</v>
      </c>
      <c r="E1447" s="289" t="s">
        <v>4707</v>
      </c>
      <c r="F1447" s="357">
        <v>1.5</v>
      </c>
      <c r="G1447" s="357">
        <v>1.5</v>
      </c>
      <c r="H1447" s="357"/>
      <c r="I1447" s="356" t="s">
        <v>4644</v>
      </c>
      <c r="J1447" s="289" t="s">
        <v>5408</v>
      </c>
      <c r="K1447" s="329" t="s">
        <v>5462</v>
      </c>
      <c r="L1447" s="290"/>
      <c r="M1447" s="253">
        <v>1</v>
      </c>
    </row>
    <row r="1448" spans="1:13" s="293" customFormat="1" ht="60">
      <c r="A1448" s="1"/>
      <c r="B1448" s="354">
        <v>77</v>
      </c>
      <c r="C1448" s="355" t="s">
        <v>5463</v>
      </c>
      <c r="D1448" s="356" t="s">
        <v>166</v>
      </c>
      <c r="E1448" s="289" t="s">
        <v>4707</v>
      </c>
      <c r="F1448" s="357">
        <v>1.2</v>
      </c>
      <c r="G1448" s="357">
        <v>1.2</v>
      </c>
      <c r="H1448" s="357"/>
      <c r="I1448" s="356" t="s">
        <v>4644</v>
      </c>
      <c r="J1448" s="289" t="s">
        <v>2640</v>
      </c>
      <c r="K1448" s="329" t="s">
        <v>5462</v>
      </c>
      <c r="L1448" s="290"/>
      <c r="M1448" s="253">
        <v>1</v>
      </c>
    </row>
    <row r="1449" spans="1:13" s="293" customFormat="1" ht="45">
      <c r="A1449" s="1"/>
      <c r="B1449" s="354">
        <v>78</v>
      </c>
      <c r="C1449" s="355" t="s">
        <v>5464</v>
      </c>
      <c r="D1449" s="356" t="s">
        <v>166</v>
      </c>
      <c r="E1449" s="289" t="s">
        <v>4707</v>
      </c>
      <c r="F1449" s="357">
        <v>0.5</v>
      </c>
      <c r="G1449" s="357">
        <v>0.5</v>
      </c>
      <c r="H1449" s="357"/>
      <c r="I1449" s="356" t="s">
        <v>4644</v>
      </c>
      <c r="J1449" s="289" t="s">
        <v>5465</v>
      </c>
      <c r="K1449" s="329" t="s">
        <v>5462</v>
      </c>
      <c r="L1449" s="290"/>
      <c r="M1449" s="253">
        <v>1</v>
      </c>
    </row>
    <row r="1450" spans="1:13" s="293" customFormat="1" ht="45">
      <c r="A1450" s="1"/>
      <c r="B1450" s="354">
        <v>79</v>
      </c>
      <c r="C1450" s="355" t="s">
        <v>5466</v>
      </c>
      <c r="D1450" s="356" t="s">
        <v>41</v>
      </c>
      <c r="E1450" s="289" t="s">
        <v>4707</v>
      </c>
      <c r="F1450" s="357">
        <v>6.8</v>
      </c>
      <c r="G1450" s="357">
        <v>6.8</v>
      </c>
      <c r="H1450" s="357"/>
      <c r="I1450" s="356" t="s">
        <v>4644</v>
      </c>
      <c r="J1450" s="289" t="s">
        <v>5465</v>
      </c>
      <c r="K1450" s="329" t="s">
        <v>5467</v>
      </c>
      <c r="L1450" s="290"/>
      <c r="M1450" s="253">
        <v>1</v>
      </c>
    </row>
    <row r="1451" spans="1:13" s="181" customFormat="1" hidden="1">
      <c r="A1451" s="5"/>
      <c r="B1451" s="215"/>
      <c r="C1451" s="137"/>
      <c r="D1451" s="3"/>
      <c r="E1451" s="3"/>
      <c r="F1451" s="238"/>
      <c r="G1451" s="238"/>
      <c r="H1451" s="238"/>
      <c r="I1451" s="239"/>
      <c r="J1451" s="3"/>
      <c r="K1451" s="185"/>
      <c r="L1451" s="137"/>
      <c r="M1451" s="199"/>
    </row>
    <row r="1452" spans="1:13" s="209" customFormat="1">
      <c r="A1452" s="5"/>
      <c r="B1452" s="296" t="s">
        <v>6404</v>
      </c>
      <c r="C1452" s="297"/>
      <c r="D1452" s="276"/>
      <c r="E1452" s="276"/>
      <c r="F1452" s="277"/>
      <c r="G1452" s="277"/>
      <c r="H1452" s="277"/>
      <c r="I1452" s="276"/>
      <c r="J1452" s="276"/>
      <c r="K1452" s="278"/>
      <c r="L1452" s="278"/>
      <c r="M1452" s="282">
        <v>0</v>
      </c>
    </row>
    <row r="1453" spans="1:13" s="209" customFormat="1">
      <c r="A1453" s="5"/>
      <c r="B1453" s="280" t="s">
        <v>16</v>
      </c>
      <c r="C1453" s="281" t="s">
        <v>6493</v>
      </c>
      <c r="D1453" s="276"/>
      <c r="E1453" s="276"/>
      <c r="F1453" s="277"/>
      <c r="G1453" s="277"/>
      <c r="H1453" s="277"/>
      <c r="I1453" s="276"/>
      <c r="J1453" s="276"/>
      <c r="K1453" s="278"/>
      <c r="L1453" s="278"/>
      <c r="M1453" s="282">
        <v>0</v>
      </c>
    </row>
    <row r="1454" spans="1:13" s="288" customFormat="1">
      <c r="A1454" s="5"/>
      <c r="B1454" s="283" t="s">
        <v>18</v>
      </c>
      <c r="C1454" s="284" t="s">
        <v>19</v>
      </c>
      <c r="D1454" s="298"/>
      <c r="E1454" s="298"/>
      <c r="F1454" s="304"/>
      <c r="G1454" s="304"/>
      <c r="H1454" s="304"/>
      <c r="I1454" s="298"/>
      <c r="J1454" s="298"/>
      <c r="K1454" s="299"/>
      <c r="L1454" s="299"/>
      <c r="M1454" s="286">
        <v>0</v>
      </c>
    </row>
    <row r="1455" spans="1:13" s="293" customFormat="1" ht="30">
      <c r="A1455" s="181"/>
      <c r="B1455" s="289">
        <v>1</v>
      </c>
      <c r="C1455" s="290" t="s">
        <v>2131</v>
      </c>
      <c r="D1455" s="289" t="s">
        <v>47</v>
      </c>
      <c r="E1455" s="289" t="s">
        <v>1225</v>
      </c>
      <c r="F1455" s="291">
        <v>2.8</v>
      </c>
      <c r="G1455" s="291">
        <v>0.84</v>
      </c>
      <c r="H1455" s="291"/>
      <c r="I1455" s="289" t="s">
        <v>2132</v>
      </c>
      <c r="J1455" s="289" t="s">
        <v>2133</v>
      </c>
      <c r="K1455" s="290" t="s">
        <v>2134</v>
      </c>
      <c r="L1455" s="290" t="s">
        <v>6797</v>
      </c>
      <c r="M1455" s="253">
        <v>1</v>
      </c>
    </row>
    <row r="1456" spans="1:13" s="293" customFormat="1" ht="60">
      <c r="A1456" s="181"/>
      <c r="B1456" s="289">
        <v>2</v>
      </c>
      <c r="C1456" s="290" t="s">
        <v>2135</v>
      </c>
      <c r="D1456" s="289" t="s">
        <v>47</v>
      </c>
      <c r="E1456" s="289" t="s">
        <v>1225</v>
      </c>
      <c r="F1456" s="291">
        <v>2.8</v>
      </c>
      <c r="G1456" s="291">
        <v>0.84</v>
      </c>
      <c r="H1456" s="291"/>
      <c r="I1456" s="289" t="s">
        <v>2132</v>
      </c>
      <c r="J1456" s="289" t="s">
        <v>2136</v>
      </c>
      <c r="K1456" s="290" t="s">
        <v>2137</v>
      </c>
      <c r="L1456" s="290" t="s">
        <v>6797</v>
      </c>
      <c r="M1456" s="253">
        <v>1</v>
      </c>
    </row>
    <row r="1457" spans="1:15" s="293" customFormat="1" ht="60">
      <c r="A1457" s="181"/>
      <c r="B1457" s="289">
        <v>3</v>
      </c>
      <c r="C1457" s="290" t="s">
        <v>2138</v>
      </c>
      <c r="D1457" s="289" t="s">
        <v>47</v>
      </c>
      <c r="E1457" s="289" t="s">
        <v>1225</v>
      </c>
      <c r="F1457" s="291">
        <v>1.1000000000000001</v>
      </c>
      <c r="G1457" s="291">
        <v>0.33</v>
      </c>
      <c r="H1457" s="291"/>
      <c r="I1457" s="289" t="s">
        <v>2132</v>
      </c>
      <c r="J1457" s="289" t="s">
        <v>2139</v>
      </c>
      <c r="K1457" s="290" t="s">
        <v>2140</v>
      </c>
      <c r="L1457" s="290" t="s">
        <v>6797</v>
      </c>
      <c r="M1457" s="253">
        <v>1</v>
      </c>
    </row>
    <row r="1458" spans="1:15" s="293" customFormat="1" ht="60">
      <c r="A1458" s="181"/>
      <c r="B1458" s="289">
        <v>4</v>
      </c>
      <c r="C1458" s="290" t="s">
        <v>2141</v>
      </c>
      <c r="D1458" s="289" t="s">
        <v>47</v>
      </c>
      <c r="E1458" s="289" t="s">
        <v>1225</v>
      </c>
      <c r="F1458" s="291">
        <v>2.5</v>
      </c>
      <c r="G1458" s="291">
        <v>0.75</v>
      </c>
      <c r="H1458" s="291"/>
      <c r="I1458" s="289" t="s">
        <v>2132</v>
      </c>
      <c r="J1458" s="289" t="s">
        <v>2142</v>
      </c>
      <c r="K1458" s="290" t="s">
        <v>2143</v>
      </c>
      <c r="L1458" s="290" t="s">
        <v>6797</v>
      </c>
      <c r="M1458" s="253">
        <v>1</v>
      </c>
    </row>
    <row r="1459" spans="1:15" s="293" customFormat="1" ht="60">
      <c r="A1459" s="181"/>
      <c r="B1459" s="289">
        <v>5</v>
      </c>
      <c r="C1459" s="290" t="s">
        <v>2144</v>
      </c>
      <c r="D1459" s="289" t="s">
        <v>27</v>
      </c>
      <c r="E1459" s="289" t="s">
        <v>1225</v>
      </c>
      <c r="F1459" s="291">
        <v>9.5</v>
      </c>
      <c r="G1459" s="291">
        <v>7.85</v>
      </c>
      <c r="H1459" s="291"/>
      <c r="I1459" s="289" t="s">
        <v>2132</v>
      </c>
      <c r="J1459" s="289" t="s">
        <v>2145</v>
      </c>
      <c r="K1459" s="290" t="s">
        <v>2146</v>
      </c>
      <c r="L1459" s="290" t="s">
        <v>6797</v>
      </c>
      <c r="M1459" s="253">
        <v>1</v>
      </c>
    </row>
    <row r="1460" spans="1:15" s="293" customFormat="1" ht="105">
      <c r="A1460" s="181"/>
      <c r="B1460" s="289">
        <v>6</v>
      </c>
      <c r="C1460" s="290" t="s">
        <v>2147</v>
      </c>
      <c r="D1460" s="289" t="s">
        <v>27</v>
      </c>
      <c r="E1460" s="289" t="s">
        <v>1225</v>
      </c>
      <c r="F1460" s="291">
        <v>7</v>
      </c>
      <c r="G1460" s="291">
        <v>2.1</v>
      </c>
      <c r="H1460" s="291"/>
      <c r="I1460" s="289" t="s">
        <v>2132</v>
      </c>
      <c r="J1460" s="289" t="s">
        <v>2148</v>
      </c>
      <c r="K1460" s="290" t="s">
        <v>2149</v>
      </c>
      <c r="L1460" s="290" t="s">
        <v>6797</v>
      </c>
      <c r="M1460" s="253">
        <v>1</v>
      </c>
    </row>
    <row r="1461" spans="1:15" s="293" customFormat="1" ht="60">
      <c r="A1461" s="181"/>
      <c r="B1461" s="289">
        <v>7</v>
      </c>
      <c r="C1461" s="290" t="s">
        <v>2150</v>
      </c>
      <c r="D1461" s="289" t="s">
        <v>47</v>
      </c>
      <c r="E1461" s="289" t="s">
        <v>1225</v>
      </c>
      <c r="F1461" s="291">
        <v>1.59</v>
      </c>
      <c r="G1461" s="291">
        <v>0.48</v>
      </c>
      <c r="H1461" s="291"/>
      <c r="I1461" s="289" t="s">
        <v>2132</v>
      </c>
      <c r="J1461" s="289" t="s">
        <v>2151</v>
      </c>
      <c r="K1461" s="290" t="s">
        <v>2152</v>
      </c>
      <c r="L1461" s="290" t="s">
        <v>6797</v>
      </c>
      <c r="M1461" s="253">
        <v>1</v>
      </c>
    </row>
    <row r="1462" spans="1:15" s="293" customFormat="1" ht="60">
      <c r="A1462" s="181"/>
      <c r="B1462" s="289">
        <v>8</v>
      </c>
      <c r="C1462" s="290" t="s">
        <v>2153</v>
      </c>
      <c r="D1462" s="289" t="s">
        <v>27</v>
      </c>
      <c r="E1462" s="289" t="s">
        <v>1225</v>
      </c>
      <c r="F1462" s="291">
        <v>4.17</v>
      </c>
      <c r="G1462" s="291">
        <v>1.25</v>
      </c>
      <c r="H1462" s="291"/>
      <c r="I1462" s="289" t="s">
        <v>2132</v>
      </c>
      <c r="J1462" s="289" t="s">
        <v>2142</v>
      </c>
      <c r="K1462" s="290" t="s">
        <v>2154</v>
      </c>
      <c r="L1462" s="290" t="s">
        <v>6797</v>
      </c>
      <c r="M1462" s="253">
        <v>1</v>
      </c>
    </row>
    <row r="1463" spans="1:15" s="293" customFormat="1" ht="45">
      <c r="A1463" s="181"/>
      <c r="B1463" s="289">
        <v>9</v>
      </c>
      <c r="C1463" s="290" t="s">
        <v>2155</v>
      </c>
      <c r="D1463" s="289" t="s">
        <v>166</v>
      </c>
      <c r="E1463" s="289" t="s">
        <v>1225</v>
      </c>
      <c r="F1463" s="291">
        <v>3.7</v>
      </c>
      <c r="G1463" s="291">
        <v>1.1100000000000001</v>
      </c>
      <c r="H1463" s="291"/>
      <c r="I1463" s="289" t="s">
        <v>2132</v>
      </c>
      <c r="J1463" s="289" t="s">
        <v>2156</v>
      </c>
      <c r="K1463" s="290" t="s">
        <v>2157</v>
      </c>
      <c r="L1463" s="290" t="s">
        <v>6798</v>
      </c>
      <c r="M1463" s="253">
        <v>1</v>
      </c>
    </row>
    <row r="1464" spans="1:15" s="293" customFormat="1" ht="60">
      <c r="A1464" s="181"/>
      <c r="B1464" s="289">
        <v>10</v>
      </c>
      <c r="C1464" s="290" t="s">
        <v>2158</v>
      </c>
      <c r="D1464" s="289" t="s">
        <v>166</v>
      </c>
      <c r="E1464" s="289" t="s">
        <v>1225</v>
      </c>
      <c r="F1464" s="291">
        <v>0.38400000000000001</v>
      </c>
      <c r="G1464" s="291">
        <v>0.12</v>
      </c>
      <c r="H1464" s="291"/>
      <c r="I1464" s="289" t="s">
        <v>2132</v>
      </c>
      <c r="J1464" s="289" t="s">
        <v>2159</v>
      </c>
      <c r="K1464" s="290" t="s">
        <v>2160</v>
      </c>
      <c r="L1464" s="290" t="s">
        <v>6799</v>
      </c>
      <c r="M1464" s="253">
        <v>1</v>
      </c>
    </row>
    <row r="1465" spans="1:15" s="293" customFormat="1" ht="60">
      <c r="A1465" s="181"/>
      <c r="B1465" s="289">
        <v>11</v>
      </c>
      <c r="C1465" s="290" t="s">
        <v>2161</v>
      </c>
      <c r="D1465" s="289" t="s">
        <v>2162</v>
      </c>
      <c r="E1465" s="289" t="s">
        <v>1225</v>
      </c>
      <c r="F1465" s="291">
        <v>7.8</v>
      </c>
      <c r="G1465" s="291">
        <v>2.34</v>
      </c>
      <c r="H1465" s="291"/>
      <c r="I1465" s="289" t="s">
        <v>2132</v>
      </c>
      <c r="J1465" s="289" t="s">
        <v>2163</v>
      </c>
      <c r="K1465" s="290" t="s">
        <v>2164</v>
      </c>
      <c r="L1465" s="290" t="s">
        <v>6800</v>
      </c>
      <c r="M1465" s="253">
        <v>1</v>
      </c>
    </row>
    <row r="1466" spans="1:15" s="293" customFormat="1" ht="90">
      <c r="A1466" s="181"/>
      <c r="B1466" s="289">
        <v>12</v>
      </c>
      <c r="C1466" s="290" t="s">
        <v>2165</v>
      </c>
      <c r="D1466" s="289" t="s">
        <v>27</v>
      </c>
      <c r="E1466" s="289" t="s">
        <v>1225</v>
      </c>
      <c r="F1466" s="291">
        <v>24.9</v>
      </c>
      <c r="G1466" s="291">
        <v>7.47</v>
      </c>
      <c r="H1466" s="291"/>
      <c r="I1466" s="289" t="s">
        <v>2132</v>
      </c>
      <c r="J1466" s="289" t="s">
        <v>2166</v>
      </c>
      <c r="K1466" s="290" t="s">
        <v>2167</v>
      </c>
      <c r="L1466" s="290" t="s">
        <v>6801</v>
      </c>
      <c r="M1466" s="253">
        <v>1</v>
      </c>
      <c r="O1466" s="293">
        <v>0</v>
      </c>
    </row>
    <row r="1467" spans="1:15" s="181" customFormat="1" hidden="1">
      <c r="B1467" s="3"/>
      <c r="C1467" s="137"/>
      <c r="D1467" s="3"/>
      <c r="E1467" s="3"/>
      <c r="F1467" s="142"/>
      <c r="G1467" s="142"/>
      <c r="H1467" s="142"/>
      <c r="I1467" s="3"/>
      <c r="J1467" s="3"/>
      <c r="K1467" s="137"/>
      <c r="L1467" s="137"/>
      <c r="M1467" s="199"/>
    </row>
    <row r="1468" spans="1:15" s="288" customFormat="1">
      <c r="A1468" s="5"/>
      <c r="B1468" s="283" t="s">
        <v>56</v>
      </c>
      <c r="C1468" s="284" t="s">
        <v>6492</v>
      </c>
      <c r="D1468" s="298"/>
      <c r="E1468" s="298"/>
      <c r="F1468" s="304"/>
      <c r="G1468" s="304"/>
      <c r="H1468" s="304"/>
      <c r="I1468" s="298"/>
      <c r="J1468" s="298"/>
      <c r="K1468" s="299"/>
      <c r="L1468" s="299"/>
      <c r="M1468" s="286">
        <v>0</v>
      </c>
    </row>
    <row r="1469" spans="1:15" s="293" customFormat="1" ht="150">
      <c r="A1469" s="181"/>
      <c r="B1469" s="289">
        <v>13</v>
      </c>
      <c r="C1469" s="330" t="s">
        <v>2168</v>
      </c>
      <c r="D1469" s="289" t="s">
        <v>27</v>
      </c>
      <c r="E1469" s="305" t="s">
        <v>1225</v>
      </c>
      <c r="F1469" s="310">
        <v>0.64</v>
      </c>
      <c r="G1469" s="291">
        <v>0.17</v>
      </c>
      <c r="H1469" s="291"/>
      <c r="I1469" s="289" t="s">
        <v>2132</v>
      </c>
      <c r="J1469" s="289" t="s">
        <v>2169</v>
      </c>
      <c r="K1469" s="290" t="s">
        <v>2170</v>
      </c>
      <c r="L1469" s="290" t="s">
        <v>6802</v>
      </c>
      <c r="M1469" s="253">
        <v>1</v>
      </c>
    </row>
    <row r="1470" spans="1:15" s="293" customFormat="1" ht="135">
      <c r="A1470" s="181"/>
      <c r="B1470" s="289">
        <v>14</v>
      </c>
      <c r="C1470" s="330" t="s">
        <v>2171</v>
      </c>
      <c r="D1470" s="289" t="s">
        <v>2172</v>
      </c>
      <c r="E1470" s="305" t="s">
        <v>2173</v>
      </c>
      <c r="F1470" s="310">
        <v>83.78</v>
      </c>
      <c r="G1470" s="291">
        <v>7.91</v>
      </c>
      <c r="H1470" s="291"/>
      <c r="I1470" s="289" t="s">
        <v>2132</v>
      </c>
      <c r="J1470" s="289" t="s">
        <v>2174</v>
      </c>
      <c r="K1470" s="290" t="s">
        <v>2175</v>
      </c>
      <c r="L1470" s="290" t="s">
        <v>6803</v>
      </c>
      <c r="M1470" s="253">
        <v>1</v>
      </c>
    </row>
    <row r="1471" spans="1:15" s="293" customFormat="1" ht="150">
      <c r="A1471" s="181"/>
      <c r="B1471" s="289">
        <v>15</v>
      </c>
      <c r="C1471" s="330" t="s">
        <v>2179</v>
      </c>
      <c r="D1471" s="289" t="s">
        <v>27</v>
      </c>
      <c r="E1471" s="305" t="s">
        <v>1225</v>
      </c>
      <c r="F1471" s="310">
        <v>0.45</v>
      </c>
      <c r="G1471" s="291">
        <v>1.0000000000000009E-3</v>
      </c>
      <c r="H1471" s="291"/>
      <c r="I1471" s="289" t="s">
        <v>2132</v>
      </c>
      <c r="J1471" s="289" t="s">
        <v>2180</v>
      </c>
      <c r="K1471" s="290" t="s">
        <v>2181</v>
      </c>
      <c r="L1471" s="290" t="s">
        <v>6805</v>
      </c>
      <c r="M1471" s="253">
        <v>1</v>
      </c>
    </row>
    <row r="1472" spans="1:15" s="293" customFormat="1" ht="75">
      <c r="A1472" s="181"/>
      <c r="B1472" s="289">
        <v>16</v>
      </c>
      <c r="C1472" s="330" t="s">
        <v>2182</v>
      </c>
      <c r="D1472" s="289" t="s">
        <v>27</v>
      </c>
      <c r="E1472" s="305" t="s">
        <v>1225</v>
      </c>
      <c r="F1472" s="310">
        <v>17.7</v>
      </c>
      <c r="G1472" s="291">
        <v>12.13</v>
      </c>
      <c r="H1472" s="291"/>
      <c r="I1472" s="289" t="s">
        <v>2132</v>
      </c>
      <c r="J1472" s="289" t="s">
        <v>2183</v>
      </c>
      <c r="K1472" s="290" t="s">
        <v>2184</v>
      </c>
      <c r="L1472" s="290" t="s">
        <v>6806</v>
      </c>
      <c r="M1472" s="253">
        <v>1</v>
      </c>
    </row>
    <row r="1473" spans="1:15" s="293" customFormat="1" ht="60">
      <c r="A1473" s="181"/>
      <c r="B1473" s="289">
        <v>17</v>
      </c>
      <c r="C1473" s="330" t="s">
        <v>2185</v>
      </c>
      <c r="D1473" s="289" t="s">
        <v>27</v>
      </c>
      <c r="E1473" s="305" t="s">
        <v>1225</v>
      </c>
      <c r="F1473" s="310">
        <v>2.77</v>
      </c>
      <c r="G1473" s="291">
        <v>0.83</v>
      </c>
      <c r="H1473" s="291"/>
      <c r="I1473" s="289" t="s">
        <v>2132</v>
      </c>
      <c r="J1473" s="289" t="s">
        <v>2186</v>
      </c>
      <c r="K1473" s="290" t="s">
        <v>2187</v>
      </c>
      <c r="L1473" s="290" t="s">
        <v>6807</v>
      </c>
      <c r="M1473" s="253">
        <v>1</v>
      </c>
      <c r="O1473" s="293">
        <v>0</v>
      </c>
    </row>
    <row r="1474" spans="1:15" s="293" customFormat="1" ht="75">
      <c r="A1474" s="181"/>
      <c r="B1474" s="289">
        <v>18</v>
      </c>
      <c r="C1474" s="330" t="s">
        <v>2188</v>
      </c>
      <c r="D1474" s="289" t="s">
        <v>27</v>
      </c>
      <c r="E1474" s="305" t="s">
        <v>1225</v>
      </c>
      <c r="F1474" s="310">
        <v>0.84</v>
      </c>
      <c r="G1474" s="291">
        <v>0.73449999999999993</v>
      </c>
      <c r="H1474" s="291"/>
      <c r="I1474" s="289" t="s">
        <v>2132</v>
      </c>
      <c r="J1474" s="289" t="s">
        <v>2189</v>
      </c>
      <c r="K1474" s="290" t="s">
        <v>2190</v>
      </c>
      <c r="L1474" s="290" t="s">
        <v>6808</v>
      </c>
      <c r="M1474" s="253">
        <v>1</v>
      </c>
    </row>
    <row r="1475" spans="1:15" s="293" customFormat="1" ht="45">
      <c r="A1475" s="181"/>
      <c r="B1475" s="289">
        <v>19</v>
      </c>
      <c r="C1475" s="330" t="s">
        <v>2191</v>
      </c>
      <c r="D1475" s="289" t="s">
        <v>27</v>
      </c>
      <c r="E1475" s="305" t="s">
        <v>1225</v>
      </c>
      <c r="F1475" s="310">
        <v>16.28</v>
      </c>
      <c r="G1475" s="291">
        <v>12.9</v>
      </c>
      <c r="H1475" s="291"/>
      <c r="I1475" s="289" t="s">
        <v>2132</v>
      </c>
      <c r="J1475" s="289" t="s">
        <v>2192</v>
      </c>
      <c r="K1475" s="290" t="s">
        <v>2193</v>
      </c>
      <c r="L1475" s="290" t="s">
        <v>6809</v>
      </c>
      <c r="M1475" s="253">
        <v>1</v>
      </c>
    </row>
    <row r="1476" spans="1:15" s="293" customFormat="1" ht="60">
      <c r="A1476" s="181"/>
      <c r="B1476" s="289">
        <v>20</v>
      </c>
      <c r="C1476" s="330" t="s">
        <v>2196</v>
      </c>
      <c r="D1476" s="289" t="s">
        <v>27</v>
      </c>
      <c r="E1476" s="305" t="s">
        <v>1225</v>
      </c>
      <c r="F1476" s="310">
        <v>15.3</v>
      </c>
      <c r="G1476" s="291">
        <v>4.59</v>
      </c>
      <c r="H1476" s="291"/>
      <c r="I1476" s="289" t="s">
        <v>2132</v>
      </c>
      <c r="J1476" s="289" t="s">
        <v>2197</v>
      </c>
      <c r="K1476" s="290" t="s">
        <v>2198</v>
      </c>
      <c r="L1476" s="290" t="s">
        <v>6810</v>
      </c>
      <c r="M1476" s="253">
        <v>1</v>
      </c>
    </row>
    <row r="1477" spans="1:15" s="293" customFormat="1" ht="60">
      <c r="A1477" s="181"/>
      <c r="B1477" s="289">
        <v>21</v>
      </c>
      <c r="C1477" s="330" t="s">
        <v>2199</v>
      </c>
      <c r="D1477" s="289" t="s">
        <v>166</v>
      </c>
      <c r="E1477" s="305" t="s">
        <v>1225</v>
      </c>
      <c r="F1477" s="310">
        <v>11</v>
      </c>
      <c r="G1477" s="291">
        <v>8.0564999999999998</v>
      </c>
      <c r="H1477" s="291"/>
      <c r="I1477" s="289" t="s">
        <v>2132</v>
      </c>
      <c r="J1477" s="289" t="s">
        <v>2174</v>
      </c>
      <c r="K1477" s="290" t="s">
        <v>2200</v>
      </c>
      <c r="L1477" s="290" t="s">
        <v>6810</v>
      </c>
      <c r="M1477" s="253">
        <v>1</v>
      </c>
      <c r="O1477" s="293">
        <v>0</v>
      </c>
    </row>
    <row r="1478" spans="1:15" s="293" customFormat="1" ht="90">
      <c r="A1478" s="181"/>
      <c r="B1478" s="289">
        <v>22</v>
      </c>
      <c r="C1478" s="330" t="s">
        <v>2201</v>
      </c>
      <c r="D1478" s="289" t="s">
        <v>166</v>
      </c>
      <c r="E1478" s="305" t="s">
        <v>1225</v>
      </c>
      <c r="F1478" s="310">
        <v>1</v>
      </c>
      <c r="G1478" s="291">
        <v>0.87250000000000005</v>
      </c>
      <c r="H1478" s="291"/>
      <c r="I1478" s="289" t="s">
        <v>2132</v>
      </c>
      <c r="J1478" s="289" t="s">
        <v>2151</v>
      </c>
      <c r="K1478" s="290" t="s">
        <v>2202</v>
      </c>
      <c r="L1478" s="290" t="s">
        <v>6811</v>
      </c>
      <c r="M1478" s="253">
        <v>1</v>
      </c>
      <c r="O1478" s="293">
        <v>0</v>
      </c>
    </row>
    <row r="1479" spans="1:15" s="293" customFormat="1" ht="75">
      <c r="A1479" s="181"/>
      <c r="B1479" s="289">
        <v>23</v>
      </c>
      <c r="C1479" s="330" t="s">
        <v>2203</v>
      </c>
      <c r="D1479" s="289" t="s">
        <v>27</v>
      </c>
      <c r="E1479" s="305" t="s">
        <v>1225</v>
      </c>
      <c r="F1479" s="310">
        <v>19.170000000000002</v>
      </c>
      <c r="G1479" s="291">
        <v>3.75</v>
      </c>
      <c r="H1479" s="291"/>
      <c r="I1479" s="289" t="s">
        <v>2132</v>
      </c>
      <c r="J1479" s="289" t="s">
        <v>2204</v>
      </c>
      <c r="K1479" s="290" t="s">
        <v>2205</v>
      </c>
      <c r="L1479" s="290" t="s">
        <v>6812</v>
      </c>
      <c r="M1479" s="253">
        <v>1</v>
      </c>
    </row>
    <row r="1480" spans="1:15" s="293" customFormat="1" ht="60">
      <c r="A1480" s="181"/>
      <c r="B1480" s="289">
        <v>24</v>
      </c>
      <c r="C1480" s="330" t="s">
        <v>2206</v>
      </c>
      <c r="D1480" s="289" t="s">
        <v>73</v>
      </c>
      <c r="E1480" s="305" t="s">
        <v>2207</v>
      </c>
      <c r="F1480" s="310">
        <v>0.13</v>
      </c>
      <c r="G1480" s="291">
        <v>0.09</v>
      </c>
      <c r="H1480" s="291"/>
      <c r="I1480" s="289" t="s">
        <v>2132</v>
      </c>
      <c r="J1480" s="289" t="s">
        <v>2139</v>
      </c>
      <c r="K1480" s="290" t="s">
        <v>2208</v>
      </c>
      <c r="L1480" s="290" t="s">
        <v>6813</v>
      </c>
      <c r="M1480" s="253">
        <v>1</v>
      </c>
    </row>
    <row r="1481" spans="1:15" s="293" customFormat="1" ht="75">
      <c r="A1481" s="181"/>
      <c r="B1481" s="289">
        <v>25</v>
      </c>
      <c r="C1481" s="330" t="s">
        <v>2209</v>
      </c>
      <c r="D1481" s="289" t="s">
        <v>47</v>
      </c>
      <c r="E1481" s="305" t="s">
        <v>1225</v>
      </c>
      <c r="F1481" s="310">
        <v>1.6</v>
      </c>
      <c r="G1481" s="291">
        <v>0.6</v>
      </c>
      <c r="H1481" s="291"/>
      <c r="I1481" s="289" t="s">
        <v>2132</v>
      </c>
      <c r="J1481" s="289" t="s">
        <v>2189</v>
      </c>
      <c r="K1481" s="290" t="s">
        <v>2210</v>
      </c>
      <c r="L1481" s="290" t="s">
        <v>6814</v>
      </c>
      <c r="M1481" s="253">
        <v>1</v>
      </c>
    </row>
    <row r="1482" spans="1:15" s="293" customFormat="1" ht="75">
      <c r="A1482" s="181"/>
      <c r="B1482" s="289">
        <v>26</v>
      </c>
      <c r="C1482" s="330" t="s">
        <v>2211</v>
      </c>
      <c r="D1482" s="289" t="s">
        <v>47</v>
      </c>
      <c r="E1482" s="305" t="s">
        <v>1225</v>
      </c>
      <c r="F1482" s="310">
        <v>1.24</v>
      </c>
      <c r="G1482" s="291">
        <v>0.37</v>
      </c>
      <c r="H1482" s="291"/>
      <c r="I1482" s="289" t="s">
        <v>2132</v>
      </c>
      <c r="J1482" s="289" t="s">
        <v>2139</v>
      </c>
      <c r="K1482" s="290" t="s">
        <v>2212</v>
      </c>
      <c r="L1482" s="290" t="s">
        <v>6814</v>
      </c>
      <c r="M1482" s="253">
        <v>1</v>
      </c>
    </row>
    <row r="1483" spans="1:15" s="293" customFormat="1" ht="75">
      <c r="A1483" s="181"/>
      <c r="B1483" s="289">
        <v>27</v>
      </c>
      <c r="C1483" s="330" t="s">
        <v>2213</v>
      </c>
      <c r="D1483" s="289" t="s">
        <v>47</v>
      </c>
      <c r="E1483" s="305" t="s">
        <v>1225</v>
      </c>
      <c r="F1483" s="310">
        <v>0.55000000000000004</v>
      </c>
      <c r="G1483" s="291">
        <v>0.35</v>
      </c>
      <c r="H1483" s="291"/>
      <c r="I1483" s="289" t="s">
        <v>2132</v>
      </c>
      <c r="J1483" s="289" t="s">
        <v>2139</v>
      </c>
      <c r="K1483" s="290" t="s">
        <v>2214</v>
      </c>
      <c r="L1483" s="290" t="s">
        <v>6812</v>
      </c>
      <c r="M1483" s="253">
        <v>1</v>
      </c>
    </row>
    <row r="1484" spans="1:15" s="293" customFormat="1" ht="75">
      <c r="A1484" s="181"/>
      <c r="B1484" s="289">
        <v>28</v>
      </c>
      <c r="C1484" s="330" t="s">
        <v>2215</v>
      </c>
      <c r="D1484" s="289" t="s">
        <v>47</v>
      </c>
      <c r="E1484" s="305" t="s">
        <v>1225</v>
      </c>
      <c r="F1484" s="310">
        <v>0.8</v>
      </c>
      <c r="G1484" s="291">
        <v>0.3</v>
      </c>
      <c r="H1484" s="291"/>
      <c r="I1484" s="289" t="s">
        <v>2132</v>
      </c>
      <c r="J1484" s="289" t="s">
        <v>2139</v>
      </c>
      <c r="K1484" s="290" t="s">
        <v>2216</v>
      </c>
      <c r="L1484" s="290" t="s">
        <v>6814</v>
      </c>
      <c r="M1484" s="253">
        <v>1</v>
      </c>
    </row>
    <row r="1485" spans="1:15" s="293" customFormat="1" ht="60">
      <c r="A1485" s="181"/>
      <c r="B1485" s="289">
        <v>29</v>
      </c>
      <c r="C1485" s="330" t="s">
        <v>2217</v>
      </c>
      <c r="D1485" s="289" t="s">
        <v>21</v>
      </c>
      <c r="E1485" s="305" t="s">
        <v>1225</v>
      </c>
      <c r="F1485" s="310">
        <v>1.36</v>
      </c>
      <c r="G1485" s="291">
        <v>0.46</v>
      </c>
      <c r="H1485" s="291"/>
      <c r="I1485" s="289" t="s">
        <v>2132</v>
      </c>
      <c r="J1485" s="289" t="s">
        <v>2218</v>
      </c>
      <c r="K1485" s="290" t="s">
        <v>2219</v>
      </c>
      <c r="L1485" s="290" t="s">
        <v>6812</v>
      </c>
      <c r="M1485" s="253">
        <v>1</v>
      </c>
    </row>
    <row r="1486" spans="1:15" s="293" customFormat="1" ht="60">
      <c r="A1486" s="181"/>
      <c r="B1486" s="289">
        <v>30</v>
      </c>
      <c r="C1486" s="330" t="s">
        <v>2220</v>
      </c>
      <c r="D1486" s="289" t="s">
        <v>27</v>
      </c>
      <c r="E1486" s="305" t="s">
        <v>1225</v>
      </c>
      <c r="F1486" s="310">
        <v>0.1</v>
      </c>
      <c r="G1486" s="291">
        <v>0.05</v>
      </c>
      <c r="H1486" s="291"/>
      <c r="I1486" s="289" t="s">
        <v>2132</v>
      </c>
      <c r="J1486" s="289" t="s">
        <v>2139</v>
      </c>
      <c r="K1486" s="290" t="s">
        <v>2221</v>
      </c>
      <c r="L1486" s="290" t="s">
        <v>6812</v>
      </c>
      <c r="M1486" s="253">
        <v>1</v>
      </c>
    </row>
    <row r="1487" spans="1:15" s="293" customFormat="1" ht="60">
      <c r="A1487" s="181"/>
      <c r="B1487" s="289">
        <v>31</v>
      </c>
      <c r="C1487" s="330" t="s">
        <v>2224</v>
      </c>
      <c r="D1487" s="289" t="s">
        <v>27</v>
      </c>
      <c r="E1487" s="305" t="s">
        <v>1225</v>
      </c>
      <c r="F1487" s="310">
        <v>2.8</v>
      </c>
      <c r="G1487" s="291">
        <v>2.34</v>
      </c>
      <c r="H1487" s="291"/>
      <c r="I1487" s="289" t="s">
        <v>2132</v>
      </c>
      <c r="J1487" s="289" t="s">
        <v>2225</v>
      </c>
      <c r="K1487" s="290" t="s">
        <v>2226</v>
      </c>
      <c r="L1487" s="290" t="s">
        <v>6816</v>
      </c>
      <c r="M1487" s="253">
        <v>1</v>
      </c>
    </row>
    <row r="1488" spans="1:15" s="293" customFormat="1" ht="60">
      <c r="A1488" s="181"/>
      <c r="B1488" s="289">
        <v>32</v>
      </c>
      <c r="C1488" s="330" t="s">
        <v>2227</v>
      </c>
      <c r="D1488" s="289" t="s">
        <v>27</v>
      </c>
      <c r="E1488" s="305" t="s">
        <v>1225</v>
      </c>
      <c r="F1488" s="310">
        <v>2.0699999999999998</v>
      </c>
      <c r="G1488" s="291">
        <v>0.97</v>
      </c>
      <c r="H1488" s="291"/>
      <c r="I1488" s="289" t="s">
        <v>2132</v>
      </c>
      <c r="J1488" s="289" t="s">
        <v>2228</v>
      </c>
      <c r="K1488" s="290" t="s">
        <v>2229</v>
      </c>
      <c r="L1488" s="290" t="s">
        <v>6812</v>
      </c>
      <c r="M1488" s="253">
        <v>1</v>
      </c>
    </row>
    <row r="1489" spans="1:15" s="293" customFormat="1" ht="75">
      <c r="A1489" s="181"/>
      <c r="B1489" s="289">
        <v>33</v>
      </c>
      <c r="C1489" s="330" t="s">
        <v>2230</v>
      </c>
      <c r="D1489" s="289" t="s">
        <v>47</v>
      </c>
      <c r="E1489" s="305" t="s">
        <v>1225</v>
      </c>
      <c r="F1489" s="310">
        <v>1.77</v>
      </c>
      <c r="G1489" s="291">
        <v>0.72</v>
      </c>
      <c r="H1489" s="291"/>
      <c r="I1489" s="289" t="s">
        <v>2132</v>
      </c>
      <c r="J1489" s="289" t="s">
        <v>2133</v>
      </c>
      <c r="K1489" s="290" t="s">
        <v>2231</v>
      </c>
      <c r="L1489" s="290" t="s">
        <v>6816</v>
      </c>
      <c r="M1489" s="253">
        <v>1</v>
      </c>
    </row>
    <row r="1490" spans="1:15" s="293" customFormat="1" ht="90">
      <c r="A1490" s="181"/>
      <c r="B1490" s="289">
        <v>34</v>
      </c>
      <c r="C1490" s="330" t="s">
        <v>2232</v>
      </c>
      <c r="D1490" s="289" t="s">
        <v>47</v>
      </c>
      <c r="E1490" s="305" t="s">
        <v>1225</v>
      </c>
      <c r="F1490" s="310">
        <v>0.93</v>
      </c>
      <c r="G1490" s="291">
        <v>0.53</v>
      </c>
      <c r="H1490" s="291"/>
      <c r="I1490" s="289" t="s">
        <v>2132</v>
      </c>
      <c r="J1490" s="289" t="s">
        <v>2136</v>
      </c>
      <c r="K1490" s="290" t="s">
        <v>2233</v>
      </c>
      <c r="L1490" s="290" t="s">
        <v>6816</v>
      </c>
      <c r="M1490" s="253">
        <v>1</v>
      </c>
    </row>
    <row r="1491" spans="1:15" s="293" customFormat="1" ht="120">
      <c r="A1491" s="181"/>
      <c r="B1491" s="289">
        <v>35</v>
      </c>
      <c r="C1491" s="330" t="s">
        <v>2234</v>
      </c>
      <c r="D1491" s="289" t="s">
        <v>21</v>
      </c>
      <c r="E1491" s="305" t="s">
        <v>1225</v>
      </c>
      <c r="F1491" s="310">
        <v>8.5</v>
      </c>
      <c r="G1491" s="291">
        <v>2.5499999999999998</v>
      </c>
      <c r="H1491" s="291"/>
      <c r="I1491" s="289" t="s">
        <v>2132</v>
      </c>
      <c r="J1491" s="289" t="s">
        <v>2218</v>
      </c>
      <c r="K1491" s="290" t="s">
        <v>2235</v>
      </c>
      <c r="L1491" s="290" t="s">
        <v>6817</v>
      </c>
      <c r="M1491" s="253">
        <v>1</v>
      </c>
    </row>
    <row r="1492" spans="1:15" s="293" customFormat="1" ht="90">
      <c r="A1492" s="181"/>
      <c r="B1492" s="289">
        <v>36</v>
      </c>
      <c r="C1492" s="330" t="s">
        <v>2236</v>
      </c>
      <c r="D1492" s="289" t="s">
        <v>73</v>
      </c>
      <c r="E1492" s="305" t="s">
        <v>2237</v>
      </c>
      <c r="F1492" s="310">
        <v>0.2</v>
      </c>
      <c r="G1492" s="291">
        <v>0.1</v>
      </c>
      <c r="H1492" s="291"/>
      <c r="I1492" s="289" t="s">
        <v>2132</v>
      </c>
      <c r="J1492" s="289" t="s">
        <v>2151</v>
      </c>
      <c r="K1492" s="290" t="s">
        <v>2238</v>
      </c>
      <c r="L1492" s="290" t="s">
        <v>6812</v>
      </c>
      <c r="M1492" s="253">
        <v>1</v>
      </c>
    </row>
    <row r="1493" spans="1:15" s="293" customFormat="1" ht="60">
      <c r="A1493" s="181"/>
      <c r="B1493" s="289">
        <v>37</v>
      </c>
      <c r="C1493" s="330" t="s">
        <v>2239</v>
      </c>
      <c r="D1493" s="289" t="s">
        <v>73</v>
      </c>
      <c r="E1493" s="305" t="s">
        <v>2240</v>
      </c>
      <c r="F1493" s="310">
        <v>0.12</v>
      </c>
      <c r="G1493" s="291">
        <v>0.08</v>
      </c>
      <c r="H1493" s="291"/>
      <c r="I1493" s="289" t="s">
        <v>2132</v>
      </c>
      <c r="J1493" s="289" t="s">
        <v>2174</v>
      </c>
      <c r="K1493" s="290" t="s">
        <v>2241</v>
      </c>
      <c r="L1493" s="290" t="s">
        <v>6813</v>
      </c>
      <c r="M1493" s="253">
        <v>1</v>
      </c>
    </row>
    <row r="1494" spans="1:15" s="293" customFormat="1" ht="60">
      <c r="A1494" s="181"/>
      <c r="B1494" s="289">
        <v>38</v>
      </c>
      <c r="C1494" s="330" t="s">
        <v>2242</v>
      </c>
      <c r="D1494" s="289" t="s">
        <v>27</v>
      </c>
      <c r="E1494" s="305" t="s">
        <v>1225</v>
      </c>
      <c r="F1494" s="310">
        <v>0.56000000000000005</v>
      </c>
      <c r="G1494" s="291">
        <v>0.26</v>
      </c>
      <c r="H1494" s="291"/>
      <c r="I1494" s="289" t="s">
        <v>2132</v>
      </c>
      <c r="J1494" s="289" t="s">
        <v>2151</v>
      </c>
      <c r="K1494" s="290" t="s">
        <v>2243</v>
      </c>
      <c r="L1494" s="290" t="s">
        <v>6818</v>
      </c>
      <c r="M1494" s="253">
        <v>1</v>
      </c>
    </row>
    <row r="1495" spans="1:15" s="293" customFormat="1" ht="60">
      <c r="A1495" s="181"/>
      <c r="B1495" s="289">
        <v>39</v>
      </c>
      <c r="C1495" s="330" t="s">
        <v>2244</v>
      </c>
      <c r="D1495" s="289" t="s">
        <v>166</v>
      </c>
      <c r="E1495" s="305" t="s">
        <v>1225</v>
      </c>
      <c r="F1495" s="310">
        <v>0.32</v>
      </c>
      <c r="G1495" s="291">
        <v>0.12</v>
      </c>
      <c r="H1495" s="291"/>
      <c r="I1495" s="289" t="s">
        <v>2132</v>
      </c>
      <c r="J1495" s="289" t="s">
        <v>2218</v>
      </c>
      <c r="K1495" s="290" t="s">
        <v>2245</v>
      </c>
      <c r="L1495" s="290" t="s">
        <v>6812</v>
      </c>
      <c r="M1495" s="253">
        <v>1</v>
      </c>
    </row>
    <row r="1496" spans="1:15" s="293" customFormat="1" ht="75">
      <c r="A1496" s="181"/>
      <c r="B1496" s="289">
        <v>40</v>
      </c>
      <c r="C1496" s="330" t="s">
        <v>2246</v>
      </c>
      <c r="D1496" s="289" t="s">
        <v>166</v>
      </c>
      <c r="E1496" s="305" t="s">
        <v>1225</v>
      </c>
      <c r="F1496" s="310">
        <v>1.1000000000000001</v>
      </c>
      <c r="G1496" s="291">
        <v>0.06</v>
      </c>
      <c r="H1496" s="291"/>
      <c r="I1496" s="289" t="s">
        <v>2132</v>
      </c>
      <c r="J1496" s="289" t="s">
        <v>2156</v>
      </c>
      <c r="K1496" s="290" t="s">
        <v>2247</v>
      </c>
      <c r="L1496" s="290" t="s">
        <v>6812</v>
      </c>
      <c r="M1496" s="253">
        <v>1</v>
      </c>
    </row>
    <row r="1497" spans="1:15" s="293" customFormat="1" ht="135">
      <c r="A1497" s="181"/>
      <c r="B1497" s="289">
        <v>41</v>
      </c>
      <c r="C1497" s="330" t="s">
        <v>2248</v>
      </c>
      <c r="D1497" s="289" t="s">
        <v>122</v>
      </c>
      <c r="E1497" s="305" t="s">
        <v>1225</v>
      </c>
      <c r="F1497" s="310">
        <v>0.25</v>
      </c>
      <c r="G1497" s="291">
        <v>0.14000000000000001</v>
      </c>
      <c r="H1497" s="291"/>
      <c r="I1497" s="289" t="s">
        <v>2132</v>
      </c>
      <c r="J1497" s="289" t="s">
        <v>2142</v>
      </c>
      <c r="K1497" s="290" t="s">
        <v>2249</v>
      </c>
      <c r="L1497" s="290" t="s">
        <v>6819</v>
      </c>
      <c r="M1497" s="253">
        <v>1</v>
      </c>
    </row>
    <row r="1498" spans="1:15" s="293" customFormat="1" ht="75">
      <c r="A1498" s="181"/>
      <c r="B1498" s="289">
        <v>42</v>
      </c>
      <c r="C1498" s="330" t="s">
        <v>2250</v>
      </c>
      <c r="D1498" s="289" t="s">
        <v>166</v>
      </c>
      <c r="E1498" s="305" t="s">
        <v>2251</v>
      </c>
      <c r="F1498" s="310">
        <v>13.2</v>
      </c>
      <c r="G1498" s="291">
        <v>0.05</v>
      </c>
      <c r="H1498" s="291"/>
      <c r="I1498" s="289" t="s">
        <v>2132</v>
      </c>
      <c r="J1498" s="289" t="s">
        <v>2218</v>
      </c>
      <c r="K1498" s="290" t="s">
        <v>2252</v>
      </c>
      <c r="L1498" s="290" t="s">
        <v>6820</v>
      </c>
      <c r="M1498" s="253">
        <v>1</v>
      </c>
      <c r="O1498" s="293">
        <v>0</v>
      </c>
    </row>
    <row r="1499" spans="1:15" s="293" customFormat="1" ht="90">
      <c r="A1499" s="181"/>
      <c r="B1499" s="289">
        <v>43</v>
      </c>
      <c r="C1499" s="330" t="s">
        <v>2253</v>
      </c>
      <c r="D1499" s="289" t="s">
        <v>122</v>
      </c>
      <c r="E1499" s="305" t="s">
        <v>2254</v>
      </c>
      <c r="F1499" s="310">
        <v>0.06</v>
      </c>
      <c r="G1499" s="291">
        <v>0.06</v>
      </c>
      <c r="H1499" s="291"/>
      <c r="I1499" s="289" t="s">
        <v>2132</v>
      </c>
      <c r="J1499" s="289" t="s">
        <v>2151</v>
      </c>
      <c r="K1499" s="290" t="s">
        <v>2255</v>
      </c>
      <c r="L1499" s="290" t="s">
        <v>6821</v>
      </c>
      <c r="M1499" s="253">
        <v>1</v>
      </c>
    </row>
    <row r="1500" spans="1:15" s="293" customFormat="1" ht="60">
      <c r="A1500" s="181"/>
      <c r="B1500" s="289">
        <v>44</v>
      </c>
      <c r="C1500" s="330" t="s">
        <v>2256</v>
      </c>
      <c r="D1500" s="289" t="s">
        <v>95</v>
      </c>
      <c r="E1500" s="305" t="s">
        <v>2257</v>
      </c>
      <c r="F1500" s="310">
        <v>0.92</v>
      </c>
      <c r="G1500" s="291">
        <v>0.09</v>
      </c>
      <c r="H1500" s="291"/>
      <c r="I1500" s="289" t="s">
        <v>2132</v>
      </c>
      <c r="J1500" s="289" t="s">
        <v>2156</v>
      </c>
      <c r="K1500" s="290" t="s">
        <v>2258</v>
      </c>
      <c r="L1500" s="290" t="s">
        <v>6798</v>
      </c>
      <c r="M1500" s="253">
        <v>1</v>
      </c>
    </row>
    <row r="1501" spans="1:15" s="293" customFormat="1" ht="105">
      <c r="A1501" s="181"/>
      <c r="B1501" s="289">
        <v>45</v>
      </c>
      <c r="C1501" s="305" t="s">
        <v>2259</v>
      </c>
      <c r="D1501" s="289" t="s">
        <v>125</v>
      </c>
      <c r="E1501" s="290" t="s">
        <v>1225</v>
      </c>
      <c r="F1501" s="310">
        <v>7.5</v>
      </c>
      <c r="G1501" s="291">
        <v>2.25</v>
      </c>
      <c r="H1501" s="291"/>
      <c r="I1501" s="289" t="s">
        <v>2132</v>
      </c>
      <c r="J1501" s="289" t="s">
        <v>2139</v>
      </c>
      <c r="K1501" s="290" t="s">
        <v>2260</v>
      </c>
      <c r="L1501" s="290" t="s">
        <v>6822</v>
      </c>
      <c r="M1501" s="253">
        <v>1</v>
      </c>
    </row>
    <row r="1502" spans="1:15" s="181" customFormat="1" hidden="1">
      <c r="B1502" s="3"/>
      <c r="C1502" s="132"/>
      <c r="D1502" s="3"/>
      <c r="E1502" s="137"/>
      <c r="F1502" s="143"/>
      <c r="G1502" s="142"/>
      <c r="H1502" s="142"/>
      <c r="I1502" s="3"/>
      <c r="J1502" s="3"/>
      <c r="K1502" s="137"/>
      <c r="L1502" s="137"/>
      <c r="M1502" s="199"/>
    </row>
    <row r="1503" spans="1:15" s="209" customFormat="1">
      <c r="A1503" s="5"/>
      <c r="B1503" s="280" t="s">
        <v>129</v>
      </c>
      <c r="C1503" s="296" t="s">
        <v>130</v>
      </c>
      <c r="D1503" s="276"/>
      <c r="E1503" s="278"/>
      <c r="F1503" s="306"/>
      <c r="G1503" s="277"/>
      <c r="H1503" s="277"/>
      <c r="I1503" s="276"/>
      <c r="J1503" s="276"/>
      <c r="K1503" s="278"/>
      <c r="L1503" s="278"/>
      <c r="M1503" s="282">
        <v>0</v>
      </c>
    </row>
    <row r="1504" spans="1:15" s="293" customFormat="1" ht="60">
      <c r="A1504" s="181"/>
      <c r="B1504" s="289">
        <v>46</v>
      </c>
      <c r="C1504" s="290" t="s">
        <v>2261</v>
      </c>
      <c r="D1504" s="289" t="s">
        <v>73</v>
      </c>
      <c r="E1504" s="290" t="s">
        <v>2262</v>
      </c>
      <c r="F1504" s="307">
        <v>4.5449999999999997E-2</v>
      </c>
      <c r="G1504" s="308">
        <v>4.5449999999999997E-2</v>
      </c>
      <c r="H1504" s="311"/>
      <c r="I1504" s="289" t="s">
        <v>2132</v>
      </c>
      <c r="J1504" s="289" t="s">
        <v>2136</v>
      </c>
      <c r="K1504" s="290" t="s">
        <v>2263</v>
      </c>
      <c r="L1504" s="290" t="s">
        <v>6823</v>
      </c>
      <c r="M1504" s="253">
        <v>1</v>
      </c>
      <c r="O1504" s="293">
        <v>0</v>
      </c>
    </row>
    <row r="1505" spans="1:13" s="293" customFormat="1" ht="45">
      <c r="A1505" s="181"/>
      <c r="B1505" s="289">
        <v>47</v>
      </c>
      <c r="C1505" s="290" t="s">
        <v>2264</v>
      </c>
      <c r="D1505" s="289" t="s">
        <v>27</v>
      </c>
      <c r="E1505" s="290" t="s">
        <v>1225</v>
      </c>
      <c r="F1505" s="310">
        <v>7.87</v>
      </c>
      <c r="G1505" s="291">
        <v>2.36</v>
      </c>
      <c r="H1505" s="291"/>
      <c r="I1505" s="289" t="s">
        <v>2265</v>
      </c>
      <c r="J1505" s="289" t="s">
        <v>2266</v>
      </c>
      <c r="K1505" s="290" t="s">
        <v>6824</v>
      </c>
      <c r="L1505" s="290" t="s">
        <v>6825</v>
      </c>
      <c r="M1505" s="253">
        <v>1</v>
      </c>
    </row>
    <row r="1506" spans="1:13" s="181" customFormat="1" hidden="1">
      <c r="B1506" s="3"/>
      <c r="C1506" s="137"/>
      <c r="D1506" s="3"/>
      <c r="E1506" s="3"/>
      <c r="F1506" s="142"/>
      <c r="G1506" s="142"/>
      <c r="H1506" s="142"/>
      <c r="I1506" s="3"/>
      <c r="J1506" s="3"/>
      <c r="K1506" s="137"/>
      <c r="L1506" s="137"/>
      <c r="M1506" s="199"/>
    </row>
    <row r="1507" spans="1:13" s="209" customFormat="1">
      <c r="A1507" s="2"/>
      <c r="B1507" s="296" t="s">
        <v>6405</v>
      </c>
      <c r="C1507" s="297"/>
      <c r="D1507" s="276"/>
      <c r="E1507" s="276"/>
      <c r="F1507" s="277"/>
      <c r="G1507" s="277"/>
      <c r="H1507" s="277"/>
      <c r="I1507" s="276"/>
      <c r="J1507" s="276"/>
      <c r="K1507" s="278"/>
      <c r="L1507" s="278"/>
      <c r="M1507" s="282">
        <v>0</v>
      </c>
    </row>
    <row r="1508" spans="1:13" s="209" customFormat="1">
      <c r="A1508" s="2"/>
      <c r="B1508" s="280" t="s">
        <v>16</v>
      </c>
      <c r="C1508" s="281" t="s">
        <v>6493</v>
      </c>
      <c r="D1508" s="276"/>
      <c r="E1508" s="276"/>
      <c r="F1508" s="277"/>
      <c r="G1508" s="277"/>
      <c r="H1508" s="277"/>
      <c r="I1508" s="276"/>
      <c r="J1508" s="276"/>
      <c r="K1508" s="278"/>
      <c r="L1508" s="278"/>
      <c r="M1508" s="282">
        <v>0</v>
      </c>
    </row>
    <row r="1509" spans="1:13" s="288" customFormat="1">
      <c r="A1509" s="2"/>
      <c r="B1509" s="283" t="s">
        <v>18</v>
      </c>
      <c r="C1509" s="284" t="s">
        <v>19</v>
      </c>
      <c r="D1509" s="298"/>
      <c r="E1509" s="298"/>
      <c r="F1509" s="304"/>
      <c r="G1509" s="304"/>
      <c r="H1509" s="304"/>
      <c r="I1509" s="298"/>
      <c r="J1509" s="298"/>
      <c r="K1509" s="299"/>
      <c r="L1509" s="299"/>
      <c r="M1509" s="286">
        <v>0</v>
      </c>
    </row>
    <row r="1510" spans="1:13" s="293" customFormat="1" ht="90">
      <c r="A1510" s="194"/>
      <c r="B1510" s="289">
        <v>1</v>
      </c>
      <c r="C1510" s="290" t="s">
        <v>2267</v>
      </c>
      <c r="D1510" s="289" t="s">
        <v>27</v>
      </c>
      <c r="E1510" s="289" t="s">
        <v>1225</v>
      </c>
      <c r="F1510" s="291">
        <v>0.7</v>
      </c>
      <c r="G1510" s="291">
        <v>0.7</v>
      </c>
      <c r="H1510" s="291"/>
      <c r="I1510" s="289" t="s">
        <v>2268</v>
      </c>
      <c r="J1510" s="289" t="s">
        <v>2269</v>
      </c>
      <c r="K1510" s="290" t="s">
        <v>2270</v>
      </c>
      <c r="L1510" s="290" t="s">
        <v>6726</v>
      </c>
      <c r="M1510" s="253">
        <v>1</v>
      </c>
    </row>
    <row r="1511" spans="1:13" s="293" customFormat="1" ht="90">
      <c r="A1511" s="194"/>
      <c r="B1511" s="289">
        <v>2</v>
      </c>
      <c r="C1511" s="290" t="s">
        <v>2271</v>
      </c>
      <c r="D1511" s="289" t="s">
        <v>73</v>
      </c>
      <c r="E1511" s="289" t="s">
        <v>1225</v>
      </c>
      <c r="F1511" s="291">
        <v>0.03</v>
      </c>
      <c r="G1511" s="291">
        <v>0.03</v>
      </c>
      <c r="H1511" s="291"/>
      <c r="I1511" s="289" t="s">
        <v>2268</v>
      </c>
      <c r="J1511" s="289" t="s">
        <v>2272</v>
      </c>
      <c r="K1511" s="290" t="s">
        <v>2273</v>
      </c>
      <c r="L1511" s="290" t="s">
        <v>6726</v>
      </c>
      <c r="M1511" s="253">
        <v>1</v>
      </c>
    </row>
    <row r="1512" spans="1:13" s="293" customFormat="1" ht="75">
      <c r="A1512" s="194"/>
      <c r="B1512" s="289">
        <v>3</v>
      </c>
      <c r="C1512" s="290" t="s">
        <v>2274</v>
      </c>
      <c r="D1512" s="289" t="s">
        <v>47</v>
      </c>
      <c r="E1512" s="289" t="s">
        <v>1225</v>
      </c>
      <c r="F1512" s="291">
        <v>0.51</v>
      </c>
      <c r="G1512" s="291">
        <v>0.02</v>
      </c>
      <c r="H1512" s="291"/>
      <c r="I1512" s="289" t="s">
        <v>2268</v>
      </c>
      <c r="J1512" s="289" t="s">
        <v>2275</v>
      </c>
      <c r="K1512" s="290" t="s">
        <v>2276</v>
      </c>
      <c r="L1512" s="290" t="s">
        <v>6726</v>
      </c>
      <c r="M1512" s="253">
        <v>1</v>
      </c>
    </row>
    <row r="1513" spans="1:13" s="293" customFormat="1" ht="105">
      <c r="A1513" s="194"/>
      <c r="B1513" s="289">
        <v>4</v>
      </c>
      <c r="C1513" s="290" t="s">
        <v>2277</v>
      </c>
      <c r="D1513" s="289" t="s">
        <v>27</v>
      </c>
      <c r="E1513" s="289" t="s">
        <v>1225</v>
      </c>
      <c r="F1513" s="291">
        <v>0.42</v>
      </c>
      <c r="G1513" s="291">
        <v>0.31</v>
      </c>
      <c r="H1513" s="291"/>
      <c r="I1513" s="289" t="s">
        <v>2268</v>
      </c>
      <c r="J1513" s="289" t="s">
        <v>2278</v>
      </c>
      <c r="K1513" s="290" t="s">
        <v>2279</v>
      </c>
      <c r="L1513" s="290" t="s">
        <v>6748</v>
      </c>
      <c r="M1513" s="253">
        <v>1</v>
      </c>
    </row>
    <row r="1514" spans="1:13" s="293" customFormat="1" ht="75">
      <c r="A1514" s="194"/>
      <c r="B1514" s="289">
        <v>5</v>
      </c>
      <c r="C1514" s="290" t="s">
        <v>2280</v>
      </c>
      <c r="D1514" s="289" t="s">
        <v>410</v>
      </c>
      <c r="E1514" s="289" t="s">
        <v>1225</v>
      </c>
      <c r="F1514" s="291">
        <v>1.85</v>
      </c>
      <c r="G1514" s="291">
        <v>1.2</v>
      </c>
      <c r="H1514" s="291"/>
      <c r="I1514" s="289" t="s">
        <v>2268</v>
      </c>
      <c r="J1514" s="289" t="s">
        <v>2281</v>
      </c>
      <c r="K1514" s="290" t="s">
        <v>2282</v>
      </c>
      <c r="L1514" s="290" t="s">
        <v>6748</v>
      </c>
      <c r="M1514" s="253">
        <v>1</v>
      </c>
    </row>
    <row r="1515" spans="1:13" s="293" customFormat="1" ht="90">
      <c r="A1515" s="194"/>
      <c r="B1515" s="289">
        <v>6</v>
      </c>
      <c r="C1515" s="290" t="s">
        <v>2283</v>
      </c>
      <c r="D1515" s="289" t="s">
        <v>47</v>
      </c>
      <c r="E1515" s="289" t="s">
        <v>1225</v>
      </c>
      <c r="F1515" s="291">
        <v>0.43</v>
      </c>
      <c r="G1515" s="291">
        <v>0.43</v>
      </c>
      <c r="H1515" s="291"/>
      <c r="I1515" s="289" t="s">
        <v>2268</v>
      </c>
      <c r="J1515" s="289" t="s">
        <v>2269</v>
      </c>
      <c r="K1515" s="290" t="s">
        <v>2284</v>
      </c>
      <c r="L1515" s="290" t="s">
        <v>6748</v>
      </c>
      <c r="M1515" s="253">
        <v>1</v>
      </c>
    </row>
    <row r="1516" spans="1:13" s="293" customFormat="1" ht="60">
      <c r="A1516" s="194"/>
      <c r="B1516" s="289">
        <v>7</v>
      </c>
      <c r="C1516" s="290" t="s">
        <v>2285</v>
      </c>
      <c r="D1516" s="289" t="s">
        <v>41</v>
      </c>
      <c r="E1516" s="289" t="s">
        <v>1225</v>
      </c>
      <c r="F1516" s="291">
        <v>3.4</v>
      </c>
      <c r="G1516" s="291">
        <v>0.42</v>
      </c>
      <c r="H1516" s="291"/>
      <c r="I1516" s="289" t="s">
        <v>2268</v>
      </c>
      <c r="J1516" s="289" t="s">
        <v>2278</v>
      </c>
      <c r="K1516" s="290" t="s">
        <v>2286</v>
      </c>
      <c r="L1516" s="290" t="s">
        <v>6726</v>
      </c>
      <c r="M1516" s="253">
        <v>1</v>
      </c>
    </row>
    <row r="1517" spans="1:13" s="293" customFormat="1" ht="75">
      <c r="A1517" s="194"/>
      <c r="B1517" s="289">
        <v>8</v>
      </c>
      <c r="C1517" s="290" t="s">
        <v>2287</v>
      </c>
      <c r="D1517" s="289" t="s">
        <v>27</v>
      </c>
      <c r="E1517" s="289" t="s">
        <v>1225</v>
      </c>
      <c r="F1517" s="291">
        <v>0.4</v>
      </c>
      <c r="G1517" s="291">
        <v>0.4</v>
      </c>
      <c r="H1517" s="291"/>
      <c r="I1517" s="289" t="s">
        <v>2268</v>
      </c>
      <c r="J1517" s="289" t="s">
        <v>2275</v>
      </c>
      <c r="K1517" s="290" t="s">
        <v>2288</v>
      </c>
      <c r="L1517" s="290" t="s">
        <v>6727</v>
      </c>
      <c r="M1517" s="253">
        <v>1</v>
      </c>
    </row>
    <row r="1518" spans="1:13" s="293" customFormat="1" ht="75">
      <c r="A1518" s="194"/>
      <c r="B1518" s="289">
        <v>9</v>
      </c>
      <c r="C1518" s="290" t="s">
        <v>2289</v>
      </c>
      <c r="D1518" s="289" t="s">
        <v>27</v>
      </c>
      <c r="E1518" s="289" t="s">
        <v>1225</v>
      </c>
      <c r="F1518" s="291">
        <v>0.45</v>
      </c>
      <c r="G1518" s="291">
        <v>0.45</v>
      </c>
      <c r="H1518" s="291"/>
      <c r="I1518" s="289" t="s">
        <v>2268</v>
      </c>
      <c r="J1518" s="289" t="s">
        <v>2281</v>
      </c>
      <c r="K1518" s="290" t="s">
        <v>2290</v>
      </c>
      <c r="L1518" s="290" t="s">
        <v>6727</v>
      </c>
      <c r="M1518" s="253">
        <v>1</v>
      </c>
    </row>
    <row r="1519" spans="1:13" s="293" customFormat="1" ht="75">
      <c r="A1519" s="194"/>
      <c r="B1519" s="289">
        <v>10</v>
      </c>
      <c r="C1519" s="290" t="s">
        <v>2291</v>
      </c>
      <c r="D1519" s="289" t="s">
        <v>27</v>
      </c>
      <c r="E1519" s="289" t="s">
        <v>1225</v>
      </c>
      <c r="F1519" s="291">
        <v>0.1</v>
      </c>
      <c r="G1519" s="291">
        <v>0.1</v>
      </c>
      <c r="H1519" s="291"/>
      <c r="I1519" s="289" t="s">
        <v>2268</v>
      </c>
      <c r="J1519" s="289" t="s">
        <v>2292</v>
      </c>
      <c r="K1519" s="290" t="s">
        <v>2293</v>
      </c>
      <c r="L1519" s="290" t="s">
        <v>6746</v>
      </c>
      <c r="M1519" s="253">
        <v>1</v>
      </c>
    </row>
    <row r="1520" spans="1:13" s="293" customFormat="1" ht="75">
      <c r="A1520" s="194"/>
      <c r="B1520" s="289">
        <v>11</v>
      </c>
      <c r="C1520" s="290" t="s">
        <v>2294</v>
      </c>
      <c r="D1520" s="289" t="s">
        <v>27</v>
      </c>
      <c r="E1520" s="289" t="s">
        <v>1225</v>
      </c>
      <c r="F1520" s="291">
        <v>0.8</v>
      </c>
      <c r="G1520" s="291">
        <v>0.8</v>
      </c>
      <c r="H1520" s="291"/>
      <c r="I1520" s="289" t="s">
        <v>2268</v>
      </c>
      <c r="J1520" s="289" t="s">
        <v>2278</v>
      </c>
      <c r="K1520" s="290" t="s">
        <v>2293</v>
      </c>
      <c r="L1520" s="290" t="s">
        <v>6746</v>
      </c>
      <c r="M1520" s="253">
        <v>1</v>
      </c>
    </row>
    <row r="1521" spans="1:13" s="293" customFormat="1" ht="75">
      <c r="A1521" s="194"/>
      <c r="B1521" s="289">
        <v>12</v>
      </c>
      <c r="C1521" s="290" t="s">
        <v>2295</v>
      </c>
      <c r="D1521" s="289" t="s">
        <v>27</v>
      </c>
      <c r="E1521" s="289" t="s">
        <v>1225</v>
      </c>
      <c r="F1521" s="291">
        <v>0.7</v>
      </c>
      <c r="G1521" s="291">
        <v>0.7</v>
      </c>
      <c r="H1521" s="291"/>
      <c r="I1521" s="289" t="s">
        <v>2268</v>
      </c>
      <c r="J1521" s="289" t="s">
        <v>2296</v>
      </c>
      <c r="K1521" s="290" t="s">
        <v>2293</v>
      </c>
      <c r="L1521" s="290" t="s">
        <v>6746</v>
      </c>
      <c r="M1521" s="253">
        <v>1</v>
      </c>
    </row>
    <row r="1522" spans="1:13" s="293" customFormat="1" ht="75">
      <c r="A1522" s="194"/>
      <c r="B1522" s="289">
        <v>13</v>
      </c>
      <c r="C1522" s="290" t="s">
        <v>2297</v>
      </c>
      <c r="D1522" s="289" t="s">
        <v>27</v>
      </c>
      <c r="E1522" s="289" t="s">
        <v>1225</v>
      </c>
      <c r="F1522" s="291">
        <v>1.1000000000000001</v>
      </c>
      <c r="G1522" s="291">
        <v>1.1000000000000001</v>
      </c>
      <c r="H1522" s="291"/>
      <c r="I1522" s="289" t="s">
        <v>2268</v>
      </c>
      <c r="J1522" s="289" t="s">
        <v>2298</v>
      </c>
      <c r="K1522" s="290" t="s">
        <v>2293</v>
      </c>
      <c r="L1522" s="290" t="s">
        <v>6746</v>
      </c>
      <c r="M1522" s="253">
        <v>1</v>
      </c>
    </row>
    <row r="1523" spans="1:13" s="293" customFormat="1" ht="75">
      <c r="A1523" s="194"/>
      <c r="B1523" s="289">
        <v>14</v>
      </c>
      <c r="C1523" s="290" t="s">
        <v>2299</v>
      </c>
      <c r="D1523" s="289" t="s">
        <v>27</v>
      </c>
      <c r="E1523" s="289" t="s">
        <v>1225</v>
      </c>
      <c r="F1523" s="291">
        <v>0.3</v>
      </c>
      <c r="G1523" s="291">
        <v>0.3</v>
      </c>
      <c r="H1523" s="291"/>
      <c r="I1523" s="289" t="s">
        <v>2268</v>
      </c>
      <c r="J1523" s="289" t="s">
        <v>2272</v>
      </c>
      <c r="K1523" s="290" t="s">
        <v>2300</v>
      </c>
      <c r="L1523" s="290" t="s">
        <v>6727</v>
      </c>
      <c r="M1523" s="253">
        <v>1</v>
      </c>
    </row>
    <row r="1524" spans="1:13" s="293" customFormat="1" ht="90">
      <c r="A1524" s="194"/>
      <c r="B1524" s="289">
        <v>15</v>
      </c>
      <c r="C1524" s="290" t="s">
        <v>2301</v>
      </c>
      <c r="D1524" s="289" t="s">
        <v>27</v>
      </c>
      <c r="E1524" s="289" t="s">
        <v>2302</v>
      </c>
      <c r="F1524" s="291">
        <v>2.81</v>
      </c>
      <c r="G1524" s="291">
        <v>2.81</v>
      </c>
      <c r="H1524" s="291"/>
      <c r="I1524" s="289" t="s">
        <v>2268</v>
      </c>
      <c r="J1524" s="289" t="s">
        <v>2278</v>
      </c>
      <c r="K1524" s="290" t="s">
        <v>2303</v>
      </c>
      <c r="L1524" s="290" t="s">
        <v>6750</v>
      </c>
      <c r="M1524" s="253">
        <v>1</v>
      </c>
    </row>
    <row r="1525" spans="1:13" s="293" customFormat="1" ht="90">
      <c r="A1525" s="194"/>
      <c r="B1525" s="289">
        <v>16</v>
      </c>
      <c r="C1525" s="290" t="s">
        <v>2304</v>
      </c>
      <c r="D1525" s="289" t="s">
        <v>21</v>
      </c>
      <c r="E1525" s="289" t="s">
        <v>2302</v>
      </c>
      <c r="F1525" s="291">
        <v>0.47</v>
      </c>
      <c r="G1525" s="291">
        <v>0.04</v>
      </c>
      <c r="H1525" s="291"/>
      <c r="I1525" s="289" t="s">
        <v>2268</v>
      </c>
      <c r="J1525" s="289" t="s">
        <v>2305</v>
      </c>
      <c r="K1525" s="290" t="s">
        <v>2306</v>
      </c>
      <c r="L1525" s="290" t="s">
        <v>6726</v>
      </c>
      <c r="M1525" s="253">
        <v>1</v>
      </c>
    </row>
    <row r="1526" spans="1:13" s="293" customFormat="1" ht="90">
      <c r="A1526" s="194"/>
      <c r="B1526" s="289">
        <v>17</v>
      </c>
      <c r="C1526" s="290" t="s">
        <v>2307</v>
      </c>
      <c r="D1526" s="289" t="s">
        <v>21</v>
      </c>
      <c r="E1526" s="289" t="s">
        <v>2302</v>
      </c>
      <c r="F1526" s="291">
        <v>0.45</v>
      </c>
      <c r="G1526" s="291">
        <v>0.11</v>
      </c>
      <c r="H1526" s="291"/>
      <c r="I1526" s="289" t="s">
        <v>2268</v>
      </c>
      <c r="J1526" s="289" t="s">
        <v>2269</v>
      </c>
      <c r="K1526" s="290" t="s">
        <v>2308</v>
      </c>
      <c r="L1526" s="290" t="s">
        <v>6746</v>
      </c>
      <c r="M1526" s="253">
        <v>1</v>
      </c>
    </row>
    <row r="1527" spans="1:13" s="293" customFormat="1" ht="90">
      <c r="A1527" s="194"/>
      <c r="B1527" s="289">
        <v>18</v>
      </c>
      <c r="C1527" s="290" t="s">
        <v>2309</v>
      </c>
      <c r="D1527" s="289" t="s">
        <v>27</v>
      </c>
      <c r="E1527" s="289" t="s">
        <v>2302</v>
      </c>
      <c r="F1527" s="291">
        <v>0.66</v>
      </c>
      <c r="G1527" s="291">
        <v>0.66</v>
      </c>
      <c r="H1527" s="291"/>
      <c r="I1527" s="289" t="s">
        <v>2268</v>
      </c>
      <c r="J1527" s="289" t="s">
        <v>2269</v>
      </c>
      <c r="K1527" s="290" t="s">
        <v>2310</v>
      </c>
      <c r="L1527" s="290" t="s">
        <v>6748</v>
      </c>
      <c r="M1527" s="253">
        <v>1</v>
      </c>
    </row>
    <row r="1528" spans="1:13" s="293" customFormat="1" ht="90">
      <c r="A1528" s="194"/>
      <c r="B1528" s="289">
        <v>19</v>
      </c>
      <c r="C1528" s="290" t="s">
        <v>2311</v>
      </c>
      <c r="D1528" s="289" t="s">
        <v>27</v>
      </c>
      <c r="E1528" s="289" t="s">
        <v>2302</v>
      </c>
      <c r="F1528" s="291">
        <v>0.5</v>
      </c>
      <c r="G1528" s="291">
        <v>0.5</v>
      </c>
      <c r="H1528" s="291"/>
      <c r="I1528" s="289" t="s">
        <v>2268</v>
      </c>
      <c r="J1528" s="289" t="s">
        <v>2269</v>
      </c>
      <c r="K1528" s="290" t="s">
        <v>2312</v>
      </c>
      <c r="L1528" s="290" t="s">
        <v>6750</v>
      </c>
      <c r="M1528" s="253">
        <v>1</v>
      </c>
    </row>
    <row r="1529" spans="1:13" s="293" customFormat="1" ht="120">
      <c r="A1529" s="194"/>
      <c r="B1529" s="289">
        <v>20</v>
      </c>
      <c r="C1529" s="290" t="s">
        <v>2313</v>
      </c>
      <c r="D1529" s="289" t="s">
        <v>122</v>
      </c>
      <c r="E1529" s="289" t="s">
        <v>1225</v>
      </c>
      <c r="F1529" s="291">
        <v>0.5</v>
      </c>
      <c r="G1529" s="291">
        <v>0.5</v>
      </c>
      <c r="H1529" s="291"/>
      <c r="I1529" s="289" t="s">
        <v>2268</v>
      </c>
      <c r="J1529" s="289" t="s">
        <v>2314</v>
      </c>
      <c r="K1529" s="290" t="s">
        <v>2315</v>
      </c>
      <c r="L1529" s="290" t="s">
        <v>6748</v>
      </c>
      <c r="M1529" s="253">
        <v>1</v>
      </c>
    </row>
    <row r="1530" spans="1:13" s="293" customFormat="1" ht="120">
      <c r="A1530" s="194"/>
      <c r="B1530" s="289">
        <v>21</v>
      </c>
      <c r="C1530" s="290" t="s">
        <v>2316</v>
      </c>
      <c r="D1530" s="289" t="s">
        <v>929</v>
      </c>
      <c r="E1530" s="289" t="s">
        <v>1225</v>
      </c>
      <c r="F1530" s="291">
        <v>1.1000000000000001</v>
      </c>
      <c r="G1530" s="291">
        <v>1.1000000000000001</v>
      </c>
      <c r="H1530" s="291"/>
      <c r="I1530" s="289" t="s">
        <v>2268</v>
      </c>
      <c r="J1530" s="289" t="s">
        <v>2317</v>
      </c>
      <c r="K1530" s="290" t="s">
        <v>2318</v>
      </c>
      <c r="L1530" s="290" t="s">
        <v>6750</v>
      </c>
      <c r="M1530" s="253">
        <v>1</v>
      </c>
    </row>
    <row r="1531" spans="1:13" s="181" customFormat="1" hidden="1">
      <c r="B1531" s="3"/>
      <c r="C1531" s="137"/>
      <c r="D1531" s="3"/>
      <c r="E1531" s="3"/>
      <c r="F1531" s="142"/>
      <c r="G1531" s="142"/>
      <c r="H1531" s="142"/>
      <c r="I1531" s="3"/>
      <c r="J1531" s="3"/>
      <c r="K1531" s="137"/>
      <c r="L1531" s="137"/>
      <c r="M1531" s="199"/>
    </row>
    <row r="1532" spans="1:13" s="288" customFormat="1">
      <c r="A1532" s="34"/>
      <c r="B1532" s="283" t="s">
        <v>56</v>
      </c>
      <c r="C1532" s="284" t="s">
        <v>6492</v>
      </c>
      <c r="D1532" s="298"/>
      <c r="E1532" s="298"/>
      <c r="F1532" s="304"/>
      <c r="G1532" s="304"/>
      <c r="H1532" s="304"/>
      <c r="I1532" s="298"/>
      <c r="J1532" s="298"/>
      <c r="K1532" s="299"/>
      <c r="L1532" s="299"/>
      <c r="M1532" s="286">
        <v>0</v>
      </c>
    </row>
    <row r="1533" spans="1:13" s="293" customFormat="1" ht="105">
      <c r="A1533" s="194"/>
      <c r="B1533" s="289">
        <v>22</v>
      </c>
      <c r="C1533" s="330" t="s">
        <v>2319</v>
      </c>
      <c r="D1533" s="289" t="s">
        <v>27</v>
      </c>
      <c r="E1533" s="305" t="s">
        <v>1225</v>
      </c>
      <c r="F1533" s="310">
        <v>2.7</v>
      </c>
      <c r="G1533" s="291">
        <v>0.05</v>
      </c>
      <c r="H1533" s="291"/>
      <c r="I1533" s="289" t="s">
        <v>2268</v>
      </c>
      <c r="J1533" s="289" t="s">
        <v>2320</v>
      </c>
      <c r="K1533" s="290" t="s">
        <v>2321</v>
      </c>
      <c r="L1533" s="290" t="s">
        <v>6835</v>
      </c>
      <c r="M1533" s="253">
        <v>1</v>
      </c>
    </row>
    <row r="1534" spans="1:13" s="293" customFormat="1" ht="75">
      <c r="A1534" s="180"/>
      <c r="B1534" s="289">
        <v>23</v>
      </c>
      <c r="C1534" s="305" t="s">
        <v>2322</v>
      </c>
      <c r="D1534" s="289" t="s">
        <v>27</v>
      </c>
      <c r="E1534" s="290" t="s">
        <v>1225</v>
      </c>
      <c r="F1534" s="310">
        <v>0.1</v>
      </c>
      <c r="G1534" s="291">
        <v>0.03</v>
      </c>
      <c r="H1534" s="291"/>
      <c r="I1534" s="289" t="s">
        <v>2268</v>
      </c>
      <c r="J1534" s="289" t="s">
        <v>2292</v>
      </c>
      <c r="K1534" s="290" t="s">
        <v>2323</v>
      </c>
      <c r="L1534" s="290" t="s">
        <v>6836</v>
      </c>
      <c r="M1534" s="253">
        <v>1</v>
      </c>
    </row>
    <row r="1535" spans="1:13" s="293" customFormat="1" ht="75">
      <c r="A1535" s="180"/>
      <c r="B1535" s="289">
        <v>24</v>
      </c>
      <c r="C1535" s="305" t="s">
        <v>2324</v>
      </c>
      <c r="D1535" s="289" t="s">
        <v>27</v>
      </c>
      <c r="E1535" s="290" t="s">
        <v>1225</v>
      </c>
      <c r="F1535" s="310">
        <v>0.53200000000000003</v>
      </c>
      <c r="G1535" s="291">
        <v>0.1</v>
      </c>
      <c r="H1535" s="291"/>
      <c r="I1535" s="289" t="s">
        <v>2268</v>
      </c>
      <c r="J1535" s="289" t="s">
        <v>2272</v>
      </c>
      <c r="K1535" s="290" t="s">
        <v>2325</v>
      </c>
      <c r="L1535" s="290" t="s">
        <v>6837</v>
      </c>
      <c r="M1535" s="253">
        <v>1</v>
      </c>
    </row>
    <row r="1536" spans="1:13" s="293" customFormat="1" ht="135">
      <c r="A1536" s="180"/>
      <c r="B1536" s="289">
        <v>25</v>
      </c>
      <c r="C1536" s="305" t="s">
        <v>2326</v>
      </c>
      <c r="D1536" s="289" t="s">
        <v>27</v>
      </c>
      <c r="E1536" s="290" t="s">
        <v>1225</v>
      </c>
      <c r="F1536" s="310">
        <v>6.5</v>
      </c>
      <c r="G1536" s="291">
        <v>6.5</v>
      </c>
      <c r="H1536" s="291"/>
      <c r="I1536" s="289" t="s">
        <v>2268</v>
      </c>
      <c r="J1536" s="289" t="s">
        <v>2281</v>
      </c>
      <c r="K1536" s="290" t="s">
        <v>2327</v>
      </c>
      <c r="L1536" s="290" t="s">
        <v>6838</v>
      </c>
      <c r="M1536" s="253">
        <v>1</v>
      </c>
    </row>
    <row r="1537" spans="1:13" s="293" customFormat="1" ht="105">
      <c r="A1537" s="180"/>
      <c r="B1537" s="289">
        <v>26</v>
      </c>
      <c r="C1537" s="305" t="s">
        <v>2328</v>
      </c>
      <c r="D1537" s="289" t="s">
        <v>86</v>
      </c>
      <c r="E1537" s="290" t="s">
        <v>1225</v>
      </c>
      <c r="F1537" s="310">
        <v>0.1</v>
      </c>
      <c r="G1537" s="291">
        <v>0.1</v>
      </c>
      <c r="H1537" s="291"/>
      <c r="I1537" s="289" t="s">
        <v>2268</v>
      </c>
      <c r="J1537" s="289" t="s">
        <v>2278</v>
      </c>
      <c r="K1537" s="290" t="s">
        <v>2329</v>
      </c>
      <c r="L1537" s="290" t="s">
        <v>6839</v>
      </c>
      <c r="M1537" s="253">
        <v>1</v>
      </c>
    </row>
    <row r="1538" spans="1:13" s="293" customFormat="1" ht="90">
      <c r="A1538" s="180"/>
      <c r="B1538" s="289">
        <v>27</v>
      </c>
      <c r="C1538" s="305" t="s">
        <v>2330</v>
      </c>
      <c r="D1538" s="289" t="s">
        <v>166</v>
      </c>
      <c r="E1538" s="290" t="s">
        <v>1225</v>
      </c>
      <c r="F1538" s="310">
        <v>2.7</v>
      </c>
      <c r="G1538" s="291">
        <v>0.09</v>
      </c>
      <c r="H1538" s="291"/>
      <c r="I1538" s="289" t="s">
        <v>2268</v>
      </c>
      <c r="J1538" s="289" t="s">
        <v>2320</v>
      </c>
      <c r="K1538" s="290" t="s">
        <v>2331</v>
      </c>
      <c r="L1538" s="290" t="s">
        <v>6840</v>
      </c>
      <c r="M1538" s="253">
        <v>1</v>
      </c>
    </row>
    <row r="1539" spans="1:13" s="293" customFormat="1" ht="120">
      <c r="A1539" s="180"/>
      <c r="B1539" s="289">
        <v>28</v>
      </c>
      <c r="C1539" s="305" t="s">
        <v>2332</v>
      </c>
      <c r="D1539" s="289" t="s">
        <v>27</v>
      </c>
      <c r="E1539" s="290" t="s">
        <v>1225</v>
      </c>
      <c r="F1539" s="310">
        <v>0.2</v>
      </c>
      <c r="G1539" s="291">
        <v>0.2</v>
      </c>
      <c r="H1539" s="291"/>
      <c r="I1539" s="289" t="s">
        <v>2268</v>
      </c>
      <c r="J1539" s="289" t="s">
        <v>2278</v>
      </c>
      <c r="K1539" s="290" t="s">
        <v>2333</v>
      </c>
      <c r="L1539" s="290" t="s">
        <v>6840</v>
      </c>
      <c r="M1539" s="253">
        <v>1</v>
      </c>
    </row>
    <row r="1540" spans="1:13" s="293" customFormat="1" ht="90">
      <c r="A1540" s="180"/>
      <c r="B1540" s="289">
        <v>29</v>
      </c>
      <c r="C1540" s="305" t="s">
        <v>2334</v>
      </c>
      <c r="D1540" s="289" t="s">
        <v>27</v>
      </c>
      <c r="E1540" s="290" t="s">
        <v>1225</v>
      </c>
      <c r="F1540" s="310">
        <v>0.7</v>
      </c>
      <c r="G1540" s="291">
        <v>0.7</v>
      </c>
      <c r="H1540" s="291"/>
      <c r="I1540" s="289" t="s">
        <v>2268</v>
      </c>
      <c r="J1540" s="289" t="s">
        <v>2281</v>
      </c>
      <c r="K1540" s="290" t="s">
        <v>2335</v>
      </c>
      <c r="L1540" s="290" t="s">
        <v>6734</v>
      </c>
      <c r="M1540" s="253">
        <v>1</v>
      </c>
    </row>
    <row r="1541" spans="1:13" s="293" customFormat="1" ht="120">
      <c r="A1541" s="180"/>
      <c r="B1541" s="289">
        <v>30</v>
      </c>
      <c r="C1541" s="305" t="s">
        <v>2336</v>
      </c>
      <c r="D1541" s="289" t="s">
        <v>27</v>
      </c>
      <c r="E1541" s="290" t="s">
        <v>1225</v>
      </c>
      <c r="F1541" s="310">
        <v>0.9</v>
      </c>
      <c r="G1541" s="291">
        <v>0.9</v>
      </c>
      <c r="H1541" s="291"/>
      <c r="I1541" s="289" t="s">
        <v>2268</v>
      </c>
      <c r="J1541" s="289" t="s">
        <v>2272</v>
      </c>
      <c r="K1541" s="290" t="s">
        <v>2337</v>
      </c>
      <c r="L1541" s="290" t="s">
        <v>6747</v>
      </c>
      <c r="M1541" s="253">
        <v>1</v>
      </c>
    </row>
    <row r="1542" spans="1:13" s="293" customFormat="1" ht="90">
      <c r="A1542" s="180"/>
      <c r="B1542" s="289">
        <v>31</v>
      </c>
      <c r="C1542" s="305" t="s">
        <v>2338</v>
      </c>
      <c r="D1542" s="289" t="s">
        <v>27</v>
      </c>
      <c r="E1542" s="290" t="s">
        <v>1225</v>
      </c>
      <c r="F1542" s="310">
        <v>0.6</v>
      </c>
      <c r="G1542" s="291">
        <v>0.6</v>
      </c>
      <c r="H1542" s="291"/>
      <c r="I1542" s="289" t="s">
        <v>2268</v>
      </c>
      <c r="J1542" s="289" t="s">
        <v>2281</v>
      </c>
      <c r="K1542" s="290" t="s">
        <v>2339</v>
      </c>
      <c r="L1542" s="290" t="s">
        <v>6747</v>
      </c>
      <c r="M1542" s="253">
        <v>1</v>
      </c>
    </row>
    <row r="1543" spans="1:13" s="293" customFormat="1" ht="165">
      <c r="A1543" s="180"/>
      <c r="B1543" s="289">
        <v>32</v>
      </c>
      <c r="C1543" s="305" t="s">
        <v>2340</v>
      </c>
      <c r="D1543" s="289" t="s">
        <v>2341</v>
      </c>
      <c r="E1543" s="290" t="s">
        <v>1225</v>
      </c>
      <c r="F1543" s="310">
        <v>1.2</v>
      </c>
      <c r="G1543" s="291">
        <v>1.2</v>
      </c>
      <c r="H1543" s="291"/>
      <c r="I1543" s="289" t="s">
        <v>2268</v>
      </c>
      <c r="J1543" s="289" t="s">
        <v>2269</v>
      </c>
      <c r="K1543" s="290" t="s">
        <v>2342</v>
      </c>
      <c r="L1543" s="290" t="s">
        <v>6734</v>
      </c>
      <c r="M1543" s="253">
        <v>1</v>
      </c>
    </row>
    <row r="1544" spans="1:13" s="293" customFormat="1" ht="90">
      <c r="A1544" s="180"/>
      <c r="B1544" s="289">
        <v>33</v>
      </c>
      <c r="C1544" s="305" t="s">
        <v>2343</v>
      </c>
      <c r="D1544" s="289" t="s">
        <v>166</v>
      </c>
      <c r="E1544" s="290" t="s">
        <v>1225</v>
      </c>
      <c r="F1544" s="310">
        <v>0.2</v>
      </c>
      <c r="G1544" s="291">
        <v>0.13</v>
      </c>
      <c r="H1544" s="291"/>
      <c r="I1544" s="289" t="s">
        <v>2268</v>
      </c>
      <c r="J1544" s="289" t="s">
        <v>2269</v>
      </c>
      <c r="K1544" s="290" t="s">
        <v>2344</v>
      </c>
      <c r="L1544" s="290" t="s">
        <v>6839</v>
      </c>
      <c r="M1544" s="253">
        <v>1</v>
      </c>
    </row>
    <row r="1545" spans="1:13" s="293" customFormat="1" ht="75">
      <c r="A1545" s="180"/>
      <c r="B1545" s="289">
        <v>34</v>
      </c>
      <c r="C1545" s="305" t="s">
        <v>2345</v>
      </c>
      <c r="D1545" s="289" t="s">
        <v>21</v>
      </c>
      <c r="E1545" s="290" t="s">
        <v>1225</v>
      </c>
      <c r="F1545" s="310">
        <v>0.03</v>
      </c>
      <c r="G1545" s="291">
        <v>2E-3</v>
      </c>
      <c r="H1545" s="291"/>
      <c r="I1545" s="289" t="s">
        <v>2268</v>
      </c>
      <c r="J1545" s="289" t="s">
        <v>2292</v>
      </c>
      <c r="K1545" s="290" t="s">
        <v>2346</v>
      </c>
      <c r="L1545" s="290" t="s">
        <v>6839</v>
      </c>
      <c r="M1545" s="253">
        <v>1</v>
      </c>
    </row>
    <row r="1546" spans="1:13" s="293" customFormat="1" ht="90">
      <c r="A1546" s="180"/>
      <c r="B1546" s="289">
        <v>35</v>
      </c>
      <c r="C1546" s="305" t="s">
        <v>2347</v>
      </c>
      <c r="D1546" s="289" t="s">
        <v>27</v>
      </c>
      <c r="E1546" s="290" t="s">
        <v>1225</v>
      </c>
      <c r="F1546" s="310">
        <v>0.13</v>
      </c>
      <c r="G1546" s="291">
        <v>0.13</v>
      </c>
      <c r="H1546" s="291"/>
      <c r="I1546" s="289" t="s">
        <v>2268</v>
      </c>
      <c r="J1546" s="289" t="s">
        <v>2278</v>
      </c>
      <c r="K1546" s="290" t="s">
        <v>2348</v>
      </c>
      <c r="L1546" s="290" t="s">
        <v>6839</v>
      </c>
      <c r="M1546" s="253">
        <v>1</v>
      </c>
    </row>
    <row r="1547" spans="1:13" s="293" customFormat="1" ht="105">
      <c r="A1547" s="180"/>
      <c r="B1547" s="289">
        <v>36</v>
      </c>
      <c r="C1547" s="305" t="s">
        <v>2349</v>
      </c>
      <c r="D1547" s="289" t="s">
        <v>27</v>
      </c>
      <c r="E1547" s="290" t="s">
        <v>2350</v>
      </c>
      <c r="F1547" s="310">
        <v>1.47</v>
      </c>
      <c r="G1547" s="291">
        <v>0.43</v>
      </c>
      <c r="H1547" s="291"/>
      <c r="I1547" s="289" t="s">
        <v>2268</v>
      </c>
      <c r="J1547" s="289" t="s">
        <v>2292</v>
      </c>
      <c r="K1547" s="290" t="s">
        <v>2351</v>
      </c>
      <c r="L1547" s="290" t="s">
        <v>6841</v>
      </c>
      <c r="M1547" s="253">
        <v>1</v>
      </c>
    </row>
    <row r="1548" spans="1:13" s="293" customFormat="1" ht="75">
      <c r="A1548" s="180"/>
      <c r="B1548" s="289">
        <v>37</v>
      </c>
      <c r="C1548" s="305" t="s">
        <v>2352</v>
      </c>
      <c r="D1548" s="289" t="s">
        <v>43</v>
      </c>
      <c r="E1548" s="290" t="s">
        <v>1225</v>
      </c>
      <c r="F1548" s="310">
        <v>1.5</v>
      </c>
      <c r="G1548" s="291">
        <v>1.5</v>
      </c>
      <c r="H1548" s="291"/>
      <c r="I1548" s="289" t="s">
        <v>2268</v>
      </c>
      <c r="J1548" s="289" t="s">
        <v>2353</v>
      </c>
      <c r="K1548" s="290" t="s">
        <v>2354</v>
      </c>
      <c r="L1548" s="290" t="s">
        <v>6726</v>
      </c>
      <c r="M1548" s="253">
        <v>1</v>
      </c>
    </row>
    <row r="1549" spans="1:13" s="293" customFormat="1" ht="135">
      <c r="A1549" s="180"/>
      <c r="B1549" s="289">
        <v>38</v>
      </c>
      <c r="C1549" s="305" t="s">
        <v>2355</v>
      </c>
      <c r="D1549" s="289" t="s">
        <v>41</v>
      </c>
      <c r="E1549" s="290" t="s">
        <v>2356</v>
      </c>
      <c r="F1549" s="310">
        <v>1.3</v>
      </c>
      <c r="G1549" s="291">
        <v>1.3</v>
      </c>
      <c r="H1549" s="291"/>
      <c r="I1549" s="289" t="s">
        <v>2268</v>
      </c>
      <c r="J1549" s="289" t="s">
        <v>2281</v>
      </c>
      <c r="K1549" s="290" t="s">
        <v>2357</v>
      </c>
      <c r="L1549" s="290" t="s">
        <v>6746</v>
      </c>
      <c r="M1549" s="253">
        <v>1</v>
      </c>
    </row>
    <row r="1550" spans="1:13" s="293" customFormat="1" ht="105">
      <c r="A1550" s="180"/>
      <c r="B1550" s="289">
        <v>39</v>
      </c>
      <c r="C1550" s="305" t="s">
        <v>2358</v>
      </c>
      <c r="D1550" s="289" t="s">
        <v>166</v>
      </c>
      <c r="E1550" s="290" t="s">
        <v>1225</v>
      </c>
      <c r="F1550" s="310">
        <v>1.42</v>
      </c>
      <c r="G1550" s="291">
        <v>0.42</v>
      </c>
      <c r="H1550" s="291"/>
      <c r="I1550" s="289" t="s">
        <v>2268</v>
      </c>
      <c r="J1550" s="289" t="s">
        <v>2359</v>
      </c>
      <c r="K1550" s="290" t="s">
        <v>2360</v>
      </c>
      <c r="L1550" s="290" t="s">
        <v>6839</v>
      </c>
      <c r="M1550" s="253">
        <v>1</v>
      </c>
    </row>
    <row r="1551" spans="1:13" s="293" customFormat="1" ht="75">
      <c r="A1551" s="180"/>
      <c r="B1551" s="289">
        <v>40</v>
      </c>
      <c r="C1551" s="305" t="s">
        <v>2361</v>
      </c>
      <c r="D1551" s="289" t="s">
        <v>166</v>
      </c>
      <c r="E1551" s="290" t="s">
        <v>1225</v>
      </c>
      <c r="F1551" s="310">
        <v>1.77</v>
      </c>
      <c r="G1551" s="291">
        <v>0.64</v>
      </c>
      <c r="H1551" s="291"/>
      <c r="I1551" s="289" t="s">
        <v>2268</v>
      </c>
      <c r="J1551" s="289" t="s">
        <v>2292</v>
      </c>
      <c r="K1551" s="290" t="s">
        <v>2362</v>
      </c>
      <c r="L1551" s="290" t="s">
        <v>6734</v>
      </c>
      <c r="M1551" s="253">
        <v>1</v>
      </c>
    </row>
    <row r="1552" spans="1:13" s="293" customFormat="1" ht="45">
      <c r="A1552" s="180"/>
      <c r="B1552" s="289">
        <v>41</v>
      </c>
      <c r="C1552" s="305" t="s">
        <v>2363</v>
      </c>
      <c r="D1552" s="289" t="s">
        <v>21</v>
      </c>
      <c r="E1552" s="290" t="s">
        <v>1225</v>
      </c>
      <c r="F1552" s="310">
        <v>0.09</v>
      </c>
      <c r="G1552" s="291">
        <v>0.02</v>
      </c>
      <c r="H1552" s="291"/>
      <c r="I1552" s="289" t="s">
        <v>2268</v>
      </c>
      <c r="J1552" s="289" t="s">
        <v>2364</v>
      </c>
      <c r="K1552" s="290" t="s">
        <v>2365</v>
      </c>
      <c r="L1552" s="290" t="s">
        <v>6836</v>
      </c>
      <c r="M1552" s="253">
        <v>1</v>
      </c>
    </row>
    <row r="1553" spans="1:13" s="293" customFormat="1" ht="30">
      <c r="A1553" s="180"/>
      <c r="B1553" s="289">
        <v>42</v>
      </c>
      <c r="C1553" s="305" t="s">
        <v>2366</v>
      </c>
      <c r="D1553" s="289" t="s">
        <v>27</v>
      </c>
      <c r="E1553" s="290" t="s">
        <v>1225</v>
      </c>
      <c r="F1553" s="310">
        <v>0.36</v>
      </c>
      <c r="G1553" s="291">
        <v>0.16</v>
      </c>
      <c r="H1553" s="291"/>
      <c r="I1553" s="289" t="s">
        <v>2268</v>
      </c>
      <c r="J1553" s="289" t="s">
        <v>2364</v>
      </c>
      <c r="K1553" s="290" t="s">
        <v>2367</v>
      </c>
      <c r="L1553" s="290" t="s">
        <v>6836</v>
      </c>
      <c r="M1553" s="253">
        <v>1</v>
      </c>
    </row>
    <row r="1554" spans="1:13" s="293" customFormat="1" ht="30">
      <c r="A1554" s="180"/>
      <c r="B1554" s="289">
        <v>43</v>
      </c>
      <c r="C1554" s="305" t="s">
        <v>2368</v>
      </c>
      <c r="D1554" s="289" t="s">
        <v>86</v>
      </c>
      <c r="E1554" s="290" t="s">
        <v>1225</v>
      </c>
      <c r="F1554" s="310">
        <v>0.21</v>
      </c>
      <c r="G1554" s="291">
        <v>0.02</v>
      </c>
      <c r="H1554" s="291"/>
      <c r="I1554" s="289" t="s">
        <v>2268</v>
      </c>
      <c r="J1554" s="289" t="s">
        <v>2364</v>
      </c>
      <c r="K1554" s="290" t="s">
        <v>2369</v>
      </c>
      <c r="L1554" s="290" t="s">
        <v>6839</v>
      </c>
      <c r="M1554" s="253">
        <v>1</v>
      </c>
    </row>
    <row r="1555" spans="1:13" s="293" customFormat="1" ht="30">
      <c r="A1555" s="180"/>
      <c r="B1555" s="289">
        <v>44</v>
      </c>
      <c r="C1555" s="305" t="s">
        <v>2370</v>
      </c>
      <c r="D1555" s="289" t="s">
        <v>73</v>
      </c>
      <c r="E1555" s="290" t="s">
        <v>2371</v>
      </c>
      <c r="F1555" s="310">
        <v>3.0000000000000001E-3</v>
      </c>
      <c r="G1555" s="291">
        <v>3.0000000000000001E-3</v>
      </c>
      <c r="H1555" s="291"/>
      <c r="I1555" s="289" t="s">
        <v>2268</v>
      </c>
      <c r="J1555" s="289" t="s">
        <v>2372</v>
      </c>
      <c r="K1555" s="290" t="s">
        <v>2373</v>
      </c>
      <c r="L1555" s="290" t="s">
        <v>6726</v>
      </c>
      <c r="M1555" s="253">
        <v>1</v>
      </c>
    </row>
    <row r="1556" spans="1:13" s="293" customFormat="1" ht="90">
      <c r="A1556" s="180"/>
      <c r="B1556" s="289">
        <v>45</v>
      </c>
      <c r="C1556" s="305" t="s">
        <v>2374</v>
      </c>
      <c r="D1556" s="289" t="s">
        <v>2375</v>
      </c>
      <c r="E1556" s="290" t="s">
        <v>1225</v>
      </c>
      <c r="F1556" s="310">
        <v>4.03</v>
      </c>
      <c r="G1556" s="291">
        <v>2.5249999999999999</v>
      </c>
      <c r="H1556" s="291"/>
      <c r="I1556" s="289" t="s">
        <v>2268</v>
      </c>
      <c r="J1556" s="289" t="s">
        <v>2281</v>
      </c>
      <c r="K1556" s="290" t="s">
        <v>2376</v>
      </c>
      <c r="L1556" s="290" t="s">
        <v>6748</v>
      </c>
      <c r="M1556" s="253">
        <v>1</v>
      </c>
    </row>
    <row r="1557" spans="1:13" s="293" customFormat="1" ht="75">
      <c r="A1557" s="180"/>
      <c r="B1557" s="289">
        <v>46</v>
      </c>
      <c r="C1557" s="305" t="s">
        <v>2377</v>
      </c>
      <c r="D1557" s="289" t="s">
        <v>27</v>
      </c>
      <c r="E1557" s="290" t="s">
        <v>1225</v>
      </c>
      <c r="F1557" s="310">
        <v>0.1</v>
      </c>
      <c r="G1557" s="291">
        <v>0.1</v>
      </c>
      <c r="H1557" s="291"/>
      <c r="I1557" s="289" t="s">
        <v>2268</v>
      </c>
      <c r="J1557" s="289" t="s">
        <v>2269</v>
      </c>
      <c r="K1557" s="290" t="s">
        <v>2378</v>
      </c>
      <c r="L1557" s="290" t="s">
        <v>6839</v>
      </c>
      <c r="M1557" s="253">
        <v>1</v>
      </c>
    </row>
    <row r="1558" spans="1:13" s="293" customFormat="1" ht="120">
      <c r="A1558" s="180"/>
      <c r="B1558" s="289">
        <v>47</v>
      </c>
      <c r="C1558" s="305" t="s">
        <v>2379</v>
      </c>
      <c r="D1558" s="289" t="s">
        <v>47</v>
      </c>
      <c r="E1558" s="290" t="s">
        <v>1225</v>
      </c>
      <c r="F1558" s="310">
        <v>1.2</v>
      </c>
      <c r="G1558" s="291">
        <v>1.2</v>
      </c>
      <c r="H1558" s="291"/>
      <c r="I1558" s="289" t="s">
        <v>2268</v>
      </c>
      <c r="J1558" s="289" t="s">
        <v>2380</v>
      </c>
      <c r="K1558" s="290" t="s">
        <v>2381</v>
      </c>
      <c r="L1558" s="290" t="s">
        <v>6727</v>
      </c>
      <c r="M1558" s="253">
        <v>1</v>
      </c>
    </row>
    <row r="1559" spans="1:13" s="181" customFormat="1" hidden="1">
      <c r="B1559" s="3"/>
      <c r="C1559" s="132"/>
      <c r="D1559" s="3"/>
      <c r="E1559" s="137"/>
      <c r="F1559" s="143"/>
      <c r="G1559" s="142"/>
      <c r="H1559" s="142"/>
      <c r="I1559" s="3"/>
      <c r="J1559" s="3"/>
      <c r="K1559" s="137"/>
      <c r="L1559" s="137"/>
      <c r="M1559" s="199"/>
    </row>
    <row r="1560" spans="1:13" s="209" customFormat="1">
      <c r="A1560" s="2"/>
      <c r="B1560" s="280" t="s">
        <v>129</v>
      </c>
      <c r="C1560" s="296" t="s">
        <v>130</v>
      </c>
      <c r="D1560" s="276"/>
      <c r="E1560" s="278"/>
      <c r="F1560" s="306"/>
      <c r="G1560" s="277"/>
      <c r="H1560" s="277"/>
      <c r="I1560" s="276"/>
      <c r="J1560" s="276"/>
      <c r="K1560" s="278"/>
      <c r="L1560" s="358"/>
      <c r="M1560" s="282">
        <v>0</v>
      </c>
    </row>
    <row r="1561" spans="1:13" ht="135">
      <c r="B1561" s="289">
        <v>48</v>
      </c>
      <c r="C1561" s="290" t="s">
        <v>2382</v>
      </c>
      <c r="D1561" s="289" t="s">
        <v>27</v>
      </c>
      <c r="E1561" s="290" t="s">
        <v>1225</v>
      </c>
      <c r="F1561" s="310">
        <v>1</v>
      </c>
      <c r="G1561" s="291">
        <v>1</v>
      </c>
      <c r="H1561" s="291"/>
      <c r="I1561" s="289" t="s">
        <v>2268</v>
      </c>
      <c r="J1561" s="289" t="s">
        <v>2383</v>
      </c>
      <c r="K1561" s="290" t="s">
        <v>2384</v>
      </c>
      <c r="L1561" s="359"/>
      <c r="M1561" s="253">
        <v>1</v>
      </c>
    </row>
    <row r="1562" spans="1:13" ht="135">
      <c r="B1562" s="289">
        <v>49</v>
      </c>
      <c r="C1562" s="290" t="s">
        <v>2385</v>
      </c>
      <c r="D1562" s="289" t="s">
        <v>27</v>
      </c>
      <c r="E1562" s="290" t="s">
        <v>1225</v>
      </c>
      <c r="F1562" s="310">
        <v>1</v>
      </c>
      <c r="G1562" s="291">
        <v>1</v>
      </c>
      <c r="H1562" s="291"/>
      <c r="I1562" s="289" t="s">
        <v>2268</v>
      </c>
      <c r="J1562" s="289" t="s">
        <v>2281</v>
      </c>
      <c r="K1562" s="290" t="s">
        <v>2384</v>
      </c>
      <c r="L1562" s="359"/>
      <c r="M1562" s="253">
        <v>1</v>
      </c>
    </row>
    <row r="1563" spans="1:13" ht="135">
      <c r="B1563" s="289">
        <v>50</v>
      </c>
      <c r="C1563" s="290" t="s">
        <v>2386</v>
      </c>
      <c r="D1563" s="289" t="s">
        <v>27</v>
      </c>
      <c r="E1563" s="290" t="s">
        <v>1225</v>
      </c>
      <c r="F1563" s="310">
        <v>1</v>
      </c>
      <c r="G1563" s="291">
        <v>1</v>
      </c>
      <c r="H1563" s="291"/>
      <c r="I1563" s="289" t="s">
        <v>2268</v>
      </c>
      <c r="J1563" s="289" t="s">
        <v>2281</v>
      </c>
      <c r="K1563" s="290" t="s">
        <v>2384</v>
      </c>
      <c r="L1563" s="359"/>
      <c r="M1563" s="253">
        <v>1</v>
      </c>
    </row>
    <row r="1564" spans="1:13" ht="105">
      <c r="B1564" s="289">
        <v>51</v>
      </c>
      <c r="C1564" s="290" t="s">
        <v>2387</v>
      </c>
      <c r="D1564" s="289" t="s">
        <v>1603</v>
      </c>
      <c r="E1564" s="290" t="s">
        <v>2388</v>
      </c>
      <c r="F1564" s="310">
        <v>0.44</v>
      </c>
      <c r="G1564" s="291">
        <v>2.3099999999999999E-2</v>
      </c>
      <c r="H1564" s="291"/>
      <c r="I1564" s="289" t="s">
        <v>2268</v>
      </c>
      <c r="J1564" s="289" t="s">
        <v>2281</v>
      </c>
      <c r="K1564" s="290" t="s">
        <v>6842</v>
      </c>
      <c r="L1564" s="359" t="s">
        <v>6734</v>
      </c>
      <c r="M1564" s="253">
        <v>1</v>
      </c>
    </row>
    <row r="1565" spans="1:13" s="5" customFormat="1" hidden="1">
      <c r="B1565" s="130"/>
      <c r="C1565" s="132"/>
      <c r="D1565" s="3"/>
      <c r="E1565" s="3"/>
      <c r="F1565" s="142"/>
      <c r="G1565" s="142"/>
      <c r="H1565" s="142"/>
      <c r="I1565" s="3"/>
      <c r="J1565" s="3"/>
      <c r="K1565" s="132"/>
      <c r="L1565" s="197"/>
      <c r="M1565" s="231"/>
    </row>
    <row r="1566" spans="1:13" s="209" customFormat="1">
      <c r="A1566" s="2"/>
      <c r="B1566" s="296" t="s">
        <v>6406</v>
      </c>
      <c r="C1566" s="297"/>
      <c r="D1566" s="276"/>
      <c r="E1566" s="276"/>
      <c r="F1566" s="277"/>
      <c r="G1566" s="277"/>
      <c r="H1566" s="277"/>
      <c r="I1566" s="276"/>
      <c r="J1566" s="276"/>
      <c r="K1566" s="278"/>
      <c r="L1566" s="278"/>
      <c r="M1566" s="282">
        <v>0</v>
      </c>
    </row>
    <row r="1567" spans="1:13" s="209" customFormat="1">
      <c r="A1567" s="2"/>
      <c r="B1567" s="280" t="s">
        <v>16</v>
      </c>
      <c r="C1567" s="281" t="s">
        <v>6493</v>
      </c>
      <c r="D1567" s="276"/>
      <c r="E1567" s="276"/>
      <c r="F1567" s="277"/>
      <c r="G1567" s="277"/>
      <c r="H1567" s="277"/>
      <c r="I1567" s="276"/>
      <c r="J1567" s="276"/>
      <c r="K1567" s="278"/>
      <c r="L1567" s="278"/>
      <c r="M1567" s="282">
        <v>0</v>
      </c>
    </row>
    <row r="1568" spans="1:13" s="288" customFormat="1">
      <c r="A1568" s="1"/>
      <c r="B1568" s="283" t="s">
        <v>18</v>
      </c>
      <c r="C1568" s="284" t="s">
        <v>19</v>
      </c>
      <c r="D1568" s="298"/>
      <c r="E1568" s="298"/>
      <c r="F1568" s="304"/>
      <c r="G1568" s="304"/>
      <c r="H1568" s="304"/>
      <c r="I1568" s="298"/>
      <c r="J1568" s="298"/>
      <c r="K1568" s="299"/>
      <c r="L1568" s="299"/>
      <c r="M1568" s="286">
        <v>0</v>
      </c>
    </row>
    <row r="1569" spans="1:13" s="293" customFormat="1" ht="45">
      <c r="A1569" s="1"/>
      <c r="B1569" s="289">
        <v>1</v>
      </c>
      <c r="C1569" s="290" t="s">
        <v>5551</v>
      </c>
      <c r="D1569" s="289" t="s">
        <v>47</v>
      </c>
      <c r="E1569" s="289" t="s">
        <v>1976</v>
      </c>
      <c r="F1569" s="291">
        <v>6.3</v>
      </c>
      <c r="G1569" s="291">
        <v>6.3</v>
      </c>
      <c r="H1569" s="291"/>
      <c r="I1569" s="289" t="s">
        <v>5552</v>
      </c>
      <c r="J1569" s="289" t="s">
        <v>5553</v>
      </c>
      <c r="K1569" s="290" t="s">
        <v>5554</v>
      </c>
      <c r="L1569" s="290"/>
      <c r="M1569" s="253">
        <v>1</v>
      </c>
    </row>
    <row r="1570" spans="1:13" s="293" customFormat="1" ht="45">
      <c r="A1570" s="1"/>
      <c r="B1570" s="289">
        <v>2</v>
      </c>
      <c r="C1570" s="290" t="s">
        <v>5555</v>
      </c>
      <c r="D1570" s="289" t="s">
        <v>95</v>
      </c>
      <c r="E1570" s="289" t="s">
        <v>1976</v>
      </c>
      <c r="F1570" s="291">
        <v>1.94</v>
      </c>
      <c r="G1570" s="291">
        <v>1.94</v>
      </c>
      <c r="H1570" s="291"/>
      <c r="I1570" s="289" t="s">
        <v>5552</v>
      </c>
      <c r="J1570" s="289" t="s">
        <v>5553</v>
      </c>
      <c r="K1570" s="290" t="s">
        <v>5556</v>
      </c>
      <c r="L1570" s="290"/>
      <c r="M1570" s="253">
        <v>1</v>
      </c>
    </row>
    <row r="1571" spans="1:13" s="293" customFormat="1" ht="45">
      <c r="A1571" s="1"/>
      <c r="B1571" s="289">
        <v>3</v>
      </c>
      <c r="C1571" s="290" t="s">
        <v>5557</v>
      </c>
      <c r="D1571" s="289" t="s">
        <v>95</v>
      </c>
      <c r="E1571" s="289" t="s">
        <v>1976</v>
      </c>
      <c r="F1571" s="291">
        <v>2.2999999999999998</v>
      </c>
      <c r="G1571" s="291">
        <v>2.2999999999999998</v>
      </c>
      <c r="H1571" s="291"/>
      <c r="I1571" s="289" t="s">
        <v>5552</v>
      </c>
      <c r="J1571" s="289" t="s">
        <v>5558</v>
      </c>
      <c r="K1571" s="290" t="s">
        <v>5559</v>
      </c>
      <c r="L1571" s="290"/>
      <c r="M1571" s="253">
        <v>1</v>
      </c>
    </row>
    <row r="1572" spans="1:13" s="293" customFormat="1" ht="105">
      <c r="A1572" s="1"/>
      <c r="B1572" s="289">
        <v>4</v>
      </c>
      <c r="C1572" s="290" t="s">
        <v>5560</v>
      </c>
      <c r="D1572" s="289" t="s">
        <v>166</v>
      </c>
      <c r="E1572" s="289" t="s">
        <v>1976</v>
      </c>
      <c r="F1572" s="291">
        <v>0.25</v>
      </c>
      <c r="G1572" s="291">
        <v>0.25</v>
      </c>
      <c r="H1572" s="291"/>
      <c r="I1572" s="289" t="s">
        <v>5552</v>
      </c>
      <c r="J1572" s="289" t="s">
        <v>5561</v>
      </c>
      <c r="K1572" s="290" t="s">
        <v>5562</v>
      </c>
      <c r="L1572" s="290"/>
      <c r="M1572" s="253">
        <v>1</v>
      </c>
    </row>
    <row r="1573" spans="1:13" s="293" customFormat="1" ht="30">
      <c r="A1573" s="1"/>
      <c r="B1573" s="289">
        <v>5</v>
      </c>
      <c r="C1573" s="290" t="s">
        <v>5563</v>
      </c>
      <c r="D1573" s="289" t="s">
        <v>410</v>
      </c>
      <c r="E1573" s="289" t="s">
        <v>5564</v>
      </c>
      <c r="F1573" s="291">
        <v>0.06</v>
      </c>
      <c r="G1573" s="291">
        <v>0.06</v>
      </c>
      <c r="H1573" s="291"/>
      <c r="I1573" s="289" t="s">
        <v>5552</v>
      </c>
      <c r="J1573" s="289" t="s">
        <v>5565</v>
      </c>
      <c r="K1573" s="290" t="s">
        <v>5566</v>
      </c>
      <c r="L1573" s="290"/>
      <c r="M1573" s="253">
        <v>1</v>
      </c>
    </row>
    <row r="1574" spans="1:13" s="293" customFormat="1" ht="75">
      <c r="A1574" s="1"/>
      <c r="B1574" s="289">
        <v>6</v>
      </c>
      <c r="C1574" s="290" t="s">
        <v>5936</v>
      </c>
      <c r="D1574" s="289" t="s">
        <v>166</v>
      </c>
      <c r="E1574" s="289" t="s">
        <v>5567</v>
      </c>
      <c r="F1574" s="291">
        <v>2.54</v>
      </c>
      <c r="G1574" s="291">
        <v>2.54</v>
      </c>
      <c r="H1574" s="291"/>
      <c r="I1574" s="289" t="s">
        <v>5552</v>
      </c>
      <c r="J1574" s="289" t="s">
        <v>5568</v>
      </c>
      <c r="K1574" s="290" t="s">
        <v>5569</v>
      </c>
      <c r="L1574" s="290"/>
      <c r="M1574" s="253">
        <v>1</v>
      </c>
    </row>
    <row r="1575" spans="1:13" s="293" customFormat="1" ht="75">
      <c r="A1575" s="1"/>
      <c r="B1575" s="289">
        <v>7</v>
      </c>
      <c r="C1575" s="290" t="s">
        <v>5570</v>
      </c>
      <c r="D1575" s="289" t="s">
        <v>166</v>
      </c>
      <c r="E1575" s="289" t="s">
        <v>5567</v>
      </c>
      <c r="F1575" s="291">
        <v>1.4</v>
      </c>
      <c r="G1575" s="291">
        <v>1.4</v>
      </c>
      <c r="H1575" s="291"/>
      <c r="I1575" s="289" t="s">
        <v>5552</v>
      </c>
      <c r="J1575" s="289" t="s">
        <v>5571</v>
      </c>
      <c r="K1575" s="290" t="s">
        <v>5572</v>
      </c>
      <c r="L1575" s="290"/>
      <c r="M1575" s="253">
        <v>1</v>
      </c>
    </row>
    <row r="1576" spans="1:13" s="293" customFormat="1" ht="45">
      <c r="A1576" s="1"/>
      <c r="B1576" s="289">
        <v>8</v>
      </c>
      <c r="C1576" s="290" t="s">
        <v>5573</v>
      </c>
      <c r="D1576" s="289" t="s">
        <v>122</v>
      </c>
      <c r="E1576" s="289" t="s">
        <v>1976</v>
      </c>
      <c r="F1576" s="291">
        <v>0.55000000000000004</v>
      </c>
      <c r="G1576" s="291">
        <v>0.55000000000000004</v>
      </c>
      <c r="H1576" s="291"/>
      <c r="I1576" s="289" t="s">
        <v>5552</v>
      </c>
      <c r="J1576" s="289" t="s">
        <v>5574</v>
      </c>
      <c r="K1576" s="290" t="s">
        <v>5575</v>
      </c>
      <c r="L1576" s="290"/>
      <c r="M1576" s="253">
        <v>1</v>
      </c>
    </row>
    <row r="1577" spans="1:13" s="293" customFormat="1" ht="45">
      <c r="A1577" s="1"/>
      <c r="B1577" s="289">
        <v>9</v>
      </c>
      <c r="C1577" s="290" t="s">
        <v>5576</v>
      </c>
      <c r="D1577" s="289" t="s">
        <v>125</v>
      </c>
      <c r="E1577" s="289" t="s">
        <v>1976</v>
      </c>
      <c r="F1577" s="291">
        <v>0.2</v>
      </c>
      <c r="G1577" s="291">
        <v>0.2</v>
      </c>
      <c r="H1577" s="291"/>
      <c r="I1577" s="289" t="s">
        <v>5552</v>
      </c>
      <c r="J1577" s="289" t="s">
        <v>1456</v>
      </c>
      <c r="K1577" s="290" t="s">
        <v>5577</v>
      </c>
      <c r="L1577" s="290"/>
      <c r="M1577" s="253">
        <v>1</v>
      </c>
    </row>
    <row r="1578" spans="1:13" s="293" customFormat="1" ht="45">
      <c r="A1578" s="1"/>
      <c r="B1578" s="289">
        <v>10</v>
      </c>
      <c r="C1578" s="290" t="s">
        <v>5578</v>
      </c>
      <c r="D1578" s="289" t="s">
        <v>47</v>
      </c>
      <c r="E1578" s="289" t="s">
        <v>1976</v>
      </c>
      <c r="F1578" s="291">
        <v>1</v>
      </c>
      <c r="G1578" s="291">
        <v>1</v>
      </c>
      <c r="H1578" s="291"/>
      <c r="I1578" s="289" t="s">
        <v>5552</v>
      </c>
      <c r="J1578" s="289" t="s">
        <v>5579</v>
      </c>
      <c r="K1578" s="290" t="s">
        <v>5580</v>
      </c>
      <c r="L1578" s="290"/>
      <c r="M1578" s="253">
        <v>1</v>
      </c>
    </row>
    <row r="1579" spans="1:13" s="293" customFormat="1" ht="45">
      <c r="A1579" s="1"/>
      <c r="B1579" s="289">
        <v>11</v>
      </c>
      <c r="C1579" s="290" t="s">
        <v>5581</v>
      </c>
      <c r="D1579" s="289" t="s">
        <v>47</v>
      </c>
      <c r="E1579" s="289" t="s">
        <v>1976</v>
      </c>
      <c r="F1579" s="291">
        <v>0.75</v>
      </c>
      <c r="G1579" s="291">
        <v>0.75</v>
      </c>
      <c r="H1579" s="291"/>
      <c r="I1579" s="289" t="s">
        <v>5552</v>
      </c>
      <c r="J1579" s="289" t="s">
        <v>5582</v>
      </c>
      <c r="K1579" s="290" t="s">
        <v>5583</v>
      </c>
      <c r="L1579" s="290"/>
      <c r="M1579" s="253">
        <v>1</v>
      </c>
    </row>
    <row r="1580" spans="1:13" s="293" customFormat="1" ht="45">
      <c r="A1580" s="1"/>
      <c r="B1580" s="289">
        <v>12</v>
      </c>
      <c r="C1580" s="290" t="s">
        <v>5584</v>
      </c>
      <c r="D1580" s="289" t="s">
        <v>27</v>
      </c>
      <c r="E1580" s="289" t="s">
        <v>1976</v>
      </c>
      <c r="F1580" s="291">
        <v>0.6</v>
      </c>
      <c r="G1580" s="291">
        <v>0.6</v>
      </c>
      <c r="H1580" s="291"/>
      <c r="I1580" s="289" t="s">
        <v>5552</v>
      </c>
      <c r="J1580" s="289" t="s">
        <v>5585</v>
      </c>
      <c r="K1580" s="290" t="s">
        <v>5586</v>
      </c>
      <c r="L1580" s="290"/>
      <c r="M1580" s="253">
        <v>1</v>
      </c>
    </row>
    <row r="1581" spans="1:13" s="293" customFormat="1" ht="60">
      <c r="A1581" s="1"/>
      <c r="B1581" s="289">
        <v>13</v>
      </c>
      <c r="C1581" s="290" t="s">
        <v>5587</v>
      </c>
      <c r="D1581" s="289" t="s">
        <v>27</v>
      </c>
      <c r="E1581" s="289" t="s">
        <v>1976</v>
      </c>
      <c r="F1581" s="291">
        <v>23</v>
      </c>
      <c r="G1581" s="291">
        <v>23</v>
      </c>
      <c r="H1581" s="291"/>
      <c r="I1581" s="289" t="s">
        <v>5552</v>
      </c>
      <c r="J1581" s="289" t="s">
        <v>5588</v>
      </c>
      <c r="K1581" s="290" t="s">
        <v>5589</v>
      </c>
      <c r="L1581" s="290"/>
      <c r="M1581" s="253">
        <v>1</v>
      </c>
    </row>
    <row r="1582" spans="1:13" s="293" customFormat="1" ht="105">
      <c r="A1582" s="1"/>
      <c r="B1582" s="289">
        <v>14</v>
      </c>
      <c r="C1582" s="290" t="s">
        <v>5590</v>
      </c>
      <c r="D1582" s="289" t="s">
        <v>27</v>
      </c>
      <c r="E1582" s="289" t="s">
        <v>1976</v>
      </c>
      <c r="F1582" s="291">
        <v>4.5</v>
      </c>
      <c r="G1582" s="291">
        <v>4.5</v>
      </c>
      <c r="H1582" s="291"/>
      <c r="I1582" s="289" t="s">
        <v>5552</v>
      </c>
      <c r="J1582" s="289" t="s">
        <v>5591</v>
      </c>
      <c r="K1582" s="290" t="s">
        <v>5592</v>
      </c>
      <c r="L1582" s="290"/>
      <c r="M1582" s="253">
        <v>1</v>
      </c>
    </row>
    <row r="1583" spans="1:13" s="293" customFormat="1" ht="60">
      <c r="A1583" s="1"/>
      <c r="B1583" s="289">
        <v>15</v>
      </c>
      <c r="C1583" s="290" t="s">
        <v>5593</v>
      </c>
      <c r="D1583" s="289" t="s">
        <v>27</v>
      </c>
      <c r="E1583" s="289" t="s">
        <v>1976</v>
      </c>
      <c r="F1583" s="291">
        <v>2</v>
      </c>
      <c r="G1583" s="291">
        <v>2</v>
      </c>
      <c r="H1583" s="291"/>
      <c r="I1583" s="289" t="s">
        <v>5552</v>
      </c>
      <c r="J1583" s="289" t="s">
        <v>5558</v>
      </c>
      <c r="K1583" s="290" t="s">
        <v>5594</v>
      </c>
      <c r="L1583" s="290"/>
      <c r="M1583" s="253">
        <v>1</v>
      </c>
    </row>
    <row r="1584" spans="1:13" s="293" customFormat="1" ht="135">
      <c r="A1584" s="1"/>
      <c r="B1584" s="289">
        <v>16</v>
      </c>
      <c r="C1584" s="290" t="s">
        <v>5595</v>
      </c>
      <c r="D1584" s="289" t="s">
        <v>27</v>
      </c>
      <c r="E1584" s="289" t="s">
        <v>1976</v>
      </c>
      <c r="F1584" s="291">
        <v>23.52</v>
      </c>
      <c r="G1584" s="291">
        <v>23.52</v>
      </c>
      <c r="H1584" s="291">
        <v>21</v>
      </c>
      <c r="I1584" s="289" t="s">
        <v>5552</v>
      </c>
      <c r="J1584" s="289" t="s">
        <v>5596</v>
      </c>
      <c r="K1584" s="290" t="s">
        <v>5597</v>
      </c>
      <c r="L1584" s="290"/>
      <c r="M1584" s="253">
        <v>1</v>
      </c>
    </row>
    <row r="1585" spans="1:13" s="293" customFormat="1" ht="45">
      <c r="A1585" s="1"/>
      <c r="B1585" s="289">
        <v>17</v>
      </c>
      <c r="C1585" s="290" t="s">
        <v>5598</v>
      </c>
      <c r="D1585" s="289" t="s">
        <v>309</v>
      </c>
      <c r="E1585" s="289" t="s">
        <v>1976</v>
      </c>
      <c r="F1585" s="291">
        <v>4.2</v>
      </c>
      <c r="G1585" s="291">
        <v>0.05</v>
      </c>
      <c r="H1585" s="291"/>
      <c r="I1585" s="289" t="s">
        <v>5552</v>
      </c>
      <c r="J1585" s="289" t="s">
        <v>5599</v>
      </c>
      <c r="K1585" s="290" t="s">
        <v>5600</v>
      </c>
      <c r="L1585" s="290"/>
      <c r="M1585" s="253">
        <v>1</v>
      </c>
    </row>
    <row r="1586" spans="1:13" s="293" customFormat="1" ht="45">
      <c r="A1586" s="1"/>
      <c r="B1586" s="289">
        <v>18</v>
      </c>
      <c r="C1586" s="290" t="s">
        <v>5601</v>
      </c>
      <c r="D1586" s="289" t="s">
        <v>125</v>
      </c>
      <c r="E1586" s="289" t="s">
        <v>1455</v>
      </c>
      <c r="F1586" s="291">
        <v>0.25</v>
      </c>
      <c r="G1586" s="291">
        <v>0.25</v>
      </c>
      <c r="H1586" s="291"/>
      <c r="I1586" s="289" t="s">
        <v>5552</v>
      </c>
      <c r="J1586" s="289" t="s">
        <v>1456</v>
      </c>
      <c r="K1586" s="290" t="s">
        <v>5602</v>
      </c>
      <c r="L1586" s="290"/>
      <c r="M1586" s="253">
        <v>1</v>
      </c>
    </row>
    <row r="1587" spans="1:13" s="293" customFormat="1" ht="75">
      <c r="A1587" s="1"/>
      <c r="B1587" s="289">
        <v>19</v>
      </c>
      <c r="C1587" s="290" t="s">
        <v>5603</v>
      </c>
      <c r="D1587" s="289" t="s">
        <v>73</v>
      </c>
      <c r="E1587" s="289" t="s">
        <v>1455</v>
      </c>
      <c r="F1587" s="291">
        <v>0.18</v>
      </c>
      <c r="G1587" s="291">
        <v>0.18</v>
      </c>
      <c r="H1587" s="291"/>
      <c r="I1587" s="289" t="s">
        <v>5552</v>
      </c>
      <c r="J1587" s="289" t="s">
        <v>1456</v>
      </c>
      <c r="K1587" s="290" t="s">
        <v>5604</v>
      </c>
      <c r="L1587" s="290"/>
      <c r="M1587" s="253">
        <v>1</v>
      </c>
    </row>
    <row r="1588" spans="1:13" s="293" customFormat="1" ht="60">
      <c r="A1588" s="1"/>
      <c r="B1588" s="289">
        <v>20</v>
      </c>
      <c r="C1588" s="290" t="s">
        <v>5605</v>
      </c>
      <c r="D1588" s="289" t="s">
        <v>73</v>
      </c>
      <c r="E1588" s="289" t="s">
        <v>5606</v>
      </c>
      <c r="F1588" s="291">
        <v>0.19</v>
      </c>
      <c r="G1588" s="291">
        <v>0.19</v>
      </c>
      <c r="H1588" s="291"/>
      <c r="I1588" s="289" t="s">
        <v>5552</v>
      </c>
      <c r="J1588" s="289" t="s">
        <v>5607</v>
      </c>
      <c r="K1588" s="290" t="s">
        <v>5608</v>
      </c>
      <c r="L1588" s="290"/>
      <c r="M1588" s="253">
        <v>1</v>
      </c>
    </row>
    <row r="1589" spans="1:13" s="293" customFormat="1" ht="60">
      <c r="A1589" s="1"/>
      <c r="B1589" s="289">
        <v>21</v>
      </c>
      <c r="C1589" s="290" t="s">
        <v>5609</v>
      </c>
      <c r="D1589" s="289" t="s">
        <v>73</v>
      </c>
      <c r="E1589" s="289" t="s">
        <v>5610</v>
      </c>
      <c r="F1589" s="291">
        <v>0.16</v>
      </c>
      <c r="G1589" s="291">
        <v>0.16</v>
      </c>
      <c r="H1589" s="291"/>
      <c r="I1589" s="289" t="s">
        <v>5552</v>
      </c>
      <c r="J1589" s="289" t="s">
        <v>5611</v>
      </c>
      <c r="K1589" s="290" t="s">
        <v>5612</v>
      </c>
      <c r="L1589" s="290"/>
      <c r="M1589" s="253">
        <v>1</v>
      </c>
    </row>
    <row r="1590" spans="1:13" s="293" customFormat="1" ht="60">
      <c r="A1590" s="1"/>
      <c r="B1590" s="289">
        <v>22</v>
      </c>
      <c r="C1590" s="290" t="s">
        <v>5613</v>
      </c>
      <c r="D1590" s="289" t="s">
        <v>73</v>
      </c>
      <c r="E1590" s="289" t="s">
        <v>5614</v>
      </c>
      <c r="F1590" s="291">
        <v>0.1186</v>
      </c>
      <c r="G1590" s="291">
        <v>0.1186</v>
      </c>
      <c r="H1590" s="291"/>
      <c r="I1590" s="289" t="s">
        <v>5552</v>
      </c>
      <c r="J1590" s="289" t="s">
        <v>5615</v>
      </c>
      <c r="K1590" s="290" t="s">
        <v>5616</v>
      </c>
      <c r="L1590" s="290"/>
      <c r="M1590" s="253">
        <v>1</v>
      </c>
    </row>
    <row r="1591" spans="1:13" s="293" customFormat="1" ht="60">
      <c r="A1591" s="1"/>
      <c r="B1591" s="289">
        <v>23</v>
      </c>
      <c r="C1591" s="290" t="s">
        <v>5617</v>
      </c>
      <c r="D1591" s="289" t="s">
        <v>73</v>
      </c>
      <c r="E1591" s="289" t="s">
        <v>5618</v>
      </c>
      <c r="F1591" s="291">
        <v>0.14000000000000001</v>
      </c>
      <c r="G1591" s="291">
        <v>0.14000000000000001</v>
      </c>
      <c r="H1591" s="291"/>
      <c r="I1591" s="289" t="s">
        <v>5552</v>
      </c>
      <c r="J1591" s="289" t="s">
        <v>5619</v>
      </c>
      <c r="K1591" s="290" t="s">
        <v>5620</v>
      </c>
      <c r="L1591" s="290"/>
      <c r="M1591" s="253">
        <v>1</v>
      </c>
    </row>
    <row r="1592" spans="1:13" s="293" customFormat="1" ht="60">
      <c r="A1592" s="1"/>
      <c r="B1592" s="289">
        <v>24</v>
      </c>
      <c r="C1592" s="290" t="s">
        <v>5621</v>
      </c>
      <c r="D1592" s="289" t="s">
        <v>73</v>
      </c>
      <c r="E1592" s="289" t="s">
        <v>5622</v>
      </c>
      <c r="F1592" s="291">
        <v>0.188</v>
      </c>
      <c r="G1592" s="291">
        <v>0.188</v>
      </c>
      <c r="H1592" s="291"/>
      <c r="I1592" s="289" t="s">
        <v>5552</v>
      </c>
      <c r="J1592" s="289" t="s">
        <v>5623</v>
      </c>
      <c r="K1592" s="290" t="s">
        <v>5624</v>
      </c>
      <c r="L1592" s="290"/>
      <c r="M1592" s="253">
        <v>1</v>
      </c>
    </row>
    <row r="1593" spans="1:13" s="293" customFormat="1" ht="60">
      <c r="A1593" s="1"/>
      <c r="B1593" s="289">
        <v>25</v>
      </c>
      <c r="C1593" s="290" t="s">
        <v>5625</v>
      </c>
      <c r="D1593" s="289" t="s">
        <v>73</v>
      </c>
      <c r="E1593" s="289" t="s">
        <v>5626</v>
      </c>
      <c r="F1593" s="291">
        <v>0.17</v>
      </c>
      <c r="G1593" s="291">
        <v>0.17</v>
      </c>
      <c r="H1593" s="291"/>
      <c r="I1593" s="289" t="s">
        <v>5552</v>
      </c>
      <c r="J1593" s="289" t="s">
        <v>5585</v>
      </c>
      <c r="K1593" s="290" t="s">
        <v>5627</v>
      </c>
      <c r="L1593" s="290"/>
      <c r="M1593" s="253">
        <v>1</v>
      </c>
    </row>
    <row r="1594" spans="1:13" s="293" customFormat="1" ht="30">
      <c r="A1594" s="1"/>
      <c r="B1594" s="289">
        <v>26</v>
      </c>
      <c r="C1594" s="290" t="s">
        <v>5628</v>
      </c>
      <c r="D1594" s="289" t="s">
        <v>898</v>
      </c>
      <c r="E1594" s="289" t="s">
        <v>5629</v>
      </c>
      <c r="F1594" s="291">
        <v>3.07</v>
      </c>
      <c r="G1594" s="291">
        <v>2.5379999999999998</v>
      </c>
      <c r="H1594" s="291"/>
      <c r="I1594" s="289" t="s">
        <v>5552</v>
      </c>
      <c r="J1594" s="289" t="s">
        <v>5574</v>
      </c>
      <c r="K1594" s="290" t="s">
        <v>5630</v>
      </c>
      <c r="L1594" s="290"/>
      <c r="M1594" s="253">
        <v>1</v>
      </c>
    </row>
    <row r="1595" spans="1:13" s="293" customFormat="1" ht="30">
      <c r="A1595" s="1"/>
      <c r="B1595" s="289">
        <v>27</v>
      </c>
      <c r="C1595" s="290" t="s">
        <v>5631</v>
      </c>
      <c r="D1595" s="289" t="s">
        <v>73</v>
      </c>
      <c r="E1595" s="289" t="s">
        <v>5632</v>
      </c>
      <c r="F1595" s="291">
        <v>0.21</v>
      </c>
      <c r="G1595" s="291">
        <v>0.21</v>
      </c>
      <c r="H1595" s="291"/>
      <c r="I1595" s="289" t="s">
        <v>5552</v>
      </c>
      <c r="J1595" s="289" t="s">
        <v>5633</v>
      </c>
      <c r="K1595" s="290" t="s">
        <v>6846</v>
      </c>
      <c r="L1595" s="290"/>
      <c r="M1595" s="253">
        <v>1</v>
      </c>
    </row>
    <row r="1596" spans="1:13" s="293" customFormat="1" ht="45">
      <c r="A1596" s="1"/>
      <c r="B1596" s="289">
        <v>28</v>
      </c>
      <c r="C1596" s="290" t="s">
        <v>5634</v>
      </c>
      <c r="D1596" s="289" t="s">
        <v>898</v>
      </c>
      <c r="E1596" s="289" t="s">
        <v>5632</v>
      </c>
      <c r="F1596" s="291">
        <v>4.4400000000000004</v>
      </c>
      <c r="G1596" s="291">
        <v>1.1499999999999999</v>
      </c>
      <c r="H1596" s="291"/>
      <c r="I1596" s="289" t="s">
        <v>5552</v>
      </c>
      <c r="J1596" s="289" t="s">
        <v>5633</v>
      </c>
      <c r="K1596" s="290" t="s">
        <v>5635</v>
      </c>
      <c r="L1596" s="290"/>
      <c r="M1596" s="253">
        <v>1</v>
      </c>
    </row>
    <row r="1597" spans="1:13" s="293" customFormat="1" ht="30">
      <c r="A1597" s="1"/>
      <c r="B1597" s="289">
        <v>29</v>
      </c>
      <c r="C1597" s="290" t="s">
        <v>5636</v>
      </c>
      <c r="D1597" s="289" t="s">
        <v>898</v>
      </c>
      <c r="E1597" s="289" t="s">
        <v>5632</v>
      </c>
      <c r="F1597" s="291">
        <v>1.6</v>
      </c>
      <c r="G1597" s="291">
        <v>1.6</v>
      </c>
      <c r="H1597" s="291"/>
      <c r="I1597" s="289" t="s">
        <v>5552</v>
      </c>
      <c r="J1597" s="289" t="s">
        <v>5633</v>
      </c>
      <c r="K1597" s="290" t="s">
        <v>5637</v>
      </c>
      <c r="L1597" s="290"/>
      <c r="M1597" s="253">
        <v>1</v>
      </c>
    </row>
    <row r="1598" spans="1:13" s="293" customFormat="1" ht="45">
      <c r="A1598" s="1"/>
      <c r="B1598" s="289">
        <v>30</v>
      </c>
      <c r="C1598" s="290" t="s">
        <v>5638</v>
      </c>
      <c r="D1598" s="289" t="s">
        <v>27</v>
      </c>
      <c r="E1598" s="289" t="s">
        <v>1976</v>
      </c>
      <c r="F1598" s="291">
        <v>1.4</v>
      </c>
      <c r="G1598" s="291">
        <v>1.4</v>
      </c>
      <c r="H1598" s="291"/>
      <c r="I1598" s="289" t="s">
        <v>5552</v>
      </c>
      <c r="J1598" s="289" t="s">
        <v>5585</v>
      </c>
      <c r="K1598" s="290" t="s">
        <v>5639</v>
      </c>
      <c r="L1598" s="290"/>
      <c r="M1598" s="253">
        <v>1</v>
      </c>
    </row>
    <row r="1599" spans="1:13" s="181" customFormat="1" hidden="1">
      <c r="A1599" s="5"/>
      <c r="B1599" s="3"/>
      <c r="C1599" s="137"/>
      <c r="D1599" s="3"/>
      <c r="E1599" s="3"/>
      <c r="F1599" s="142"/>
      <c r="G1599" s="142"/>
      <c r="H1599" s="142"/>
      <c r="I1599" s="3"/>
      <c r="J1599" s="3"/>
      <c r="K1599" s="137"/>
      <c r="L1599" s="137"/>
      <c r="M1599" s="199"/>
    </row>
    <row r="1600" spans="1:13" s="288" customFormat="1">
      <c r="A1600" s="1"/>
      <c r="B1600" s="283" t="s">
        <v>56</v>
      </c>
      <c r="C1600" s="284" t="s">
        <v>6492</v>
      </c>
      <c r="D1600" s="298"/>
      <c r="E1600" s="298"/>
      <c r="F1600" s="304"/>
      <c r="G1600" s="304"/>
      <c r="H1600" s="304"/>
      <c r="I1600" s="298"/>
      <c r="J1600" s="298"/>
      <c r="K1600" s="299"/>
      <c r="L1600" s="299"/>
      <c r="M1600" s="286">
        <v>0</v>
      </c>
    </row>
    <row r="1601" spans="1:13" s="293" customFormat="1" ht="45">
      <c r="A1601" s="1"/>
      <c r="B1601" s="289">
        <v>31</v>
      </c>
      <c r="C1601" s="330" t="s">
        <v>5640</v>
      </c>
      <c r="D1601" s="289" t="s">
        <v>860</v>
      </c>
      <c r="E1601" s="289" t="s">
        <v>1976</v>
      </c>
      <c r="F1601" s="291">
        <v>0.68</v>
      </c>
      <c r="G1601" s="291">
        <v>0.34</v>
      </c>
      <c r="H1601" s="291"/>
      <c r="I1601" s="289" t="s">
        <v>5552</v>
      </c>
      <c r="J1601" s="289" t="s">
        <v>5641</v>
      </c>
      <c r="K1601" s="290" t="s">
        <v>5642</v>
      </c>
      <c r="L1601" s="290"/>
      <c r="M1601" s="253">
        <v>1</v>
      </c>
    </row>
    <row r="1602" spans="1:13" s="293" customFormat="1" ht="60">
      <c r="A1602" s="1"/>
      <c r="B1602" s="289">
        <v>32</v>
      </c>
      <c r="C1602" s="330" t="s">
        <v>5643</v>
      </c>
      <c r="D1602" s="289" t="s">
        <v>929</v>
      </c>
      <c r="E1602" s="289" t="s">
        <v>1976</v>
      </c>
      <c r="F1602" s="291">
        <v>3.82</v>
      </c>
      <c r="G1602" s="291">
        <v>3.2</v>
      </c>
      <c r="H1602" s="291"/>
      <c r="I1602" s="289" t="s">
        <v>5552</v>
      </c>
      <c r="J1602" s="289" t="s">
        <v>5644</v>
      </c>
      <c r="K1602" s="290" t="s">
        <v>5645</v>
      </c>
      <c r="L1602" s="290"/>
      <c r="M1602" s="253">
        <v>1</v>
      </c>
    </row>
    <row r="1603" spans="1:13" s="293" customFormat="1" ht="90">
      <c r="A1603" s="1"/>
      <c r="B1603" s="289">
        <v>33</v>
      </c>
      <c r="C1603" s="330" t="s">
        <v>5646</v>
      </c>
      <c r="D1603" s="289" t="s">
        <v>166</v>
      </c>
      <c r="E1603" s="289" t="s">
        <v>5567</v>
      </c>
      <c r="F1603" s="291">
        <v>8.82</v>
      </c>
      <c r="G1603" s="291">
        <v>0.7</v>
      </c>
      <c r="H1603" s="291"/>
      <c r="I1603" s="289" t="s">
        <v>5552</v>
      </c>
      <c r="J1603" s="289" t="s">
        <v>5647</v>
      </c>
      <c r="K1603" s="290" t="s">
        <v>5648</v>
      </c>
      <c r="L1603" s="290"/>
      <c r="M1603" s="253">
        <v>1</v>
      </c>
    </row>
    <row r="1604" spans="1:13" s="293" customFormat="1" ht="75">
      <c r="A1604" s="1"/>
      <c r="B1604" s="289">
        <v>34</v>
      </c>
      <c r="C1604" s="330" t="s">
        <v>5649</v>
      </c>
      <c r="D1604" s="289" t="s">
        <v>27</v>
      </c>
      <c r="E1604" s="289" t="s">
        <v>1976</v>
      </c>
      <c r="F1604" s="291">
        <v>17</v>
      </c>
      <c r="G1604" s="291">
        <v>15.61</v>
      </c>
      <c r="H1604" s="291"/>
      <c r="I1604" s="289" t="s">
        <v>5552</v>
      </c>
      <c r="J1604" s="289" t="s">
        <v>5650</v>
      </c>
      <c r="K1604" s="290" t="s">
        <v>5651</v>
      </c>
      <c r="L1604" s="290"/>
      <c r="M1604" s="253">
        <v>1</v>
      </c>
    </row>
    <row r="1605" spans="1:13" s="293" customFormat="1" ht="45">
      <c r="A1605" s="1"/>
      <c r="B1605" s="289">
        <v>35</v>
      </c>
      <c r="C1605" s="330" t="s">
        <v>5652</v>
      </c>
      <c r="D1605" s="289" t="s">
        <v>27</v>
      </c>
      <c r="E1605" s="289" t="s">
        <v>1976</v>
      </c>
      <c r="F1605" s="291">
        <v>0.35</v>
      </c>
      <c r="G1605" s="291">
        <v>0.28000000000000003</v>
      </c>
      <c r="H1605" s="291"/>
      <c r="I1605" s="289" t="s">
        <v>5552</v>
      </c>
      <c r="J1605" s="289" t="s">
        <v>5653</v>
      </c>
      <c r="K1605" s="290" t="s">
        <v>5654</v>
      </c>
      <c r="L1605" s="290"/>
      <c r="M1605" s="253">
        <v>1</v>
      </c>
    </row>
    <row r="1606" spans="1:13" s="293" customFormat="1" ht="45">
      <c r="A1606" s="1"/>
      <c r="B1606" s="289">
        <v>36</v>
      </c>
      <c r="C1606" s="330" t="s">
        <v>5655</v>
      </c>
      <c r="D1606" s="289" t="s">
        <v>27</v>
      </c>
      <c r="E1606" s="289" t="s">
        <v>1976</v>
      </c>
      <c r="F1606" s="291">
        <v>5.93</v>
      </c>
      <c r="G1606" s="291">
        <v>4.99</v>
      </c>
      <c r="H1606" s="291"/>
      <c r="I1606" s="289" t="s">
        <v>5552</v>
      </c>
      <c r="J1606" s="289" t="s">
        <v>5656</v>
      </c>
      <c r="K1606" s="290" t="s">
        <v>5657</v>
      </c>
      <c r="L1606" s="290"/>
      <c r="M1606" s="253">
        <v>1</v>
      </c>
    </row>
    <row r="1607" spans="1:13" s="293" customFormat="1" ht="90">
      <c r="A1607" s="1"/>
      <c r="B1607" s="289">
        <v>37</v>
      </c>
      <c r="C1607" s="330" t="s">
        <v>5658</v>
      </c>
      <c r="D1607" s="289" t="s">
        <v>166</v>
      </c>
      <c r="E1607" s="289" t="s">
        <v>1976</v>
      </c>
      <c r="F1607" s="291">
        <v>22.5</v>
      </c>
      <c r="G1607" s="291">
        <v>0.02</v>
      </c>
      <c r="H1607" s="291"/>
      <c r="I1607" s="289" t="s">
        <v>5552</v>
      </c>
      <c r="J1607" s="289" t="s">
        <v>5659</v>
      </c>
      <c r="K1607" s="290" t="s">
        <v>5660</v>
      </c>
      <c r="L1607" s="290"/>
      <c r="M1607" s="253">
        <v>1</v>
      </c>
    </row>
    <row r="1608" spans="1:13" s="293" customFormat="1" ht="45">
      <c r="A1608" s="1"/>
      <c r="B1608" s="289">
        <v>38</v>
      </c>
      <c r="C1608" s="330" t="s">
        <v>5661</v>
      </c>
      <c r="D1608" s="289" t="s">
        <v>27</v>
      </c>
      <c r="E1608" s="289" t="s">
        <v>1976</v>
      </c>
      <c r="F1608" s="291">
        <v>0.86</v>
      </c>
      <c r="G1608" s="291">
        <v>0.67</v>
      </c>
      <c r="H1608" s="291"/>
      <c r="I1608" s="289" t="s">
        <v>5552</v>
      </c>
      <c r="J1608" s="289" t="s">
        <v>5615</v>
      </c>
      <c r="K1608" s="290" t="s">
        <v>5662</v>
      </c>
      <c r="L1608" s="290"/>
      <c r="M1608" s="253">
        <v>1</v>
      </c>
    </row>
    <row r="1609" spans="1:13" s="293" customFormat="1" ht="60">
      <c r="A1609" s="1"/>
      <c r="B1609" s="289">
        <v>39</v>
      </c>
      <c r="C1609" s="330" t="s">
        <v>5663</v>
      </c>
      <c r="D1609" s="289" t="s">
        <v>27</v>
      </c>
      <c r="E1609" s="289" t="s">
        <v>1976</v>
      </c>
      <c r="F1609" s="291">
        <v>1</v>
      </c>
      <c r="G1609" s="291">
        <v>0.15</v>
      </c>
      <c r="H1609" s="291"/>
      <c r="I1609" s="289" t="s">
        <v>5552</v>
      </c>
      <c r="J1609" s="289" t="s">
        <v>5664</v>
      </c>
      <c r="K1609" s="290" t="s">
        <v>5665</v>
      </c>
      <c r="L1609" s="290"/>
      <c r="M1609" s="253">
        <v>1</v>
      </c>
    </row>
    <row r="1610" spans="1:13" s="293" customFormat="1" ht="45">
      <c r="A1610" s="1"/>
      <c r="B1610" s="289">
        <v>40</v>
      </c>
      <c r="C1610" s="330" t="s">
        <v>5666</v>
      </c>
      <c r="D1610" s="289" t="s">
        <v>27</v>
      </c>
      <c r="E1610" s="289" t="s">
        <v>1976</v>
      </c>
      <c r="F1610" s="291">
        <v>1.4</v>
      </c>
      <c r="G1610" s="291">
        <v>0.83</v>
      </c>
      <c r="H1610" s="291"/>
      <c r="I1610" s="289" t="s">
        <v>5552</v>
      </c>
      <c r="J1610" s="289" t="s">
        <v>5667</v>
      </c>
      <c r="K1610" s="290" t="s">
        <v>5668</v>
      </c>
      <c r="L1610" s="290"/>
      <c r="M1610" s="253">
        <v>1</v>
      </c>
    </row>
    <row r="1611" spans="1:13" s="293" customFormat="1" ht="45">
      <c r="A1611" s="1"/>
      <c r="B1611" s="289">
        <v>41</v>
      </c>
      <c r="C1611" s="330" t="s">
        <v>5669</v>
      </c>
      <c r="D1611" s="289" t="s">
        <v>47</v>
      </c>
      <c r="E1611" s="289" t="s">
        <v>1976</v>
      </c>
      <c r="F1611" s="291">
        <v>0.8</v>
      </c>
      <c r="G1611" s="291">
        <v>0.16</v>
      </c>
      <c r="H1611" s="291"/>
      <c r="I1611" s="289" t="s">
        <v>5552</v>
      </c>
      <c r="J1611" s="289" t="s">
        <v>5670</v>
      </c>
      <c r="K1611" s="290" t="s">
        <v>5671</v>
      </c>
      <c r="L1611" s="290"/>
      <c r="M1611" s="253">
        <v>1</v>
      </c>
    </row>
    <row r="1612" spans="1:13" s="293" customFormat="1" ht="90">
      <c r="A1612" s="1"/>
      <c r="B1612" s="289">
        <v>42</v>
      </c>
      <c r="C1612" s="330" t="s">
        <v>5672</v>
      </c>
      <c r="D1612" s="289" t="s">
        <v>27</v>
      </c>
      <c r="E1612" s="289" t="s">
        <v>5673</v>
      </c>
      <c r="F1612" s="291">
        <v>105.8</v>
      </c>
      <c r="G1612" s="291">
        <v>3.1</v>
      </c>
      <c r="H1612" s="291"/>
      <c r="I1612" s="289" t="s">
        <v>5552</v>
      </c>
      <c r="J1612" s="289" t="s">
        <v>5674</v>
      </c>
      <c r="K1612" s="290" t="s">
        <v>5675</v>
      </c>
      <c r="L1612" s="290"/>
      <c r="M1612" s="253">
        <v>1</v>
      </c>
    </row>
    <row r="1613" spans="1:13" s="293" customFormat="1" ht="45">
      <c r="A1613" s="1"/>
      <c r="B1613" s="289">
        <v>43</v>
      </c>
      <c r="C1613" s="330" t="s">
        <v>5676</v>
      </c>
      <c r="D1613" s="289" t="s">
        <v>47</v>
      </c>
      <c r="E1613" s="289" t="s">
        <v>1976</v>
      </c>
      <c r="F1613" s="291">
        <v>1.87</v>
      </c>
      <c r="G1613" s="291">
        <v>0.03</v>
      </c>
      <c r="H1613" s="291"/>
      <c r="I1613" s="289" t="s">
        <v>5552</v>
      </c>
      <c r="J1613" s="289" t="s">
        <v>5677</v>
      </c>
      <c r="K1613" s="290" t="s">
        <v>5678</v>
      </c>
      <c r="L1613" s="290"/>
      <c r="M1613" s="253">
        <v>1</v>
      </c>
    </row>
    <row r="1614" spans="1:13" s="293" customFormat="1" ht="45">
      <c r="A1614" s="1"/>
      <c r="B1614" s="289">
        <v>44</v>
      </c>
      <c r="C1614" s="330" t="s">
        <v>5679</v>
      </c>
      <c r="D1614" s="289" t="s">
        <v>47</v>
      </c>
      <c r="E1614" s="289" t="s">
        <v>1976</v>
      </c>
      <c r="F1614" s="291">
        <v>1.39</v>
      </c>
      <c r="G1614" s="291">
        <v>0.21</v>
      </c>
      <c r="H1614" s="291"/>
      <c r="I1614" s="289" t="s">
        <v>5552</v>
      </c>
      <c r="J1614" s="289" t="s">
        <v>5680</v>
      </c>
      <c r="K1614" s="290" t="s">
        <v>5681</v>
      </c>
      <c r="L1614" s="290"/>
      <c r="M1614" s="253">
        <v>1</v>
      </c>
    </row>
    <row r="1615" spans="1:13" s="293" customFormat="1" ht="60">
      <c r="A1615" s="1"/>
      <c r="B1615" s="289">
        <v>45</v>
      </c>
      <c r="C1615" s="330" t="s">
        <v>5682</v>
      </c>
      <c r="D1615" s="289" t="s">
        <v>47</v>
      </c>
      <c r="E1615" s="289" t="s">
        <v>1976</v>
      </c>
      <c r="F1615" s="291">
        <v>1.54</v>
      </c>
      <c r="G1615" s="291">
        <v>0.05</v>
      </c>
      <c r="H1615" s="291"/>
      <c r="I1615" s="289" t="s">
        <v>5552</v>
      </c>
      <c r="J1615" s="289" t="s">
        <v>5683</v>
      </c>
      <c r="K1615" s="290" t="s">
        <v>5684</v>
      </c>
      <c r="L1615" s="290"/>
      <c r="M1615" s="253">
        <v>1</v>
      </c>
    </row>
    <row r="1616" spans="1:13" s="293" customFormat="1" ht="45">
      <c r="A1616" s="1"/>
      <c r="B1616" s="289">
        <v>46</v>
      </c>
      <c r="C1616" s="330" t="s">
        <v>5685</v>
      </c>
      <c r="D1616" s="289" t="s">
        <v>47</v>
      </c>
      <c r="E1616" s="289" t="s">
        <v>1976</v>
      </c>
      <c r="F1616" s="291">
        <v>1.1200000000000001</v>
      </c>
      <c r="G1616" s="291">
        <v>0.01</v>
      </c>
      <c r="H1616" s="291"/>
      <c r="I1616" s="289" t="s">
        <v>5552</v>
      </c>
      <c r="J1616" s="289" t="s">
        <v>5653</v>
      </c>
      <c r="K1616" s="290" t="s">
        <v>5686</v>
      </c>
      <c r="L1616" s="290"/>
      <c r="M1616" s="253">
        <v>1</v>
      </c>
    </row>
    <row r="1617" spans="1:14" s="293" customFormat="1" ht="60">
      <c r="A1617" s="1"/>
      <c r="B1617" s="289">
        <v>47</v>
      </c>
      <c r="C1617" s="330" t="s">
        <v>5687</v>
      </c>
      <c r="D1617" s="289" t="s">
        <v>27</v>
      </c>
      <c r="E1617" s="289" t="s">
        <v>1976</v>
      </c>
      <c r="F1617" s="291">
        <v>1.26</v>
      </c>
      <c r="G1617" s="291">
        <v>0.8</v>
      </c>
      <c r="H1617" s="291"/>
      <c r="I1617" s="289" t="s">
        <v>5552</v>
      </c>
      <c r="J1617" s="289" t="s">
        <v>5633</v>
      </c>
      <c r="K1617" s="290" t="s">
        <v>5688</v>
      </c>
      <c r="L1617" s="290"/>
      <c r="M1617" s="253">
        <v>1</v>
      </c>
    </row>
    <row r="1618" spans="1:14" s="293" customFormat="1" ht="60">
      <c r="A1618" s="1"/>
      <c r="B1618" s="289">
        <v>48</v>
      </c>
      <c r="C1618" s="330" t="s">
        <v>5689</v>
      </c>
      <c r="D1618" s="289" t="s">
        <v>27</v>
      </c>
      <c r="E1618" s="289" t="s">
        <v>1976</v>
      </c>
      <c r="F1618" s="291">
        <v>7.23</v>
      </c>
      <c r="G1618" s="291">
        <v>1.9</v>
      </c>
      <c r="H1618" s="291"/>
      <c r="I1618" s="289" t="s">
        <v>5552</v>
      </c>
      <c r="J1618" s="289" t="s">
        <v>5690</v>
      </c>
      <c r="K1618" s="290" t="s">
        <v>5691</v>
      </c>
      <c r="L1618" s="290"/>
      <c r="M1618" s="253">
        <v>1</v>
      </c>
    </row>
    <row r="1619" spans="1:14" s="293" customFormat="1" ht="60">
      <c r="A1619" s="1"/>
      <c r="B1619" s="289">
        <v>49</v>
      </c>
      <c r="C1619" s="330" t="s">
        <v>5692</v>
      </c>
      <c r="D1619" s="289" t="s">
        <v>47</v>
      </c>
      <c r="E1619" s="289" t="s">
        <v>1976</v>
      </c>
      <c r="F1619" s="291">
        <v>0.82</v>
      </c>
      <c r="G1619" s="291">
        <v>0.82</v>
      </c>
      <c r="H1619" s="291"/>
      <c r="I1619" s="289" t="s">
        <v>5552</v>
      </c>
      <c r="J1619" s="289" t="s">
        <v>5579</v>
      </c>
      <c r="K1619" s="290" t="s">
        <v>5693</v>
      </c>
      <c r="L1619" s="290"/>
      <c r="M1619" s="253">
        <v>1</v>
      </c>
    </row>
    <row r="1620" spans="1:14" s="293" customFormat="1" ht="45">
      <c r="A1620" s="1"/>
      <c r="B1620" s="289">
        <v>50</v>
      </c>
      <c r="C1620" s="330" t="s">
        <v>5694</v>
      </c>
      <c r="D1620" s="289" t="s">
        <v>47</v>
      </c>
      <c r="E1620" s="289" t="s">
        <v>1976</v>
      </c>
      <c r="F1620" s="291">
        <v>1.5</v>
      </c>
      <c r="G1620" s="291">
        <v>0.75</v>
      </c>
      <c r="H1620" s="291"/>
      <c r="I1620" s="289" t="s">
        <v>5552</v>
      </c>
      <c r="J1620" s="289" t="s">
        <v>5615</v>
      </c>
      <c r="K1620" s="290" t="s">
        <v>5695</v>
      </c>
      <c r="L1620" s="290"/>
      <c r="M1620" s="253">
        <v>1</v>
      </c>
    </row>
    <row r="1621" spans="1:14" s="293" customFormat="1" ht="45">
      <c r="A1621" s="1"/>
      <c r="B1621" s="289">
        <v>51</v>
      </c>
      <c r="C1621" s="330" t="s">
        <v>5696</v>
      </c>
      <c r="D1621" s="289" t="s">
        <v>47</v>
      </c>
      <c r="E1621" s="289" t="s">
        <v>1976</v>
      </c>
      <c r="F1621" s="291">
        <v>1.5</v>
      </c>
      <c r="G1621" s="291">
        <v>0.75</v>
      </c>
      <c r="H1621" s="291"/>
      <c r="I1621" s="289" t="s">
        <v>5552</v>
      </c>
      <c r="J1621" s="289" t="s">
        <v>5619</v>
      </c>
      <c r="K1621" s="290" t="s">
        <v>5697</v>
      </c>
      <c r="L1621" s="290"/>
      <c r="M1621" s="253">
        <v>1</v>
      </c>
    </row>
    <row r="1622" spans="1:14" s="293" customFormat="1" ht="45">
      <c r="A1622" s="1"/>
      <c r="B1622" s="289">
        <v>52</v>
      </c>
      <c r="C1622" s="330" t="s">
        <v>5698</v>
      </c>
      <c r="D1622" s="289" t="s">
        <v>27</v>
      </c>
      <c r="E1622" s="289" t="s">
        <v>1976</v>
      </c>
      <c r="F1622" s="291">
        <v>1.2</v>
      </c>
      <c r="G1622" s="291">
        <v>0.6</v>
      </c>
      <c r="H1622" s="291"/>
      <c r="I1622" s="289" t="s">
        <v>5552</v>
      </c>
      <c r="J1622" s="289" t="s">
        <v>5699</v>
      </c>
      <c r="K1622" s="290" t="s">
        <v>5700</v>
      </c>
      <c r="L1622" s="290"/>
      <c r="M1622" s="253">
        <v>1</v>
      </c>
    </row>
    <row r="1623" spans="1:14" s="293" customFormat="1" ht="45">
      <c r="A1623" s="1"/>
      <c r="B1623" s="289">
        <v>53</v>
      </c>
      <c r="C1623" s="330" t="s">
        <v>5701</v>
      </c>
      <c r="D1623" s="289" t="s">
        <v>27</v>
      </c>
      <c r="E1623" s="289" t="s">
        <v>1976</v>
      </c>
      <c r="F1623" s="291">
        <v>0.93</v>
      </c>
      <c r="G1623" s="291">
        <v>0.46500000000000002</v>
      </c>
      <c r="H1623" s="291"/>
      <c r="I1623" s="289" t="s">
        <v>5552</v>
      </c>
      <c r="J1623" s="289" t="s">
        <v>5702</v>
      </c>
      <c r="K1623" s="290" t="s">
        <v>5703</v>
      </c>
      <c r="L1623" s="290"/>
      <c r="M1623" s="253">
        <v>1</v>
      </c>
    </row>
    <row r="1624" spans="1:14" s="293" customFormat="1" ht="45">
      <c r="A1624" s="1"/>
      <c r="B1624" s="289">
        <v>54</v>
      </c>
      <c r="C1624" s="330" t="s">
        <v>5704</v>
      </c>
      <c r="D1624" s="289" t="s">
        <v>122</v>
      </c>
      <c r="E1624" s="289" t="s">
        <v>1976</v>
      </c>
      <c r="F1624" s="291">
        <v>2.5</v>
      </c>
      <c r="G1624" s="291">
        <v>1.25</v>
      </c>
      <c r="H1624" s="291"/>
      <c r="I1624" s="289" t="s">
        <v>5552</v>
      </c>
      <c r="J1624" s="289" t="s">
        <v>5705</v>
      </c>
      <c r="K1624" s="290" t="s">
        <v>5706</v>
      </c>
      <c r="L1624" s="290"/>
      <c r="M1624" s="253">
        <v>1</v>
      </c>
    </row>
    <row r="1625" spans="1:14" s="293" customFormat="1" ht="45">
      <c r="A1625" s="1"/>
      <c r="B1625" s="289">
        <v>55</v>
      </c>
      <c r="C1625" s="330" t="s">
        <v>5707</v>
      </c>
      <c r="D1625" s="289" t="s">
        <v>122</v>
      </c>
      <c r="E1625" s="289" t="s">
        <v>1976</v>
      </c>
      <c r="F1625" s="291">
        <v>1.9</v>
      </c>
      <c r="G1625" s="291">
        <v>1.46</v>
      </c>
      <c r="H1625" s="291"/>
      <c r="I1625" s="289" t="s">
        <v>5552</v>
      </c>
      <c r="J1625" s="289" t="s">
        <v>5708</v>
      </c>
      <c r="K1625" s="290" t="s">
        <v>5709</v>
      </c>
      <c r="L1625" s="290"/>
      <c r="M1625" s="253">
        <v>1</v>
      </c>
    </row>
    <row r="1626" spans="1:14" s="293" customFormat="1" ht="75">
      <c r="A1626" s="1"/>
      <c r="B1626" s="289">
        <v>56</v>
      </c>
      <c r="C1626" s="330" t="s">
        <v>5710</v>
      </c>
      <c r="D1626" s="289" t="s">
        <v>27</v>
      </c>
      <c r="E1626" s="289" t="s">
        <v>1976</v>
      </c>
      <c r="F1626" s="291">
        <v>1</v>
      </c>
      <c r="G1626" s="291">
        <v>0.05</v>
      </c>
      <c r="H1626" s="291"/>
      <c r="I1626" s="289" t="s">
        <v>5552</v>
      </c>
      <c r="J1626" s="289" t="s">
        <v>5711</v>
      </c>
      <c r="K1626" s="290" t="s">
        <v>5712</v>
      </c>
      <c r="L1626" s="290"/>
      <c r="M1626" s="253">
        <v>1</v>
      </c>
    </row>
    <row r="1627" spans="1:14" s="293" customFormat="1" ht="90">
      <c r="A1627" s="1"/>
      <c r="B1627" s="289">
        <v>57</v>
      </c>
      <c r="C1627" s="330" t="s">
        <v>5713</v>
      </c>
      <c r="D1627" s="289" t="s">
        <v>27</v>
      </c>
      <c r="E1627" s="289" t="s">
        <v>1976</v>
      </c>
      <c r="F1627" s="291">
        <v>0.5</v>
      </c>
      <c r="G1627" s="291">
        <v>0.39</v>
      </c>
      <c r="H1627" s="291"/>
      <c r="I1627" s="289" t="s">
        <v>5552</v>
      </c>
      <c r="J1627" s="289" t="s">
        <v>5683</v>
      </c>
      <c r="K1627" s="290" t="s">
        <v>5714</v>
      </c>
      <c r="L1627" s="290"/>
      <c r="M1627" s="253">
        <v>1</v>
      </c>
    </row>
    <row r="1628" spans="1:14" s="293" customFormat="1" ht="45">
      <c r="A1628" s="1"/>
      <c r="B1628" s="289">
        <v>58</v>
      </c>
      <c r="C1628" s="330" t="s">
        <v>5715</v>
      </c>
      <c r="D1628" s="289" t="s">
        <v>73</v>
      </c>
      <c r="E1628" s="289" t="s">
        <v>1976</v>
      </c>
      <c r="F1628" s="291">
        <v>1.5</v>
      </c>
      <c r="G1628" s="291">
        <v>0.75</v>
      </c>
      <c r="H1628" s="291"/>
      <c r="I1628" s="289" t="s">
        <v>5552</v>
      </c>
      <c r="J1628" s="289" t="s">
        <v>5683</v>
      </c>
      <c r="K1628" s="290" t="s">
        <v>5716</v>
      </c>
      <c r="L1628" s="290"/>
      <c r="M1628" s="253">
        <v>1</v>
      </c>
    </row>
    <row r="1629" spans="1:14" s="293" customFormat="1" ht="75">
      <c r="A1629" s="1"/>
      <c r="B1629" s="289">
        <v>59</v>
      </c>
      <c r="C1629" s="330" t="s">
        <v>5717</v>
      </c>
      <c r="D1629" s="289" t="s">
        <v>27</v>
      </c>
      <c r="E1629" s="289" t="s">
        <v>1976</v>
      </c>
      <c r="F1629" s="291">
        <v>16.121000000000002</v>
      </c>
      <c r="G1629" s="291">
        <v>4.8363000000000005</v>
      </c>
      <c r="H1629" s="291"/>
      <c r="I1629" s="289" t="s">
        <v>5552</v>
      </c>
      <c r="J1629" s="289" t="s">
        <v>5718</v>
      </c>
      <c r="K1629" s="290" t="s">
        <v>5719</v>
      </c>
      <c r="L1629" s="290"/>
      <c r="M1629" s="253">
        <v>1</v>
      </c>
      <c r="N1629" s="391"/>
    </row>
    <row r="1630" spans="1:14" s="293" customFormat="1" ht="135">
      <c r="A1630" s="1"/>
      <c r="B1630" s="289">
        <v>60</v>
      </c>
      <c r="C1630" s="330" t="s">
        <v>2094</v>
      </c>
      <c r="D1630" s="289" t="s">
        <v>27</v>
      </c>
      <c r="E1630" s="289" t="s">
        <v>1976</v>
      </c>
      <c r="F1630" s="291">
        <v>4.96</v>
      </c>
      <c r="G1630" s="291">
        <v>3.91</v>
      </c>
      <c r="H1630" s="291">
        <v>3.69</v>
      </c>
      <c r="I1630" s="289" t="s">
        <v>5552</v>
      </c>
      <c r="J1630" s="289" t="s">
        <v>5720</v>
      </c>
      <c r="K1630" s="290" t="s">
        <v>2096</v>
      </c>
      <c r="L1630" s="290"/>
      <c r="M1630" s="253">
        <v>1</v>
      </c>
    </row>
    <row r="1631" spans="1:14" s="293" customFormat="1" ht="75">
      <c r="A1631" s="1"/>
      <c r="B1631" s="289">
        <v>61</v>
      </c>
      <c r="C1631" s="330" t="s">
        <v>5721</v>
      </c>
      <c r="D1631" s="289" t="s">
        <v>27</v>
      </c>
      <c r="E1631" s="289" t="s">
        <v>1976</v>
      </c>
      <c r="F1631" s="291">
        <v>18.600000000000001</v>
      </c>
      <c r="G1631" s="291">
        <v>9.3000000000000007</v>
      </c>
      <c r="H1631" s="291"/>
      <c r="I1631" s="289" t="s">
        <v>5552</v>
      </c>
      <c r="J1631" s="289" t="s">
        <v>5722</v>
      </c>
      <c r="K1631" s="290" t="s">
        <v>5723</v>
      </c>
      <c r="L1631" s="290"/>
      <c r="M1631" s="253">
        <v>1</v>
      </c>
    </row>
    <row r="1632" spans="1:14" s="293" customFormat="1" ht="45">
      <c r="A1632" s="1"/>
      <c r="B1632" s="289">
        <v>62</v>
      </c>
      <c r="C1632" s="330" t="s">
        <v>5724</v>
      </c>
      <c r="D1632" s="289" t="s">
        <v>27</v>
      </c>
      <c r="E1632" s="289" t="s">
        <v>1976</v>
      </c>
      <c r="F1632" s="291">
        <v>12.89</v>
      </c>
      <c r="G1632" s="291">
        <v>5.5</v>
      </c>
      <c r="H1632" s="291"/>
      <c r="I1632" s="289" t="s">
        <v>5552</v>
      </c>
      <c r="J1632" s="289" t="s">
        <v>5725</v>
      </c>
      <c r="K1632" s="290" t="s">
        <v>5726</v>
      </c>
      <c r="L1632" s="290"/>
      <c r="M1632" s="253">
        <v>1</v>
      </c>
    </row>
    <row r="1633" spans="1:13" s="293" customFormat="1" ht="30">
      <c r="A1633" s="1"/>
      <c r="B1633" s="289">
        <v>63</v>
      </c>
      <c r="C1633" s="330" t="s">
        <v>5727</v>
      </c>
      <c r="D1633" s="289" t="s">
        <v>898</v>
      </c>
      <c r="E1633" s="289" t="s">
        <v>5728</v>
      </c>
      <c r="F1633" s="291">
        <v>3</v>
      </c>
      <c r="G1633" s="291">
        <v>1.5</v>
      </c>
      <c r="H1633" s="291"/>
      <c r="I1633" s="289" t="s">
        <v>5552</v>
      </c>
      <c r="J1633" s="289" t="s">
        <v>5729</v>
      </c>
      <c r="K1633" s="290" t="s">
        <v>5730</v>
      </c>
      <c r="L1633" s="290"/>
      <c r="M1633" s="253">
        <v>1</v>
      </c>
    </row>
    <row r="1634" spans="1:13" s="293" customFormat="1" ht="60">
      <c r="A1634" s="1"/>
      <c r="B1634" s="289">
        <v>64</v>
      </c>
      <c r="C1634" s="330" t="s">
        <v>5731</v>
      </c>
      <c r="D1634" s="289" t="s">
        <v>898</v>
      </c>
      <c r="E1634" s="289" t="s">
        <v>1455</v>
      </c>
      <c r="F1634" s="291">
        <v>1</v>
      </c>
      <c r="G1634" s="291">
        <v>0.5</v>
      </c>
      <c r="H1634" s="291"/>
      <c r="I1634" s="289" t="s">
        <v>5552</v>
      </c>
      <c r="J1634" s="289" t="s">
        <v>1456</v>
      </c>
      <c r="K1634" s="290" t="s">
        <v>5732</v>
      </c>
      <c r="L1634" s="290"/>
      <c r="M1634" s="253">
        <v>1</v>
      </c>
    </row>
    <row r="1635" spans="1:13" s="293" customFormat="1" ht="60">
      <c r="A1635" s="1"/>
      <c r="B1635" s="289">
        <v>65</v>
      </c>
      <c r="C1635" s="330" t="s">
        <v>5733</v>
      </c>
      <c r="D1635" s="289" t="s">
        <v>47</v>
      </c>
      <c r="E1635" s="289" t="s">
        <v>1976</v>
      </c>
      <c r="F1635" s="291">
        <v>1.61</v>
      </c>
      <c r="G1635" s="291">
        <v>0.1</v>
      </c>
      <c r="H1635" s="291"/>
      <c r="I1635" s="289" t="s">
        <v>5552</v>
      </c>
      <c r="J1635" s="289" t="s">
        <v>5553</v>
      </c>
      <c r="K1635" s="290" t="s">
        <v>5734</v>
      </c>
      <c r="L1635" s="290"/>
      <c r="M1635" s="253">
        <v>1</v>
      </c>
    </row>
    <row r="1636" spans="1:13" s="293" customFormat="1" ht="45">
      <c r="A1636" s="1"/>
      <c r="B1636" s="289">
        <v>66</v>
      </c>
      <c r="C1636" s="330" t="s">
        <v>5735</v>
      </c>
      <c r="D1636" s="289" t="s">
        <v>271</v>
      </c>
      <c r="E1636" s="289" t="s">
        <v>1976</v>
      </c>
      <c r="F1636" s="291">
        <v>0.24</v>
      </c>
      <c r="G1636" s="291">
        <v>0.12</v>
      </c>
      <c r="H1636" s="291"/>
      <c r="I1636" s="289" t="s">
        <v>5552</v>
      </c>
      <c r="J1636" s="289" t="s">
        <v>5736</v>
      </c>
      <c r="K1636" s="290" t="s">
        <v>5737</v>
      </c>
      <c r="L1636" s="290"/>
      <c r="M1636" s="253">
        <v>1</v>
      </c>
    </row>
    <row r="1637" spans="1:13" s="293" customFormat="1" ht="45">
      <c r="A1637" s="1"/>
      <c r="B1637" s="289">
        <v>67</v>
      </c>
      <c r="C1637" s="330" t="s">
        <v>5738</v>
      </c>
      <c r="D1637" s="289" t="s">
        <v>2028</v>
      </c>
      <c r="E1637" s="289" t="s">
        <v>1976</v>
      </c>
      <c r="F1637" s="291">
        <v>1.53</v>
      </c>
      <c r="G1637" s="291">
        <v>0.76500000000000001</v>
      </c>
      <c r="H1637" s="291"/>
      <c r="I1637" s="289" t="s">
        <v>5552</v>
      </c>
      <c r="J1637" s="289" t="s">
        <v>5720</v>
      </c>
      <c r="K1637" s="290" t="s">
        <v>5739</v>
      </c>
      <c r="L1637" s="290"/>
      <c r="M1637" s="253">
        <v>1</v>
      </c>
    </row>
    <row r="1638" spans="1:13" s="293" customFormat="1" ht="45">
      <c r="A1638" s="1"/>
      <c r="B1638" s="289">
        <v>68</v>
      </c>
      <c r="C1638" s="330" t="s">
        <v>5740</v>
      </c>
      <c r="D1638" s="289" t="s">
        <v>27</v>
      </c>
      <c r="E1638" s="289" t="s">
        <v>1976</v>
      </c>
      <c r="F1638" s="291">
        <v>1.02</v>
      </c>
      <c r="G1638" s="291">
        <v>0.78</v>
      </c>
      <c r="H1638" s="291"/>
      <c r="I1638" s="289" t="s">
        <v>5552</v>
      </c>
      <c r="J1638" s="289" t="s">
        <v>5561</v>
      </c>
      <c r="K1638" s="290" t="s">
        <v>5741</v>
      </c>
      <c r="L1638" s="290"/>
      <c r="M1638" s="253">
        <v>1</v>
      </c>
    </row>
    <row r="1639" spans="1:13" s="293" customFormat="1" ht="45">
      <c r="A1639" s="1"/>
      <c r="B1639" s="289">
        <v>69</v>
      </c>
      <c r="C1639" s="330" t="s">
        <v>5742</v>
      </c>
      <c r="D1639" s="289" t="s">
        <v>47</v>
      </c>
      <c r="E1639" s="289" t="s">
        <v>1976</v>
      </c>
      <c r="F1639" s="291">
        <v>0.55000000000000004</v>
      </c>
      <c r="G1639" s="291">
        <v>0.27500000000000002</v>
      </c>
      <c r="H1639" s="291"/>
      <c r="I1639" s="289" t="s">
        <v>5552</v>
      </c>
      <c r="J1639" s="289" t="s">
        <v>5743</v>
      </c>
      <c r="K1639" s="290" t="s">
        <v>5744</v>
      </c>
      <c r="L1639" s="290"/>
      <c r="M1639" s="253">
        <v>1</v>
      </c>
    </row>
    <row r="1640" spans="1:13" s="293" customFormat="1" ht="45">
      <c r="A1640" s="1"/>
      <c r="B1640" s="289">
        <v>70</v>
      </c>
      <c r="C1640" s="330" t="s">
        <v>5745</v>
      </c>
      <c r="D1640" s="289" t="s">
        <v>271</v>
      </c>
      <c r="E1640" s="289" t="s">
        <v>1976</v>
      </c>
      <c r="F1640" s="291">
        <v>0.5</v>
      </c>
      <c r="G1640" s="291">
        <v>0.25</v>
      </c>
      <c r="H1640" s="291"/>
      <c r="I1640" s="289" t="s">
        <v>5552</v>
      </c>
      <c r="J1640" s="289" t="s">
        <v>5746</v>
      </c>
      <c r="K1640" s="290" t="s">
        <v>5747</v>
      </c>
      <c r="L1640" s="290"/>
      <c r="M1640" s="253">
        <v>1</v>
      </c>
    </row>
    <row r="1641" spans="1:13" s="293" customFormat="1" ht="45">
      <c r="A1641" s="1"/>
      <c r="B1641" s="289">
        <v>71</v>
      </c>
      <c r="C1641" s="330" t="s">
        <v>5748</v>
      </c>
      <c r="D1641" s="289" t="s">
        <v>47</v>
      </c>
      <c r="E1641" s="289" t="s">
        <v>1976</v>
      </c>
      <c r="F1641" s="291">
        <v>0.92</v>
      </c>
      <c r="G1641" s="291">
        <v>0.46</v>
      </c>
      <c r="H1641" s="291"/>
      <c r="I1641" s="289" t="s">
        <v>5552</v>
      </c>
      <c r="J1641" s="289" t="s">
        <v>5749</v>
      </c>
      <c r="K1641" s="290" t="s">
        <v>5750</v>
      </c>
      <c r="L1641" s="290"/>
      <c r="M1641" s="253">
        <v>1</v>
      </c>
    </row>
    <row r="1642" spans="1:13" s="293" customFormat="1" ht="60">
      <c r="A1642" s="1"/>
      <c r="B1642" s="289">
        <v>72</v>
      </c>
      <c r="C1642" s="330" t="s">
        <v>5751</v>
      </c>
      <c r="D1642" s="289" t="s">
        <v>27</v>
      </c>
      <c r="E1642" s="289" t="s">
        <v>1976</v>
      </c>
      <c r="F1642" s="291">
        <v>1.9</v>
      </c>
      <c r="G1642" s="291">
        <v>1.35</v>
      </c>
      <c r="H1642" s="291"/>
      <c r="I1642" s="289" t="s">
        <v>5552</v>
      </c>
      <c r="J1642" s="289" t="s">
        <v>5623</v>
      </c>
      <c r="K1642" s="290" t="s">
        <v>5752</v>
      </c>
      <c r="L1642" s="290"/>
      <c r="M1642" s="253">
        <v>1</v>
      </c>
    </row>
    <row r="1643" spans="1:13" s="293" customFormat="1" ht="45">
      <c r="A1643" s="1"/>
      <c r="B1643" s="289">
        <v>73</v>
      </c>
      <c r="C1643" s="330" t="s">
        <v>5753</v>
      </c>
      <c r="D1643" s="289" t="s">
        <v>27</v>
      </c>
      <c r="E1643" s="289" t="s">
        <v>1976</v>
      </c>
      <c r="F1643" s="291">
        <v>2.1</v>
      </c>
      <c r="G1643" s="291">
        <v>1.05</v>
      </c>
      <c r="H1643" s="291"/>
      <c r="I1643" s="289" t="s">
        <v>5552</v>
      </c>
      <c r="J1643" s="289" t="s">
        <v>5611</v>
      </c>
      <c r="K1643" s="290" t="s">
        <v>5754</v>
      </c>
      <c r="L1643" s="290"/>
      <c r="M1643" s="253">
        <v>1</v>
      </c>
    </row>
    <row r="1644" spans="1:13" s="293" customFormat="1" ht="45">
      <c r="A1644" s="1"/>
      <c r="B1644" s="289">
        <v>74</v>
      </c>
      <c r="C1644" s="330" t="s">
        <v>5755</v>
      </c>
      <c r="D1644" s="289" t="s">
        <v>27</v>
      </c>
      <c r="E1644" s="289" t="s">
        <v>1976</v>
      </c>
      <c r="F1644" s="291">
        <v>2.4</v>
      </c>
      <c r="G1644" s="291">
        <v>1.2</v>
      </c>
      <c r="H1644" s="291"/>
      <c r="I1644" s="289" t="s">
        <v>5552</v>
      </c>
      <c r="J1644" s="289" t="s">
        <v>5633</v>
      </c>
      <c r="K1644" s="290" t="s">
        <v>5756</v>
      </c>
      <c r="L1644" s="290"/>
      <c r="M1644" s="253">
        <v>1</v>
      </c>
    </row>
    <row r="1645" spans="1:13" s="293" customFormat="1" ht="45">
      <c r="A1645" s="1"/>
      <c r="B1645" s="289">
        <v>75</v>
      </c>
      <c r="C1645" s="330" t="s">
        <v>5757</v>
      </c>
      <c r="D1645" s="289" t="s">
        <v>27</v>
      </c>
      <c r="E1645" s="289" t="s">
        <v>5758</v>
      </c>
      <c r="F1645" s="291">
        <v>1</v>
      </c>
      <c r="G1645" s="291">
        <v>0.5</v>
      </c>
      <c r="H1645" s="291"/>
      <c r="I1645" s="289" t="s">
        <v>5552</v>
      </c>
      <c r="J1645" s="289" t="s">
        <v>5759</v>
      </c>
      <c r="K1645" s="290" t="s">
        <v>5760</v>
      </c>
      <c r="L1645" s="290"/>
      <c r="M1645" s="253">
        <v>1</v>
      </c>
    </row>
    <row r="1646" spans="1:13" s="293" customFormat="1" ht="45">
      <c r="A1646" s="1"/>
      <c r="B1646" s="289">
        <v>76</v>
      </c>
      <c r="C1646" s="330" t="s">
        <v>5761</v>
      </c>
      <c r="D1646" s="289" t="s">
        <v>47</v>
      </c>
      <c r="E1646" s="289" t="s">
        <v>5758</v>
      </c>
      <c r="F1646" s="291">
        <v>0.3</v>
      </c>
      <c r="G1646" s="291">
        <v>0.15</v>
      </c>
      <c r="H1646" s="291"/>
      <c r="I1646" s="289" t="s">
        <v>5552</v>
      </c>
      <c r="J1646" s="289" t="s">
        <v>5759</v>
      </c>
      <c r="K1646" s="290" t="s">
        <v>5762</v>
      </c>
      <c r="L1646" s="290"/>
      <c r="M1646" s="253">
        <v>1</v>
      </c>
    </row>
    <row r="1647" spans="1:13" s="293" customFormat="1" ht="45">
      <c r="A1647" s="1"/>
      <c r="B1647" s="289">
        <v>77</v>
      </c>
      <c r="C1647" s="330" t="s">
        <v>5763</v>
      </c>
      <c r="D1647" s="289" t="s">
        <v>2028</v>
      </c>
      <c r="E1647" s="289" t="s">
        <v>5758</v>
      </c>
      <c r="F1647" s="291">
        <v>1.2</v>
      </c>
      <c r="G1647" s="291">
        <v>0.6</v>
      </c>
      <c r="H1647" s="291"/>
      <c r="I1647" s="289" t="s">
        <v>5552</v>
      </c>
      <c r="J1647" s="289" t="s">
        <v>5561</v>
      </c>
      <c r="K1647" s="290" t="s">
        <v>5764</v>
      </c>
      <c r="L1647" s="290"/>
      <c r="M1647" s="253">
        <v>1</v>
      </c>
    </row>
    <row r="1648" spans="1:13" s="293" customFormat="1" ht="45">
      <c r="A1648" s="1"/>
      <c r="B1648" s="289">
        <v>78</v>
      </c>
      <c r="C1648" s="330" t="s">
        <v>5765</v>
      </c>
      <c r="D1648" s="289" t="s">
        <v>73</v>
      </c>
      <c r="E1648" s="289" t="s">
        <v>1074</v>
      </c>
      <c r="F1648" s="291">
        <v>0.3</v>
      </c>
      <c r="G1648" s="291">
        <v>0.24</v>
      </c>
      <c r="H1648" s="291"/>
      <c r="I1648" s="289" t="s">
        <v>5552</v>
      </c>
      <c r="J1648" s="289" t="s">
        <v>5729</v>
      </c>
      <c r="K1648" s="290" t="s">
        <v>5766</v>
      </c>
      <c r="L1648" s="290"/>
      <c r="M1648" s="253">
        <v>1</v>
      </c>
    </row>
    <row r="1649" spans="1:13" s="293" customFormat="1" ht="60">
      <c r="A1649" s="1"/>
      <c r="B1649" s="289">
        <v>79</v>
      </c>
      <c r="C1649" s="330" t="s">
        <v>5767</v>
      </c>
      <c r="D1649" s="289" t="s">
        <v>27</v>
      </c>
      <c r="E1649" s="289" t="s">
        <v>1976</v>
      </c>
      <c r="F1649" s="291">
        <v>6.29</v>
      </c>
      <c r="G1649" s="291">
        <v>1.887</v>
      </c>
      <c r="H1649" s="291"/>
      <c r="I1649" s="289" t="s">
        <v>5552</v>
      </c>
      <c r="J1649" s="289" t="s">
        <v>5768</v>
      </c>
      <c r="K1649" s="290" t="s">
        <v>5769</v>
      </c>
      <c r="L1649" s="290"/>
      <c r="M1649" s="253">
        <v>1</v>
      </c>
    </row>
    <row r="1650" spans="1:13" s="293" customFormat="1" ht="45">
      <c r="A1650" s="1"/>
      <c r="B1650" s="289">
        <v>80</v>
      </c>
      <c r="C1650" s="330" t="s">
        <v>5770</v>
      </c>
      <c r="D1650" s="289" t="s">
        <v>27</v>
      </c>
      <c r="E1650" s="289" t="s">
        <v>1976</v>
      </c>
      <c r="F1650" s="291">
        <v>6.54</v>
      </c>
      <c r="G1650" s="291">
        <v>1.962</v>
      </c>
      <c r="H1650" s="291"/>
      <c r="I1650" s="289" t="s">
        <v>5552</v>
      </c>
      <c r="J1650" s="289" t="s">
        <v>5771</v>
      </c>
      <c r="K1650" s="290" t="s">
        <v>5772</v>
      </c>
      <c r="L1650" s="290"/>
      <c r="M1650" s="253">
        <v>1</v>
      </c>
    </row>
    <row r="1651" spans="1:13" s="293" customFormat="1" ht="45">
      <c r="A1651" s="1"/>
      <c r="B1651" s="289">
        <v>81</v>
      </c>
      <c r="C1651" s="330" t="s">
        <v>5773</v>
      </c>
      <c r="D1651" s="289" t="s">
        <v>27</v>
      </c>
      <c r="E1651" s="289" t="s">
        <v>1976</v>
      </c>
      <c r="F1651" s="291">
        <v>5.87</v>
      </c>
      <c r="G1651" s="291">
        <v>2.94</v>
      </c>
      <c r="H1651" s="291"/>
      <c r="I1651" s="289" t="s">
        <v>5552</v>
      </c>
      <c r="J1651" s="289" t="s">
        <v>5611</v>
      </c>
      <c r="K1651" s="290" t="s">
        <v>5774</v>
      </c>
      <c r="L1651" s="290"/>
      <c r="M1651" s="253">
        <v>1</v>
      </c>
    </row>
    <row r="1652" spans="1:13" s="293" customFormat="1" ht="45">
      <c r="A1652" s="1"/>
      <c r="B1652" s="289">
        <v>82</v>
      </c>
      <c r="C1652" s="330" t="s">
        <v>5775</v>
      </c>
      <c r="D1652" s="289" t="s">
        <v>122</v>
      </c>
      <c r="E1652" s="289" t="s">
        <v>1976</v>
      </c>
      <c r="F1652" s="291">
        <v>2.7</v>
      </c>
      <c r="G1652" s="291">
        <v>0.81</v>
      </c>
      <c r="H1652" s="291"/>
      <c r="I1652" s="289" t="s">
        <v>5552</v>
      </c>
      <c r="J1652" s="289" t="s">
        <v>5607</v>
      </c>
      <c r="K1652" s="290" t="s">
        <v>5776</v>
      </c>
      <c r="L1652" s="290"/>
      <c r="M1652" s="253">
        <v>1</v>
      </c>
    </row>
    <row r="1653" spans="1:13" s="293" customFormat="1" ht="45">
      <c r="A1653" s="1"/>
      <c r="B1653" s="289">
        <v>83</v>
      </c>
      <c r="C1653" s="330" t="s">
        <v>5777</v>
      </c>
      <c r="D1653" s="289" t="s">
        <v>271</v>
      </c>
      <c r="E1653" s="289" t="s">
        <v>1976</v>
      </c>
      <c r="F1653" s="291">
        <v>0.35</v>
      </c>
      <c r="G1653" s="291">
        <v>0.105</v>
      </c>
      <c r="H1653" s="291"/>
      <c r="I1653" s="289" t="s">
        <v>5552</v>
      </c>
      <c r="J1653" s="289" t="s">
        <v>5749</v>
      </c>
      <c r="K1653" s="290" t="s">
        <v>5778</v>
      </c>
      <c r="L1653" s="290"/>
      <c r="M1653" s="253">
        <v>1</v>
      </c>
    </row>
    <row r="1654" spans="1:13" s="293" customFormat="1" ht="45">
      <c r="A1654" s="1"/>
      <c r="B1654" s="289">
        <v>84</v>
      </c>
      <c r="C1654" s="330" t="s">
        <v>5779</v>
      </c>
      <c r="D1654" s="289" t="s">
        <v>271</v>
      </c>
      <c r="E1654" s="289" t="s">
        <v>1976</v>
      </c>
      <c r="F1654" s="291">
        <v>0.35</v>
      </c>
      <c r="G1654" s="291">
        <v>0.105</v>
      </c>
      <c r="H1654" s="291"/>
      <c r="I1654" s="289" t="s">
        <v>5552</v>
      </c>
      <c r="J1654" s="289" t="s">
        <v>5619</v>
      </c>
      <c r="K1654" s="290" t="s">
        <v>5780</v>
      </c>
      <c r="L1654" s="290"/>
      <c r="M1654" s="253">
        <v>1</v>
      </c>
    </row>
    <row r="1655" spans="1:13" s="293" customFormat="1" ht="60">
      <c r="A1655" s="1"/>
      <c r="B1655" s="289">
        <v>85</v>
      </c>
      <c r="C1655" s="330" t="s">
        <v>5781</v>
      </c>
      <c r="D1655" s="289" t="s">
        <v>47</v>
      </c>
      <c r="E1655" s="289" t="s">
        <v>1976</v>
      </c>
      <c r="F1655" s="291">
        <v>0.93</v>
      </c>
      <c r="G1655" s="291">
        <v>0.27900000000000003</v>
      </c>
      <c r="H1655" s="291"/>
      <c r="I1655" s="289" t="s">
        <v>5552</v>
      </c>
      <c r="J1655" s="289" t="s">
        <v>5782</v>
      </c>
      <c r="K1655" s="290" t="s">
        <v>5783</v>
      </c>
      <c r="L1655" s="290"/>
      <c r="M1655" s="253">
        <v>1</v>
      </c>
    </row>
    <row r="1656" spans="1:13" s="293" customFormat="1" ht="75">
      <c r="A1656" s="1"/>
      <c r="B1656" s="289">
        <v>86</v>
      </c>
      <c r="C1656" s="330" t="s">
        <v>5784</v>
      </c>
      <c r="D1656" s="289" t="s">
        <v>47</v>
      </c>
      <c r="E1656" s="289" t="s">
        <v>1976</v>
      </c>
      <c r="F1656" s="291">
        <v>2</v>
      </c>
      <c r="G1656" s="291">
        <v>0.6</v>
      </c>
      <c r="H1656" s="291"/>
      <c r="I1656" s="289" t="s">
        <v>5552</v>
      </c>
      <c r="J1656" s="289" t="s">
        <v>5607</v>
      </c>
      <c r="K1656" s="290" t="s">
        <v>5785</v>
      </c>
      <c r="L1656" s="290"/>
      <c r="M1656" s="253">
        <v>1</v>
      </c>
    </row>
    <row r="1657" spans="1:13" s="293" customFormat="1" ht="60">
      <c r="A1657" s="1"/>
      <c r="B1657" s="289">
        <v>87</v>
      </c>
      <c r="C1657" s="330" t="s">
        <v>5786</v>
      </c>
      <c r="D1657" s="289" t="s">
        <v>27</v>
      </c>
      <c r="E1657" s="289" t="s">
        <v>1976</v>
      </c>
      <c r="F1657" s="291">
        <v>3.1</v>
      </c>
      <c r="G1657" s="291">
        <v>1.55</v>
      </c>
      <c r="H1657" s="291"/>
      <c r="I1657" s="289" t="s">
        <v>5552</v>
      </c>
      <c r="J1657" s="289" t="s">
        <v>5574</v>
      </c>
      <c r="K1657" s="290" t="s">
        <v>5787</v>
      </c>
      <c r="L1657" s="290"/>
      <c r="M1657" s="253">
        <v>1</v>
      </c>
    </row>
    <row r="1658" spans="1:13" s="293" customFormat="1" ht="45">
      <c r="A1658" s="1"/>
      <c r="B1658" s="289">
        <v>88</v>
      </c>
      <c r="C1658" s="330" t="s">
        <v>5788</v>
      </c>
      <c r="D1658" s="289" t="s">
        <v>27</v>
      </c>
      <c r="E1658" s="289" t="s">
        <v>1976</v>
      </c>
      <c r="F1658" s="291">
        <v>6.5</v>
      </c>
      <c r="G1658" s="291">
        <v>3.25</v>
      </c>
      <c r="H1658" s="291"/>
      <c r="I1658" s="289" t="s">
        <v>5552</v>
      </c>
      <c r="J1658" s="289" t="s">
        <v>5789</v>
      </c>
      <c r="K1658" s="290" t="s">
        <v>5790</v>
      </c>
      <c r="L1658" s="290"/>
      <c r="M1658" s="253">
        <v>1</v>
      </c>
    </row>
    <row r="1659" spans="1:13" s="293" customFormat="1" ht="45">
      <c r="A1659" s="1"/>
      <c r="B1659" s="289">
        <v>89</v>
      </c>
      <c r="C1659" s="330" t="s">
        <v>5791</v>
      </c>
      <c r="D1659" s="289" t="s">
        <v>898</v>
      </c>
      <c r="E1659" s="289" t="s">
        <v>5792</v>
      </c>
      <c r="F1659" s="291">
        <v>2.9</v>
      </c>
      <c r="G1659" s="291">
        <v>0.4</v>
      </c>
      <c r="H1659" s="291"/>
      <c r="I1659" s="289" t="s">
        <v>5552</v>
      </c>
      <c r="J1659" s="289" t="s">
        <v>5699</v>
      </c>
      <c r="K1659" s="290" t="s">
        <v>5793</v>
      </c>
      <c r="L1659" s="290"/>
      <c r="M1659" s="253">
        <v>1</v>
      </c>
    </row>
    <row r="1660" spans="1:13" s="293" customFormat="1" ht="45">
      <c r="A1660" s="1"/>
      <c r="B1660" s="289">
        <v>90</v>
      </c>
      <c r="C1660" s="330" t="s">
        <v>5794</v>
      </c>
      <c r="D1660" s="289" t="s">
        <v>27</v>
      </c>
      <c r="E1660" s="289" t="s">
        <v>1976</v>
      </c>
      <c r="F1660" s="291">
        <v>6.54</v>
      </c>
      <c r="G1660" s="291">
        <v>1.962</v>
      </c>
      <c r="H1660" s="291"/>
      <c r="I1660" s="289" t="s">
        <v>5552</v>
      </c>
      <c r="J1660" s="289" t="s">
        <v>5795</v>
      </c>
      <c r="K1660" s="290" t="s">
        <v>5796</v>
      </c>
      <c r="L1660" s="290"/>
      <c r="M1660" s="253">
        <v>1</v>
      </c>
    </row>
    <row r="1661" spans="1:13" s="293" customFormat="1" ht="45">
      <c r="A1661" s="1"/>
      <c r="B1661" s="289">
        <v>91</v>
      </c>
      <c r="C1661" s="330" t="s">
        <v>5797</v>
      </c>
      <c r="D1661" s="289" t="s">
        <v>27</v>
      </c>
      <c r="E1661" s="289" t="s">
        <v>1976</v>
      </c>
      <c r="F1661" s="291">
        <v>2.2999999999999998</v>
      </c>
      <c r="G1661" s="291">
        <v>1.1499999999999999</v>
      </c>
      <c r="H1661" s="291"/>
      <c r="I1661" s="289" t="s">
        <v>5552</v>
      </c>
      <c r="J1661" s="289" t="s">
        <v>5798</v>
      </c>
      <c r="K1661" s="290" t="s">
        <v>5799</v>
      </c>
      <c r="L1661" s="290"/>
      <c r="M1661" s="253">
        <v>1</v>
      </c>
    </row>
    <row r="1662" spans="1:13" s="293" customFormat="1" ht="60">
      <c r="A1662" s="1"/>
      <c r="B1662" s="289">
        <v>92</v>
      </c>
      <c r="C1662" s="330" t="s">
        <v>5800</v>
      </c>
      <c r="D1662" s="289" t="s">
        <v>898</v>
      </c>
      <c r="E1662" s="289" t="s">
        <v>5801</v>
      </c>
      <c r="F1662" s="291">
        <v>1.3</v>
      </c>
      <c r="G1662" s="291">
        <v>0.86</v>
      </c>
      <c r="H1662" s="291"/>
      <c r="I1662" s="289" t="s">
        <v>5552</v>
      </c>
      <c r="J1662" s="289" t="s">
        <v>5582</v>
      </c>
      <c r="K1662" s="290" t="s">
        <v>5802</v>
      </c>
      <c r="L1662" s="290"/>
      <c r="M1662" s="253">
        <v>1</v>
      </c>
    </row>
    <row r="1663" spans="1:13" s="293" customFormat="1" ht="30">
      <c r="A1663" s="1"/>
      <c r="B1663" s="289">
        <v>93</v>
      </c>
      <c r="C1663" s="330" t="s">
        <v>5803</v>
      </c>
      <c r="D1663" s="289" t="s">
        <v>898</v>
      </c>
      <c r="E1663" s="289" t="s">
        <v>5626</v>
      </c>
      <c r="F1663" s="291">
        <v>1.27</v>
      </c>
      <c r="G1663" s="291">
        <v>0.56000000000000005</v>
      </c>
      <c r="H1663" s="291"/>
      <c r="I1663" s="289" t="s">
        <v>5552</v>
      </c>
      <c r="J1663" s="289" t="s">
        <v>5585</v>
      </c>
      <c r="K1663" s="290" t="s">
        <v>5804</v>
      </c>
      <c r="L1663" s="290"/>
      <c r="M1663" s="253">
        <v>1</v>
      </c>
    </row>
    <row r="1664" spans="1:13" s="293" customFormat="1" ht="45">
      <c r="A1664" s="1"/>
      <c r="B1664" s="289">
        <v>94</v>
      </c>
      <c r="C1664" s="330" t="s">
        <v>5805</v>
      </c>
      <c r="D1664" s="289" t="s">
        <v>27</v>
      </c>
      <c r="E1664" s="289" t="s">
        <v>5758</v>
      </c>
      <c r="F1664" s="291">
        <v>0.84</v>
      </c>
      <c r="G1664" s="291">
        <v>0.252</v>
      </c>
      <c r="H1664" s="291"/>
      <c r="I1664" s="289" t="s">
        <v>5552</v>
      </c>
      <c r="J1664" s="289" t="s">
        <v>5806</v>
      </c>
      <c r="K1664" s="290" t="s">
        <v>5807</v>
      </c>
      <c r="L1664" s="290"/>
      <c r="M1664" s="253">
        <v>1</v>
      </c>
    </row>
    <row r="1665" spans="1:13" s="293" customFormat="1" ht="60">
      <c r="A1665" s="1"/>
      <c r="B1665" s="289">
        <v>95</v>
      </c>
      <c r="C1665" s="330" t="s">
        <v>5808</v>
      </c>
      <c r="D1665" s="289" t="s">
        <v>27</v>
      </c>
      <c r="E1665" s="289" t="s">
        <v>1976</v>
      </c>
      <c r="F1665" s="291">
        <v>3.1</v>
      </c>
      <c r="G1665" s="291">
        <v>1.55</v>
      </c>
      <c r="H1665" s="291"/>
      <c r="I1665" s="289" t="s">
        <v>5552</v>
      </c>
      <c r="J1665" s="289" t="s">
        <v>5809</v>
      </c>
      <c r="K1665" s="290" t="s">
        <v>5810</v>
      </c>
      <c r="L1665" s="290"/>
      <c r="M1665" s="253">
        <v>1</v>
      </c>
    </row>
    <row r="1666" spans="1:13" s="293" customFormat="1" ht="45">
      <c r="A1666" s="1"/>
      <c r="B1666" s="289">
        <v>96</v>
      </c>
      <c r="C1666" s="330" t="s">
        <v>5811</v>
      </c>
      <c r="D1666" s="289" t="s">
        <v>47</v>
      </c>
      <c r="E1666" s="289" t="s">
        <v>5758</v>
      </c>
      <c r="F1666" s="291">
        <v>3.83</v>
      </c>
      <c r="G1666" s="291">
        <v>1.915</v>
      </c>
      <c r="H1666" s="291"/>
      <c r="I1666" s="289" t="s">
        <v>5552</v>
      </c>
      <c r="J1666" s="289" t="s">
        <v>5705</v>
      </c>
      <c r="K1666" s="290" t="s">
        <v>5812</v>
      </c>
      <c r="L1666" s="290"/>
      <c r="M1666" s="253">
        <v>1</v>
      </c>
    </row>
    <row r="1667" spans="1:13" s="293" customFormat="1" ht="75">
      <c r="A1667" s="1"/>
      <c r="B1667" s="289">
        <v>97</v>
      </c>
      <c r="C1667" s="330" t="s">
        <v>5813</v>
      </c>
      <c r="D1667" s="289" t="s">
        <v>2028</v>
      </c>
      <c r="E1667" s="289" t="s">
        <v>5758</v>
      </c>
      <c r="F1667" s="291">
        <v>2.5</v>
      </c>
      <c r="G1667" s="291">
        <v>0.75</v>
      </c>
      <c r="H1667" s="291"/>
      <c r="I1667" s="289" t="s">
        <v>5552</v>
      </c>
      <c r="J1667" s="289" t="s">
        <v>5677</v>
      </c>
      <c r="K1667" s="290" t="s">
        <v>5814</v>
      </c>
      <c r="L1667" s="290"/>
      <c r="M1667" s="253">
        <v>1</v>
      </c>
    </row>
    <row r="1668" spans="1:13" s="293" customFormat="1" ht="45">
      <c r="A1668" s="1"/>
      <c r="B1668" s="289">
        <v>98</v>
      </c>
      <c r="C1668" s="330" t="s">
        <v>5815</v>
      </c>
      <c r="D1668" s="289" t="s">
        <v>271</v>
      </c>
      <c r="E1668" s="289" t="s">
        <v>5758</v>
      </c>
      <c r="F1668" s="291">
        <v>2.8</v>
      </c>
      <c r="G1668" s="291">
        <v>1.4</v>
      </c>
      <c r="H1668" s="291"/>
      <c r="I1668" s="289" t="s">
        <v>5552</v>
      </c>
      <c r="J1668" s="289" t="s">
        <v>5553</v>
      </c>
      <c r="K1668" s="290" t="s">
        <v>5816</v>
      </c>
      <c r="L1668" s="290"/>
      <c r="M1668" s="253">
        <v>1</v>
      </c>
    </row>
    <row r="1669" spans="1:13" s="293" customFormat="1" ht="60">
      <c r="A1669" s="1"/>
      <c r="B1669" s="289">
        <v>99</v>
      </c>
      <c r="C1669" s="330" t="s">
        <v>5817</v>
      </c>
      <c r="D1669" s="289" t="s">
        <v>47</v>
      </c>
      <c r="E1669" s="289" t="s">
        <v>5758</v>
      </c>
      <c r="F1669" s="291">
        <v>1</v>
      </c>
      <c r="G1669" s="291">
        <v>0.5</v>
      </c>
      <c r="H1669" s="291"/>
      <c r="I1669" s="289" t="s">
        <v>5552</v>
      </c>
      <c r="J1669" s="289" t="s">
        <v>5806</v>
      </c>
      <c r="K1669" s="290" t="s">
        <v>5818</v>
      </c>
      <c r="L1669" s="290"/>
      <c r="M1669" s="253">
        <v>1</v>
      </c>
    </row>
    <row r="1670" spans="1:13" s="293" customFormat="1" ht="45">
      <c r="A1670" s="1"/>
      <c r="B1670" s="289">
        <v>100</v>
      </c>
      <c r="C1670" s="330" t="s">
        <v>5819</v>
      </c>
      <c r="D1670" s="289" t="s">
        <v>2028</v>
      </c>
      <c r="E1670" s="289" t="s">
        <v>5758</v>
      </c>
      <c r="F1670" s="291">
        <v>2.6</v>
      </c>
      <c r="G1670" s="291">
        <v>0.78</v>
      </c>
      <c r="H1670" s="291"/>
      <c r="I1670" s="289" t="s">
        <v>5552</v>
      </c>
      <c r="J1670" s="289" t="s">
        <v>5806</v>
      </c>
      <c r="K1670" s="290" t="s">
        <v>5820</v>
      </c>
      <c r="L1670" s="290"/>
      <c r="M1670" s="253">
        <v>1</v>
      </c>
    </row>
    <row r="1671" spans="1:13" s="293" customFormat="1" ht="45">
      <c r="A1671" s="1"/>
      <c r="B1671" s="289">
        <v>101</v>
      </c>
      <c r="C1671" s="330" t="s">
        <v>5821</v>
      </c>
      <c r="D1671" s="289" t="s">
        <v>2028</v>
      </c>
      <c r="E1671" s="289" t="s">
        <v>5758</v>
      </c>
      <c r="F1671" s="291">
        <v>2.2999999999999998</v>
      </c>
      <c r="G1671" s="291">
        <v>0.69</v>
      </c>
      <c r="H1671" s="291"/>
      <c r="I1671" s="289" t="s">
        <v>5552</v>
      </c>
      <c r="J1671" s="289" t="s">
        <v>5702</v>
      </c>
      <c r="K1671" s="290" t="s">
        <v>5822</v>
      </c>
      <c r="L1671" s="290"/>
      <c r="M1671" s="253">
        <v>1</v>
      </c>
    </row>
    <row r="1672" spans="1:13" s="293" customFormat="1" ht="90">
      <c r="A1672" s="1"/>
      <c r="B1672" s="289">
        <v>102</v>
      </c>
      <c r="C1672" s="330" t="s">
        <v>5823</v>
      </c>
      <c r="D1672" s="289" t="s">
        <v>166</v>
      </c>
      <c r="E1672" s="289" t="s">
        <v>5567</v>
      </c>
      <c r="F1672" s="291">
        <v>1.9</v>
      </c>
      <c r="G1672" s="291">
        <v>0.95</v>
      </c>
      <c r="H1672" s="291"/>
      <c r="I1672" s="289" t="s">
        <v>5552</v>
      </c>
      <c r="J1672" s="289" t="s">
        <v>5824</v>
      </c>
      <c r="K1672" s="290" t="s">
        <v>5825</v>
      </c>
      <c r="L1672" s="290"/>
      <c r="M1672" s="253">
        <v>1</v>
      </c>
    </row>
    <row r="1673" spans="1:13" s="181" customFormat="1" hidden="1">
      <c r="A1673" s="5"/>
      <c r="B1673" s="3"/>
      <c r="C1673" s="132"/>
      <c r="D1673" s="3"/>
      <c r="E1673" s="3"/>
      <c r="F1673" s="142"/>
      <c r="G1673" s="142"/>
      <c r="H1673" s="142"/>
      <c r="I1673" s="3"/>
      <c r="J1673" s="3"/>
      <c r="K1673" s="137"/>
      <c r="L1673" s="137"/>
      <c r="M1673" s="199"/>
    </row>
    <row r="1674" spans="1:13" s="209" customFormat="1">
      <c r="A1674" s="1"/>
      <c r="B1674" s="280" t="s">
        <v>129</v>
      </c>
      <c r="C1674" s="296" t="s">
        <v>130</v>
      </c>
      <c r="D1674" s="276"/>
      <c r="E1674" s="276"/>
      <c r="F1674" s="277"/>
      <c r="G1674" s="277"/>
      <c r="H1674" s="277"/>
      <c r="I1674" s="276"/>
      <c r="J1674" s="276"/>
      <c r="K1674" s="278"/>
      <c r="L1674" s="278"/>
      <c r="M1674" s="282">
        <v>0</v>
      </c>
    </row>
    <row r="1675" spans="1:13" s="293" customFormat="1" ht="45">
      <c r="A1675" s="1"/>
      <c r="B1675" s="289">
        <v>103</v>
      </c>
      <c r="C1675" s="305" t="s">
        <v>5829</v>
      </c>
      <c r="D1675" s="289" t="s">
        <v>125</v>
      </c>
      <c r="E1675" s="289" t="s">
        <v>1976</v>
      </c>
      <c r="F1675" s="308">
        <v>1.66</v>
      </c>
      <c r="G1675" s="308">
        <v>7.0000000000000007E-2</v>
      </c>
      <c r="H1675" s="308"/>
      <c r="I1675" s="289" t="s">
        <v>5552</v>
      </c>
      <c r="J1675" s="289" t="s">
        <v>5653</v>
      </c>
      <c r="K1675" s="329" t="s">
        <v>5830</v>
      </c>
      <c r="L1675" s="290"/>
      <c r="M1675" s="253">
        <v>1</v>
      </c>
    </row>
    <row r="1676" spans="1:13" s="181" customFormat="1" hidden="1">
      <c r="A1676" s="5"/>
      <c r="B1676" s="3"/>
      <c r="C1676" s="137"/>
      <c r="D1676" s="3"/>
      <c r="E1676" s="137"/>
      <c r="F1676" s="143"/>
      <c r="G1676" s="142"/>
      <c r="H1676" s="142"/>
      <c r="I1676" s="3"/>
      <c r="J1676" s="3"/>
      <c r="K1676" s="137"/>
      <c r="L1676" s="197"/>
      <c r="M1676" s="199"/>
    </row>
    <row r="1677" spans="1:13" s="209" customFormat="1">
      <c r="A1677" s="5"/>
      <c r="B1677" s="296" t="s">
        <v>6407</v>
      </c>
      <c r="C1677" s="297"/>
      <c r="D1677" s="276"/>
      <c r="E1677" s="276"/>
      <c r="F1677" s="277"/>
      <c r="G1677" s="277"/>
      <c r="H1677" s="277"/>
      <c r="I1677" s="276"/>
      <c r="J1677" s="276"/>
      <c r="K1677" s="278"/>
      <c r="L1677" s="358"/>
      <c r="M1677" s="282">
        <v>0</v>
      </c>
    </row>
    <row r="1678" spans="1:13" s="209" customFormat="1">
      <c r="A1678" s="5"/>
      <c r="B1678" s="280" t="s">
        <v>16</v>
      </c>
      <c r="C1678" s="281" t="s">
        <v>6493</v>
      </c>
      <c r="D1678" s="276"/>
      <c r="E1678" s="276"/>
      <c r="F1678" s="277"/>
      <c r="G1678" s="277"/>
      <c r="H1678" s="277"/>
      <c r="I1678" s="276"/>
      <c r="J1678" s="276"/>
      <c r="K1678" s="278"/>
      <c r="L1678" s="358"/>
      <c r="M1678" s="282">
        <v>0</v>
      </c>
    </row>
    <row r="1679" spans="1:13" s="288" customFormat="1">
      <c r="A1679" s="5"/>
      <c r="B1679" s="283" t="s">
        <v>18</v>
      </c>
      <c r="C1679" s="284" t="s">
        <v>19</v>
      </c>
      <c r="D1679" s="298"/>
      <c r="E1679" s="298"/>
      <c r="F1679" s="304"/>
      <c r="G1679" s="304"/>
      <c r="H1679" s="304"/>
      <c r="I1679" s="298"/>
      <c r="J1679" s="298"/>
      <c r="K1679" s="299"/>
      <c r="L1679" s="360"/>
      <c r="M1679" s="286">
        <v>0</v>
      </c>
    </row>
    <row r="1680" spans="1:13" s="293" customFormat="1" ht="75">
      <c r="A1680" s="181"/>
      <c r="B1680" s="289">
        <v>1</v>
      </c>
      <c r="C1680" s="290" t="s">
        <v>2390</v>
      </c>
      <c r="D1680" s="289" t="s">
        <v>27</v>
      </c>
      <c r="E1680" s="289" t="s">
        <v>2391</v>
      </c>
      <c r="F1680" s="291">
        <v>4.8499999999999996</v>
      </c>
      <c r="G1680" s="291">
        <v>4.8499999999999996</v>
      </c>
      <c r="H1680" s="291"/>
      <c r="I1680" s="289" t="s">
        <v>2392</v>
      </c>
      <c r="J1680" s="289" t="s">
        <v>2393</v>
      </c>
      <c r="K1680" s="290" t="s">
        <v>6465</v>
      </c>
      <c r="L1680" s="359"/>
      <c r="M1680" s="253">
        <v>1</v>
      </c>
    </row>
    <row r="1681" spans="1:13" s="293" customFormat="1" ht="60">
      <c r="A1681" s="181"/>
      <c r="B1681" s="289">
        <v>2</v>
      </c>
      <c r="C1681" s="290" t="s">
        <v>2394</v>
      </c>
      <c r="D1681" s="289" t="s">
        <v>27</v>
      </c>
      <c r="E1681" s="289" t="s">
        <v>2391</v>
      </c>
      <c r="F1681" s="291">
        <v>5.85</v>
      </c>
      <c r="G1681" s="291">
        <v>5.85</v>
      </c>
      <c r="H1681" s="291"/>
      <c r="I1681" s="289" t="s">
        <v>2392</v>
      </c>
      <c r="J1681" s="289" t="s">
        <v>2395</v>
      </c>
      <c r="K1681" s="290" t="s">
        <v>6466</v>
      </c>
      <c r="L1681" s="359"/>
      <c r="M1681" s="253">
        <v>1</v>
      </c>
    </row>
    <row r="1682" spans="1:13" s="293" customFormat="1" ht="45">
      <c r="A1682" s="181"/>
      <c r="B1682" s="289">
        <v>3</v>
      </c>
      <c r="C1682" s="290" t="s">
        <v>2396</v>
      </c>
      <c r="D1682" s="289" t="s">
        <v>125</v>
      </c>
      <c r="E1682" s="289" t="s">
        <v>2391</v>
      </c>
      <c r="F1682" s="291">
        <v>17.8</v>
      </c>
      <c r="G1682" s="291">
        <v>4.5</v>
      </c>
      <c r="H1682" s="291"/>
      <c r="I1682" s="289" t="s">
        <v>2392</v>
      </c>
      <c r="J1682" s="289" t="s">
        <v>2397</v>
      </c>
      <c r="K1682" s="290" t="s">
        <v>2398</v>
      </c>
      <c r="L1682" s="359"/>
      <c r="M1682" s="253">
        <v>1</v>
      </c>
    </row>
    <row r="1683" spans="1:13" s="293" customFormat="1" ht="45">
      <c r="A1683" s="181"/>
      <c r="B1683" s="289">
        <v>4</v>
      </c>
      <c r="C1683" s="290" t="s">
        <v>2399</v>
      </c>
      <c r="D1683" s="289" t="s">
        <v>47</v>
      </c>
      <c r="E1683" s="289" t="s">
        <v>2391</v>
      </c>
      <c r="F1683" s="291">
        <v>1.3</v>
      </c>
      <c r="G1683" s="291">
        <v>1.3</v>
      </c>
      <c r="H1683" s="291"/>
      <c r="I1683" s="289" t="s">
        <v>2392</v>
      </c>
      <c r="J1683" s="289" t="s">
        <v>2400</v>
      </c>
      <c r="K1683" s="290" t="s">
        <v>6467</v>
      </c>
      <c r="L1683" s="359"/>
      <c r="M1683" s="253">
        <v>1</v>
      </c>
    </row>
    <row r="1684" spans="1:13" s="293" customFormat="1" ht="45">
      <c r="A1684" s="181"/>
      <c r="B1684" s="289">
        <v>5</v>
      </c>
      <c r="C1684" s="290" t="s">
        <v>2401</v>
      </c>
      <c r="D1684" s="289" t="s">
        <v>47</v>
      </c>
      <c r="E1684" s="289" t="s">
        <v>2391</v>
      </c>
      <c r="F1684" s="291">
        <v>1.6</v>
      </c>
      <c r="G1684" s="291">
        <v>0.65</v>
      </c>
      <c r="H1684" s="291"/>
      <c r="I1684" s="289" t="s">
        <v>2392</v>
      </c>
      <c r="J1684" s="289" t="s">
        <v>2402</v>
      </c>
      <c r="K1684" s="290" t="s">
        <v>6468</v>
      </c>
      <c r="L1684" s="359"/>
      <c r="M1684" s="253">
        <v>1</v>
      </c>
    </row>
    <row r="1685" spans="1:13" s="293" customFormat="1" ht="45">
      <c r="A1685" s="181"/>
      <c r="B1685" s="289">
        <v>6</v>
      </c>
      <c r="C1685" s="290" t="s">
        <v>2403</v>
      </c>
      <c r="D1685" s="289" t="s">
        <v>122</v>
      </c>
      <c r="E1685" s="289" t="s">
        <v>2391</v>
      </c>
      <c r="F1685" s="291">
        <v>0.2</v>
      </c>
      <c r="G1685" s="291">
        <v>0.2</v>
      </c>
      <c r="H1685" s="291"/>
      <c r="I1685" s="289" t="s">
        <v>2392</v>
      </c>
      <c r="J1685" s="289" t="s">
        <v>2404</v>
      </c>
      <c r="K1685" s="290" t="s">
        <v>6469</v>
      </c>
      <c r="L1685" s="359"/>
      <c r="M1685" s="253">
        <v>1</v>
      </c>
    </row>
    <row r="1686" spans="1:13" s="293" customFormat="1" ht="90">
      <c r="A1686" s="181"/>
      <c r="B1686" s="289">
        <v>7</v>
      </c>
      <c r="C1686" s="290" t="s">
        <v>2405</v>
      </c>
      <c r="D1686" s="289" t="s">
        <v>47</v>
      </c>
      <c r="E1686" s="289" t="s">
        <v>2391</v>
      </c>
      <c r="F1686" s="291">
        <v>1.03</v>
      </c>
      <c r="G1686" s="291">
        <v>0.56000000000000005</v>
      </c>
      <c r="H1686" s="291"/>
      <c r="I1686" s="289" t="s">
        <v>2392</v>
      </c>
      <c r="J1686" s="289" t="s">
        <v>2406</v>
      </c>
      <c r="K1686" s="290" t="s">
        <v>6470</v>
      </c>
      <c r="L1686" s="359"/>
      <c r="M1686" s="253">
        <v>1</v>
      </c>
    </row>
    <row r="1687" spans="1:13" s="293" customFormat="1" ht="75">
      <c r="A1687" s="181"/>
      <c r="B1687" s="289">
        <v>8</v>
      </c>
      <c r="C1687" s="290" t="s">
        <v>2407</v>
      </c>
      <c r="D1687" s="289" t="s">
        <v>47</v>
      </c>
      <c r="E1687" s="289" t="s">
        <v>2391</v>
      </c>
      <c r="F1687" s="291">
        <v>0.23</v>
      </c>
      <c r="G1687" s="291">
        <v>0.23</v>
      </c>
      <c r="H1687" s="291"/>
      <c r="I1687" s="289" t="s">
        <v>2392</v>
      </c>
      <c r="J1687" s="289" t="s">
        <v>2408</v>
      </c>
      <c r="K1687" s="290" t="s">
        <v>6471</v>
      </c>
      <c r="L1687" s="359"/>
      <c r="M1687" s="253">
        <v>1</v>
      </c>
    </row>
    <row r="1688" spans="1:13" s="293" customFormat="1" ht="75">
      <c r="A1688" s="181"/>
      <c r="B1688" s="289">
        <v>9</v>
      </c>
      <c r="C1688" s="290" t="s">
        <v>2409</v>
      </c>
      <c r="D1688" s="289" t="s">
        <v>47</v>
      </c>
      <c r="E1688" s="289" t="s">
        <v>2391</v>
      </c>
      <c r="F1688" s="291">
        <v>1.97</v>
      </c>
      <c r="G1688" s="291">
        <v>1.25</v>
      </c>
      <c r="H1688" s="291"/>
      <c r="I1688" s="289" t="s">
        <v>2392</v>
      </c>
      <c r="J1688" s="289" t="s">
        <v>2410</v>
      </c>
      <c r="K1688" s="290" t="s">
        <v>6472</v>
      </c>
      <c r="L1688" s="359"/>
      <c r="M1688" s="253">
        <v>1</v>
      </c>
    </row>
    <row r="1689" spans="1:13" s="293" customFormat="1" ht="45">
      <c r="A1689" s="181"/>
      <c r="B1689" s="289">
        <v>10</v>
      </c>
      <c r="C1689" s="290" t="s">
        <v>2411</v>
      </c>
      <c r="D1689" s="289" t="s">
        <v>73</v>
      </c>
      <c r="E1689" s="289" t="s">
        <v>2391</v>
      </c>
      <c r="F1689" s="291">
        <v>0.95</v>
      </c>
      <c r="G1689" s="291">
        <v>0.95</v>
      </c>
      <c r="H1689" s="291"/>
      <c r="I1689" s="289" t="s">
        <v>2392</v>
      </c>
      <c r="J1689" s="289" t="s">
        <v>2412</v>
      </c>
      <c r="K1689" s="290" t="s">
        <v>6473</v>
      </c>
      <c r="L1689" s="359"/>
      <c r="M1689" s="253">
        <v>1</v>
      </c>
    </row>
    <row r="1690" spans="1:13" s="293" customFormat="1" ht="45">
      <c r="A1690" s="181"/>
      <c r="B1690" s="289">
        <v>11</v>
      </c>
      <c r="C1690" s="290" t="s">
        <v>2413</v>
      </c>
      <c r="D1690" s="289" t="s">
        <v>73</v>
      </c>
      <c r="E1690" s="289" t="s">
        <v>2391</v>
      </c>
      <c r="F1690" s="291">
        <v>0.8</v>
      </c>
      <c r="G1690" s="291">
        <v>0.8</v>
      </c>
      <c r="H1690" s="291"/>
      <c r="I1690" s="289" t="s">
        <v>2392</v>
      </c>
      <c r="J1690" s="289" t="s">
        <v>2397</v>
      </c>
      <c r="K1690" s="290" t="s">
        <v>2414</v>
      </c>
      <c r="L1690" s="359"/>
      <c r="M1690" s="253">
        <v>1</v>
      </c>
    </row>
    <row r="1691" spans="1:13" s="293" customFormat="1" ht="60">
      <c r="A1691" s="181"/>
      <c r="B1691" s="289">
        <v>12</v>
      </c>
      <c r="C1691" s="290" t="s">
        <v>2415</v>
      </c>
      <c r="D1691" s="289" t="s">
        <v>73</v>
      </c>
      <c r="E1691" s="289" t="s">
        <v>2391</v>
      </c>
      <c r="F1691" s="291">
        <v>0.12</v>
      </c>
      <c r="G1691" s="291">
        <v>0.12</v>
      </c>
      <c r="H1691" s="291"/>
      <c r="I1691" s="289" t="s">
        <v>2392</v>
      </c>
      <c r="J1691" s="289" t="s">
        <v>2397</v>
      </c>
      <c r="K1691" s="290" t="s">
        <v>6474</v>
      </c>
      <c r="L1691" s="359"/>
      <c r="M1691" s="253">
        <v>1</v>
      </c>
    </row>
    <row r="1692" spans="1:13" s="293" customFormat="1" ht="75">
      <c r="A1692" s="181"/>
      <c r="B1692" s="289">
        <v>13</v>
      </c>
      <c r="C1692" s="290" t="s">
        <v>2416</v>
      </c>
      <c r="D1692" s="289" t="s">
        <v>73</v>
      </c>
      <c r="E1692" s="289" t="s">
        <v>2391</v>
      </c>
      <c r="F1692" s="291">
        <v>0.12</v>
      </c>
      <c r="G1692" s="291">
        <v>0.12</v>
      </c>
      <c r="H1692" s="291"/>
      <c r="I1692" s="289" t="s">
        <v>2392</v>
      </c>
      <c r="J1692" s="289" t="s">
        <v>2417</v>
      </c>
      <c r="K1692" s="290" t="s">
        <v>6475</v>
      </c>
      <c r="L1692" s="359"/>
      <c r="M1692" s="253">
        <v>1</v>
      </c>
    </row>
    <row r="1693" spans="1:13" s="181" customFormat="1" hidden="1">
      <c r="B1693" s="3"/>
      <c r="C1693" s="137"/>
      <c r="D1693" s="3"/>
      <c r="E1693" s="3"/>
      <c r="F1693" s="142"/>
      <c r="G1693" s="142"/>
      <c r="H1693" s="142"/>
      <c r="I1693" s="3"/>
      <c r="J1693" s="3"/>
      <c r="K1693" s="137"/>
      <c r="L1693" s="197"/>
      <c r="M1693" s="199"/>
    </row>
    <row r="1694" spans="1:13" s="288" customFormat="1">
      <c r="A1694" s="5"/>
      <c r="B1694" s="283" t="s">
        <v>56</v>
      </c>
      <c r="C1694" s="284" t="s">
        <v>6492</v>
      </c>
      <c r="D1694" s="298"/>
      <c r="E1694" s="298"/>
      <c r="F1694" s="304"/>
      <c r="G1694" s="304"/>
      <c r="H1694" s="304"/>
      <c r="I1694" s="298"/>
      <c r="J1694" s="298"/>
      <c r="K1694" s="299"/>
      <c r="L1694" s="360"/>
      <c r="M1694" s="286">
        <v>0</v>
      </c>
    </row>
    <row r="1695" spans="1:13" s="293" customFormat="1" ht="90">
      <c r="A1695" s="181"/>
      <c r="B1695" s="289">
        <v>14</v>
      </c>
      <c r="C1695" s="330" t="s">
        <v>2418</v>
      </c>
      <c r="D1695" s="289" t="s">
        <v>47</v>
      </c>
      <c r="E1695" s="305" t="s">
        <v>2391</v>
      </c>
      <c r="F1695" s="310">
        <v>0.7</v>
      </c>
      <c r="G1695" s="291">
        <v>0.7</v>
      </c>
      <c r="H1695" s="291"/>
      <c r="I1695" s="289" t="s">
        <v>2392</v>
      </c>
      <c r="J1695" s="289" t="s">
        <v>2400</v>
      </c>
      <c r="K1695" s="290" t="s">
        <v>2419</v>
      </c>
      <c r="L1695" s="359"/>
      <c r="M1695" s="253">
        <v>1</v>
      </c>
    </row>
    <row r="1696" spans="1:13" s="293" customFormat="1" ht="60">
      <c r="A1696" s="181"/>
      <c r="B1696" s="289">
        <v>15</v>
      </c>
      <c r="C1696" s="330" t="s">
        <v>2420</v>
      </c>
      <c r="D1696" s="289" t="s">
        <v>47</v>
      </c>
      <c r="E1696" s="305" t="s">
        <v>2391</v>
      </c>
      <c r="F1696" s="310">
        <v>0.96</v>
      </c>
      <c r="G1696" s="291">
        <v>0.96</v>
      </c>
      <c r="H1696" s="291"/>
      <c r="I1696" s="289" t="s">
        <v>2392</v>
      </c>
      <c r="J1696" s="289" t="s">
        <v>2421</v>
      </c>
      <c r="K1696" s="290" t="s">
        <v>2422</v>
      </c>
      <c r="L1696" s="359"/>
      <c r="M1696" s="253">
        <v>1</v>
      </c>
    </row>
    <row r="1697" spans="1:13" s="293" customFormat="1" ht="75">
      <c r="A1697" s="181"/>
      <c r="B1697" s="289">
        <v>16</v>
      </c>
      <c r="C1697" s="330" t="s">
        <v>2423</v>
      </c>
      <c r="D1697" s="289" t="s">
        <v>122</v>
      </c>
      <c r="E1697" s="305" t="s">
        <v>2391</v>
      </c>
      <c r="F1697" s="310">
        <v>0.11</v>
      </c>
      <c r="G1697" s="291">
        <v>0.11</v>
      </c>
      <c r="H1697" s="291"/>
      <c r="I1697" s="289" t="s">
        <v>2392</v>
      </c>
      <c r="J1697" s="289" t="s">
        <v>2424</v>
      </c>
      <c r="K1697" s="290" t="s">
        <v>2425</v>
      </c>
      <c r="L1697" s="359"/>
      <c r="M1697" s="253">
        <v>1</v>
      </c>
    </row>
    <row r="1698" spans="1:13" s="293" customFormat="1" ht="60">
      <c r="A1698" s="181"/>
      <c r="B1698" s="289">
        <v>17</v>
      </c>
      <c r="C1698" s="330" t="s">
        <v>2426</v>
      </c>
      <c r="D1698" s="289" t="s">
        <v>47</v>
      </c>
      <c r="E1698" s="305" t="s">
        <v>2391</v>
      </c>
      <c r="F1698" s="310">
        <v>1.5</v>
      </c>
      <c r="G1698" s="291">
        <v>1.5</v>
      </c>
      <c r="H1698" s="291"/>
      <c r="I1698" s="289" t="s">
        <v>2392</v>
      </c>
      <c r="J1698" s="289" t="s">
        <v>2397</v>
      </c>
      <c r="K1698" s="290" t="s">
        <v>6476</v>
      </c>
      <c r="L1698" s="359"/>
      <c r="M1698" s="253">
        <v>1</v>
      </c>
    </row>
    <row r="1699" spans="1:13" s="293" customFormat="1" ht="90">
      <c r="A1699" s="181"/>
      <c r="B1699" s="289">
        <v>18</v>
      </c>
      <c r="C1699" s="330" t="s">
        <v>2427</v>
      </c>
      <c r="D1699" s="289" t="s">
        <v>27</v>
      </c>
      <c r="E1699" s="305" t="s">
        <v>2391</v>
      </c>
      <c r="F1699" s="310">
        <v>3.8</v>
      </c>
      <c r="G1699" s="291">
        <v>3.8</v>
      </c>
      <c r="H1699" s="291"/>
      <c r="I1699" s="289" t="s">
        <v>2392</v>
      </c>
      <c r="J1699" s="289" t="s">
        <v>2428</v>
      </c>
      <c r="K1699" s="290" t="s">
        <v>2429</v>
      </c>
      <c r="L1699" s="359"/>
      <c r="M1699" s="253">
        <v>1</v>
      </c>
    </row>
    <row r="1700" spans="1:13" s="293" customFormat="1" ht="90">
      <c r="A1700" s="181"/>
      <c r="B1700" s="289">
        <v>19</v>
      </c>
      <c r="C1700" s="330" t="s">
        <v>2430</v>
      </c>
      <c r="D1700" s="289" t="s">
        <v>122</v>
      </c>
      <c r="E1700" s="305" t="s">
        <v>2391</v>
      </c>
      <c r="F1700" s="310">
        <v>0.89</v>
      </c>
      <c r="G1700" s="291">
        <v>0.89</v>
      </c>
      <c r="H1700" s="291"/>
      <c r="I1700" s="289" t="s">
        <v>2392</v>
      </c>
      <c r="J1700" s="289" t="s">
        <v>2402</v>
      </c>
      <c r="K1700" s="290" t="s">
        <v>2431</v>
      </c>
      <c r="L1700" s="359"/>
      <c r="M1700" s="253">
        <v>1</v>
      </c>
    </row>
    <row r="1701" spans="1:13" s="293" customFormat="1" ht="90">
      <c r="A1701" s="181"/>
      <c r="B1701" s="289">
        <v>20</v>
      </c>
      <c r="C1701" s="330" t="s">
        <v>2432</v>
      </c>
      <c r="D1701" s="289" t="s">
        <v>27</v>
      </c>
      <c r="E1701" s="305" t="s">
        <v>2391</v>
      </c>
      <c r="F1701" s="310">
        <v>1.7</v>
      </c>
      <c r="G1701" s="291">
        <v>1.7</v>
      </c>
      <c r="H1701" s="291"/>
      <c r="I1701" s="289" t="s">
        <v>2392</v>
      </c>
      <c r="J1701" s="289" t="s">
        <v>2433</v>
      </c>
      <c r="K1701" s="290" t="s">
        <v>6477</v>
      </c>
      <c r="L1701" s="359"/>
      <c r="M1701" s="253">
        <v>1</v>
      </c>
    </row>
    <row r="1702" spans="1:13" s="293" customFormat="1" ht="105">
      <c r="A1702" s="181"/>
      <c r="B1702" s="289">
        <v>21</v>
      </c>
      <c r="C1702" s="330" t="s">
        <v>2434</v>
      </c>
      <c r="D1702" s="289" t="s">
        <v>47</v>
      </c>
      <c r="E1702" s="305" t="s">
        <v>2391</v>
      </c>
      <c r="F1702" s="310">
        <v>1.74</v>
      </c>
      <c r="G1702" s="291">
        <v>1.74</v>
      </c>
      <c r="H1702" s="291"/>
      <c r="I1702" s="289" t="s">
        <v>2392</v>
      </c>
      <c r="J1702" s="289" t="s">
        <v>2400</v>
      </c>
      <c r="K1702" s="290" t="s">
        <v>2435</v>
      </c>
      <c r="L1702" s="359"/>
      <c r="M1702" s="253">
        <v>1</v>
      </c>
    </row>
    <row r="1703" spans="1:13" s="293" customFormat="1" ht="60">
      <c r="A1703" s="181"/>
      <c r="B1703" s="289">
        <v>22</v>
      </c>
      <c r="C1703" s="330" t="s">
        <v>2436</v>
      </c>
      <c r="D1703" s="289" t="s">
        <v>47</v>
      </c>
      <c r="E1703" s="305" t="s">
        <v>2391</v>
      </c>
      <c r="F1703" s="310">
        <v>1.22</v>
      </c>
      <c r="G1703" s="291">
        <v>1.22</v>
      </c>
      <c r="H1703" s="291"/>
      <c r="I1703" s="289" t="s">
        <v>2392</v>
      </c>
      <c r="J1703" s="289" t="s">
        <v>2437</v>
      </c>
      <c r="K1703" s="290" t="s">
        <v>2438</v>
      </c>
      <c r="L1703" s="359"/>
      <c r="M1703" s="253">
        <v>1</v>
      </c>
    </row>
    <row r="1704" spans="1:13" s="293" customFormat="1" ht="105">
      <c r="A1704" s="181"/>
      <c r="B1704" s="289">
        <v>23</v>
      </c>
      <c r="C1704" s="330" t="s">
        <v>2439</v>
      </c>
      <c r="D1704" s="289" t="s">
        <v>73</v>
      </c>
      <c r="E1704" s="305" t="s">
        <v>2391</v>
      </c>
      <c r="F1704" s="310">
        <v>1.1000000000000001</v>
      </c>
      <c r="G1704" s="291">
        <v>1.1000000000000001</v>
      </c>
      <c r="H1704" s="291"/>
      <c r="I1704" s="289" t="s">
        <v>2392</v>
      </c>
      <c r="J1704" s="289" t="s">
        <v>2402</v>
      </c>
      <c r="K1704" s="290" t="s">
        <v>2440</v>
      </c>
      <c r="L1704" s="359"/>
      <c r="M1704" s="253">
        <v>1</v>
      </c>
    </row>
    <row r="1705" spans="1:13" s="293" customFormat="1" ht="90">
      <c r="A1705" s="181"/>
      <c r="B1705" s="289">
        <v>24</v>
      </c>
      <c r="C1705" s="330" t="s">
        <v>2441</v>
      </c>
      <c r="D1705" s="289" t="s">
        <v>898</v>
      </c>
      <c r="E1705" s="305" t="s">
        <v>2391</v>
      </c>
      <c r="F1705" s="310">
        <v>0.46</v>
      </c>
      <c r="G1705" s="291">
        <v>0.46</v>
      </c>
      <c r="H1705" s="291"/>
      <c r="I1705" s="289" t="s">
        <v>2392</v>
      </c>
      <c r="J1705" s="289" t="s">
        <v>2442</v>
      </c>
      <c r="K1705" s="290" t="s">
        <v>2443</v>
      </c>
      <c r="L1705" s="359"/>
      <c r="M1705" s="253">
        <v>1</v>
      </c>
    </row>
    <row r="1706" spans="1:13" s="293" customFormat="1" ht="90">
      <c r="A1706" s="181"/>
      <c r="B1706" s="289">
        <v>25</v>
      </c>
      <c r="C1706" s="330" t="s">
        <v>2444</v>
      </c>
      <c r="D1706" s="289" t="s">
        <v>898</v>
      </c>
      <c r="E1706" s="305" t="s">
        <v>2391</v>
      </c>
      <c r="F1706" s="310">
        <v>0.4</v>
      </c>
      <c r="G1706" s="291">
        <v>0.4</v>
      </c>
      <c r="H1706" s="291"/>
      <c r="I1706" s="289" t="s">
        <v>2392</v>
      </c>
      <c r="J1706" s="289" t="s">
        <v>2406</v>
      </c>
      <c r="K1706" s="290" t="s">
        <v>2445</v>
      </c>
      <c r="L1706" s="359"/>
      <c r="M1706" s="253">
        <v>1</v>
      </c>
    </row>
    <row r="1707" spans="1:13" s="181" customFormat="1" hidden="1">
      <c r="B1707" s="3"/>
      <c r="C1707" s="132"/>
      <c r="D1707" s="3"/>
      <c r="E1707" s="137"/>
      <c r="F1707" s="143"/>
      <c r="G1707" s="142"/>
      <c r="H1707" s="142"/>
      <c r="I1707" s="3"/>
      <c r="J1707" s="3"/>
      <c r="K1707" s="137"/>
      <c r="L1707" s="197"/>
      <c r="M1707" s="199"/>
    </row>
    <row r="1708" spans="1:13" s="209" customFormat="1">
      <c r="A1708" s="5"/>
      <c r="B1708" s="280" t="s">
        <v>129</v>
      </c>
      <c r="C1708" s="296" t="s">
        <v>130</v>
      </c>
      <c r="D1708" s="276"/>
      <c r="E1708" s="278"/>
      <c r="F1708" s="306"/>
      <c r="G1708" s="277"/>
      <c r="H1708" s="277"/>
      <c r="I1708" s="276"/>
      <c r="J1708" s="276"/>
      <c r="K1708" s="278"/>
      <c r="L1708" s="358"/>
      <c r="M1708" s="282">
        <v>0</v>
      </c>
    </row>
    <row r="1709" spans="1:13" ht="60">
      <c r="A1709" s="5"/>
      <c r="B1709" s="309">
        <v>26</v>
      </c>
      <c r="C1709" s="290" t="s">
        <v>2446</v>
      </c>
      <c r="D1709" s="289" t="s">
        <v>73</v>
      </c>
      <c r="E1709" s="290" t="s">
        <v>2447</v>
      </c>
      <c r="F1709" s="310">
        <v>0.3</v>
      </c>
      <c r="G1709" s="291">
        <v>0.3</v>
      </c>
      <c r="H1709" s="291"/>
      <c r="I1709" s="289" t="s">
        <v>2392</v>
      </c>
      <c r="J1709" s="289" t="s">
        <v>2412</v>
      </c>
      <c r="K1709" s="290" t="s">
        <v>2448</v>
      </c>
      <c r="L1709" s="359"/>
      <c r="M1709" s="253">
        <v>1</v>
      </c>
    </row>
    <row r="1710" spans="1:13" s="5" customFormat="1" hidden="1">
      <c r="B1710" s="130"/>
      <c r="C1710" s="132"/>
      <c r="D1710" s="3"/>
      <c r="E1710" s="3"/>
      <c r="F1710" s="142"/>
      <c r="G1710" s="142"/>
      <c r="H1710" s="142"/>
      <c r="I1710" s="3"/>
      <c r="J1710" s="3"/>
      <c r="K1710" s="132"/>
      <c r="L1710" s="197"/>
      <c r="M1710" s="231"/>
    </row>
    <row r="1711" spans="1:13" s="209" customFormat="1">
      <c r="A1711" s="2"/>
      <c r="B1711" s="296" t="s">
        <v>6408</v>
      </c>
      <c r="C1711" s="297"/>
      <c r="D1711" s="276"/>
      <c r="E1711" s="276"/>
      <c r="F1711" s="277"/>
      <c r="G1711" s="277"/>
      <c r="H1711" s="277"/>
      <c r="I1711" s="276"/>
      <c r="J1711" s="276"/>
      <c r="K1711" s="278"/>
      <c r="L1711" s="278"/>
      <c r="M1711" s="282">
        <v>0</v>
      </c>
    </row>
    <row r="1712" spans="1:13" s="209" customFormat="1">
      <c r="A1712" s="2"/>
      <c r="B1712" s="280" t="s">
        <v>16</v>
      </c>
      <c r="C1712" s="281" t="s">
        <v>6493</v>
      </c>
      <c r="D1712" s="276"/>
      <c r="E1712" s="276"/>
      <c r="F1712" s="277"/>
      <c r="G1712" s="277"/>
      <c r="H1712" s="277"/>
      <c r="I1712" s="276"/>
      <c r="J1712" s="276"/>
      <c r="K1712" s="278"/>
      <c r="L1712" s="278"/>
      <c r="M1712" s="282">
        <v>0</v>
      </c>
    </row>
    <row r="1713" spans="1:13" s="288" customFormat="1">
      <c r="A1713" s="1"/>
      <c r="B1713" s="283" t="s">
        <v>18</v>
      </c>
      <c r="C1713" s="284" t="s">
        <v>19</v>
      </c>
      <c r="D1713" s="298"/>
      <c r="E1713" s="298"/>
      <c r="F1713" s="361"/>
      <c r="G1713" s="361"/>
      <c r="H1713" s="361"/>
      <c r="I1713" s="298"/>
      <c r="J1713" s="298"/>
      <c r="K1713" s="318"/>
      <c r="L1713" s="299"/>
      <c r="M1713" s="286">
        <v>0</v>
      </c>
    </row>
    <row r="1714" spans="1:13" s="293" customFormat="1" ht="150">
      <c r="A1714" s="194"/>
      <c r="B1714" s="289">
        <v>1</v>
      </c>
      <c r="C1714" s="290" t="s">
        <v>2449</v>
      </c>
      <c r="D1714" s="289" t="s">
        <v>860</v>
      </c>
      <c r="E1714" s="305" t="s">
        <v>2450</v>
      </c>
      <c r="F1714" s="310">
        <v>2.7</v>
      </c>
      <c r="G1714" s="291">
        <v>2.7</v>
      </c>
      <c r="H1714" s="291"/>
      <c r="I1714" s="289" t="s">
        <v>1170</v>
      </c>
      <c r="J1714" s="289" t="s">
        <v>2451</v>
      </c>
      <c r="K1714" s="290" t="s">
        <v>6851</v>
      </c>
      <c r="L1714" s="290" t="s">
        <v>6852</v>
      </c>
      <c r="M1714" s="253">
        <v>1</v>
      </c>
    </row>
    <row r="1715" spans="1:13" s="293" customFormat="1" ht="120">
      <c r="A1715" s="194"/>
      <c r="B1715" s="289">
        <v>2</v>
      </c>
      <c r="C1715" s="290" t="s">
        <v>2452</v>
      </c>
      <c r="D1715" s="289" t="s">
        <v>860</v>
      </c>
      <c r="E1715" s="305" t="s">
        <v>2450</v>
      </c>
      <c r="F1715" s="310">
        <v>0.34</v>
      </c>
      <c r="G1715" s="291">
        <v>0.34</v>
      </c>
      <c r="H1715" s="291"/>
      <c r="I1715" s="289" t="s">
        <v>1170</v>
      </c>
      <c r="J1715" s="289" t="s">
        <v>2453</v>
      </c>
      <c r="K1715" s="290" t="s">
        <v>6853</v>
      </c>
      <c r="L1715" s="290" t="s">
        <v>6854</v>
      </c>
      <c r="M1715" s="253">
        <v>1</v>
      </c>
    </row>
    <row r="1716" spans="1:13" s="293" customFormat="1" ht="75">
      <c r="A1716" s="194"/>
      <c r="B1716" s="289">
        <v>3</v>
      </c>
      <c r="C1716" s="290" t="s">
        <v>2454</v>
      </c>
      <c r="D1716" s="289" t="s">
        <v>27</v>
      </c>
      <c r="E1716" s="305" t="s">
        <v>2450</v>
      </c>
      <c r="F1716" s="310">
        <v>1</v>
      </c>
      <c r="G1716" s="291">
        <v>1</v>
      </c>
      <c r="H1716" s="291"/>
      <c r="I1716" s="289" t="s">
        <v>1170</v>
      </c>
      <c r="J1716" s="289" t="s">
        <v>2455</v>
      </c>
      <c r="K1716" s="290" t="s">
        <v>6855</v>
      </c>
      <c r="L1716" s="290" t="s">
        <v>6856</v>
      </c>
      <c r="M1716" s="253">
        <v>1</v>
      </c>
    </row>
    <row r="1717" spans="1:13" s="293" customFormat="1" ht="75">
      <c r="A1717" s="194"/>
      <c r="B1717" s="289">
        <v>4</v>
      </c>
      <c r="C1717" s="290" t="s">
        <v>2456</v>
      </c>
      <c r="D1717" s="289" t="s">
        <v>27</v>
      </c>
      <c r="E1717" s="305" t="s">
        <v>2450</v>
      </c>
      <c r="F1717" s="310">
        <v>0.8</v>
      </c>
      <c r="G1717" s="291">
        <v>0.8</v>
      </c>
      <c r="H1717" s="291"/>
      <c r="I1717" s="289" t="s">
        <v>1170</v>
      </c>
      <c r="J1717" s="289" t="s">
        <v>2453</v>
      </c>
      <c r="K1717" s="290" t="s">
        <v>6855</v>
      </c>
      <c r="L1717" s="290" t="s">
        <v>6856</v>
      </c>
      <c r="M1717" s="253">
        <v>1</v>
      </c>
    </row>
    <row r="1718" spans="1:13" s="293" customFormat="1" ht="75">
      <c r="A1718" s="194"/>
      <c r="B1718" s="289">
        <v>5</v>
      </c>
      <c r="C1718" s="290" t="s">
        <v>2457</v>
      </c>
      <c r="D1718" s="289" t="s">
        <v>27</v>
      </c>
      <c r="E1718" s="305" t="s">
        <v>2450</v>
      </c>
      <c r="F1718" s="310">
        <v>5</v>
      </c>
      <c r="G1718" s="291">
        <v>5</v>
      </c>
      <c r="H1718" s="291"/>
      <c r="I1718" s="289" t="s">
        <v>1170</v>
      </c>
      <c r="J1718" s="289" t="s">
        <v>2458</v>
      </c>
      <c r="K1718" s="290" t="s">
        <v>6855</v>
      </c>
      <c r="L1718" s="290" t="s">
        <v>6856</v>
      </c>
      <c r="M1718" s="253">
        <v>1</v>
      </c>
    </row>
    <row r="1719" spans="1:13" s="293" customFormat="1" ht="120">
      <c r="A1719" s="194"/>
      <c r="B1719" s="289">
        <v>6</v>
      </c>
      <c r="C1719" s="290" t="s">
        <v>2459</v>
      </c>
      <c r="D1719" s="289" t="s">
        <v>95</v>
      </c>
      <c r="E1719" s="305" t="s">
        <v>2450</v>
      </c>
      <c r="F1719" s="310">
        <v>0.44</v>
      </c>
      <c r="G1719" s="291">
        <v>0.44</v>
      </c>
      <c r="H1719" s="291"/>
      <c r="I1719" s="289" t="s">
        <v>1170</v>
      </c>
      <c r="J1719" s="289" t="s">
        <v>2453</v>
      </c>
      <c r="K1719" s="290" t="s">
        <v>6857</v>
      </c>
      <c r="L1719" s="290" t="s">
        <v>6858</v>
      </c>
      <c r="M1719" s="253">
        <v>1</v>
      </c>
    </row>
    <row r="1720" spans="1:13" s="293" customFormat="1" ht="120">
      <c r="A1720" s="194"/>
      <c r="B1720" s="289">
        <v>7</v>
      </c>
      <c r="C1720" s="290" t="s">
        <v>2460</v>
      </c>
      <c r="D1720" s="289" t="s">
        <v>122</v>
      </c>
      <c r="E1720" s="305" t="s">
        <v>2450</v>
      </c>
      <c r="F1720" s="310">
        <v>0.08</v>
      </c>
      <c r="G1720" s="291">
        <v>0.08</v>
      </c>
      <c r="H1720" s="291"/>
      <c r="I1720" s="289" t="s">
        <v>1170</v>
      </c>
      <c r="J1720" s="289" t="s">
        <v>2451</v>
      </c>
      <c r="K1720" s="290" t="s">
        <v>6859</v>
      </c>
      <c r="L1720" s="290" t="s">
        <v>6860</v>
      </c>
      <c r="M1720" s="253">
        <v>1</v>
      </c>
    </row>
    <row r="1721" spans="1:13" s="293" customFormat="1" ht="165">
      <c r="A1721" s="194"/>
      <c r="B1721" s="289">
        <v>8</v>
      </c>
      <c r="C1721" s="290" t="s">
        <v>2461</v>
      </c>
      <c r="D1721" s="289" t="s">
        <v>122</v>
      </c>
      <c r="E1721" s="305" t="s">
        <v>2450</v>
      </c>
      <c r="F1721" s="310">
        <v>0.20100000000000001</v>
      </c>
      <c r="G1721" s="291">
        <v>0.20100000000000001</v>
      </c>
      <c r="H1721" s="291"/>
      <c r="I1721" s="289" t="s">
        <v>1170</v>
      </c>
      <c r="J1721" s="289" t="s">
        <v>2451</v>
      </c>
      <c r="K1721" s="290" t="s">
        <v>6861</v>
      </c>
      <c r="L1721" s="290" t="s">
        <v>6862</v>
      </c>
      <c r="M1721" s="253">
        <v>1</v>
      </c>
    </row>
    <row r="1722" spans="1:13" s="293" customFormat="1" ht="45">
      <c r="A1722" s="194"/>
      <c r="B1722" s="289">
        <v>9</v>
      </c>
      <c r="C1722" s="290" t="s">
        <v>2462</v>
      </c>
      <c r="D1722" s="289" t="s">
        <v>122</v>
      </c>
      <c r="E1722" s="305" t="s">
        <v>2450</v>
      </c>
      <c r="F1722" s="310">
        <v>0.23</v>
      </c>
      <c r="G1722" s="291">
        <v>0.23</v>
      </c>
      <c r="H1722" s="291"/>
      <c r="I1722" s="289" t="s">
        <v>1170</v>
      </c>
      <c r="J1722" s="289" t="s">
        <v>2463</v>
      </c>
      <c r="K1722" s="290" t="s">
        <v>6863</v>
      </c>
      <c r="L1722" s="290" t="s">
        <v>6864</v>
      </c>
      <c r="M1722" s="253">
        <v>1</v>
      </c>
    </row>
    <row r="1723" spans="1:13" s="293" customFormat="1" ht="60">
      <c r="A1723" s="194"/>
      <c r="B1723" s="289">
        <v>10</v>
      </c>
      <c r="C1723" s="290" t="s">
        <v>2464</v>
      </c>
      <c r="D1723" s="289" t="s">
        <v>122</v>
      </c>
      <c r="E1723" s="305" t="s">
        <v>2450</v>
      </c>
      <c r="F1723" s="310">
        <v>0.3</v>
      </c>
      <c r="G1723" s="291">
        <v>0.3</v>
      </c>
      <c r="H1723" s="291"/>
      <c r="I1723" s="289" t="s">
        <v>1170</v>
      </c>
      <c r="J1723" s="289" t="s">
        <v>2465</v>
      </c>
      <c r="K1723" s="290" t="s">
        <v>6865</v>
      </c>
      <c r="L1723" s="290" t="s">
        <v>6866</v>
      </c>
      <c r="M1723" s="253">
        <v>1</v>
      </c>
    </row>
    <row r="1724" spans="1:13" s="293" customFormat="1" ht="45">
      <c r="A1724" s="194"/>
      <c r="B1724" s="289">
        <v>11</v>
      </c>
      <c r="C1724" s="290" t="s">
        <v>2466</v>
      </c>
      <c r="D1724" s="289" t="s">
        <v>47</v>
      </c>
      <c r="E1724" s="305" t="s">
        <v>2450</v>
      </c>
      <c r="F1724" s="310">
        <v>0.9</v>
      </c>
      <c r="G1724" s="291">
        <v>0.9</v>
      </c>
      <c r="H1724" s="291"/>
      <c r="I1724" s="289" t="s">
        <v>1170</v>
      </c>
      <c r="J1724" s="289" t="s">
        <v>2467</v>
      </c>
      <c r="K1724" s="290" t="s">
        <v>6867</v>
      </c>
      <c r="L1724" s="290" t="s">
        <v>6868</v>
      </c>
      <c r="M1724" s="253">
        <v>1</v>
      </c>
    </row>
    <row r="1725" spans="1:13" s="293" customFormat="1" ht="60">
      <c r="A1725" s="194"/>
      <c r="B1725" s="289">
        <v>12</v>
      </c>
      <c r="C1725" s="290" t="s">
        <v>2469</v>
      </c>
      <c r="D1725" s="289" t="s">
        <v>271</v>
      </c>
      <c r="E1725" s="305" t="s">
        <v>2450</v>
      </c>
      <c r="F1725" s="310">
        <v>0.13</v>
      </c>
      <c r="G1725" s="291">
        <v>0.08</v>
      </c>
      <c r="H1725" s="291"/>
      <c r="I1725" s="289" t="s">
        <v>1170</v>
      </c>
      <c r="J1725" s="289" t="s">
        <v>2458</v>
      </c>
      <c r="K1725" s="290" t="s">
        <v>6865</v>
      </c>
      <c r="L1725" s="290" t="s">
        <v>6866</v>
      </c>
      <c r="M1725" s="253">
        <v>1</v>
      </c>
    </row>
    <row r="1726" spans="1:13" s="181" customFormat="1" hidden="1">
      <c r="B1726" s="3"/>
      <c r="C1726" s="137"/>
      <c r="D1726" s="3"/>
      <c r="E1726" s="132"/>
      <c r="F1726" s="143"/>
      <c r="G1726" s="142"/>
      <c r="H1726" s="142"/>
      <c r="I1726" s="3"/>
      <c r="J1726" s="3"/>
      <c r="K1726" s="137"/>
      <c r="L1726" s="137"/>
      <c r="M1726" s="199"/>
    </row>
    <row r="1727" spans="1:13" s="288" customFormat="1">
      <c r="A1727" s="2"/>
      <c r="B1727" s="283" t="s">
        <v>56</v>
      </c>
      <c r="C1727" s="284" t="s">
        <v>6492</v>
      </c>
      <c r="D1727" s="332"/>
      <c r="E1727" s="333"/>
      <c r="F1727" s="313"/>
      <c r="G1727" s="304"/>
      <c r="H1727" s="304"/>
      <c r="I1727" s="298"/>
      <c r="J1727" s="298"/>
      <c r="K1727" s="299"/>
      <c r="L1727" s="299"/>
      <c r="M1727" s="286">
        <v>0</v>
      </c>
    </row>
    <row r="1728" spans="1:13" s="293" customFormat="1" ht="150">
      <c r="A1728" s="194"/>
      <c r="B1728" s="289">
        <v>13</v>
      </c>
      <c r="C1728" s="330" t="s">
        <v>2470</v>
      </c>
      <c r="D1728" s="289" t="s">
        <v>860</v>
      </c>
      <c r="E1728" s="305" t="s">
        <v>2450</v>
      </c>
      <c r="F1728" s="310">
        <v>1.2</v>
      </c>
      <c r="G1728" s="291">
        <v>1.2</v>
      </c>
      <c r="H1728" s="291"/>
      <c r="I1728" s="289" t="s">
        <v>1170</v>
      </c>
      <c r="J1728" s="289" t="s">
        <v>2471</v>
      </c>
      <c r="K1728" s="290" t="s">
        <v>6871</v>
      </c>
      <c r="L1728" s="290" t="s">
        <v>7051</v>
      </c>
      <c r="M1728" s="253">
        <v>1</v>
      </c>
    </row>
    <row r="1729" spans="1:13" s="293" customFormat="1" ht="45">
      <c r="A1729" s="194"/>
      <c r="B1729" s="289">
        <v>14</v>
      </c>
      <c r="C1729" s="330" t="s">
        <v>2472</v>
      </c>
      <c r="D1729" s="289" t="s">
        <v>73</v>
      </c>
      <c r="E1729" s="305" t="s">
        <v>2473</v>
      </c>
      <c r="F1729" s="310">
        <v>0.3</v>
      </c>
      <c r="G1729" s="291">
        <v>0.3</v>
      </c>
      <c r="H1729" s="291"/>
      <c r="I1729" s="289" t="s">
        <v>1170</v>
      </c>
      <c r="J1729" s="289" t="s">
        <v>2474</v>
      </c>
      <c r="K1729" s="290" t="s">
        <v>2475</v>
      </c>
      <c r="L1729" s="290" t="s">
        <v>6858</v>
      </c>
      <c r="M1729" s="253">
        <v>1</v>
      </c>
    </row>
    <row r="1730" spans="1:13" s="293" customFormat="1" ht="75">
      <c r="A1730" s="194"/>
      <c r="B1730" s="289">
        <v>15</v>
      </c>
      <c r="C1730" s="330" t="s">
        <v>2476</v>
      </c>
      <c r="D1730" s="289" t="s">
        <v>73</v>
      </c>
      <c r="E1730" s="305" t="s">
        <v>2450</v>
      </c>
      <c r="F1730" s="310">
        <v>0.16</v>
      </c>
      <c r="G1730" s="291">
        <v>0.16</v>
      </c>
      <c r="H1730" s="291"/>
      <c r="I1730" s="289" t="s">
        <v>1170</v>
      </c>
      <c r="J1730" s="289" t="s">
        <v>2451</v>
      </c>
      <c r="K1730" s="290" t="s">
        <v>6872</v>
      </c>
      <c r="L1730" s="290" t="s">
        <v>6852</v>
      </c>
      <c r="M1730" s="253">
        <v>1</v>
      </c>
    </row>
    <row r="1731" spans="1:13" s="293" customFormat="1" ht="90">
      <c r="A1731" s="194"/>
      <c r="B1731" s="289">
        <v>16</v>
      </c>
      <c r="C1731" s="330" t="s">
        <v>2477</v>
      </c>
      <c r="D1731" s="289" t="s">
        <v>73</v>
      </c>
      <c r="E1731" s="305" t="s">
        <v>2450</v>
      </c>
      <c r="F1731" s="310">
        <v>0.12</v>
      </c>
      <c r="G1731" s="291">
        <v>0.12</v>
      </c>
      <c r="H1731" s="291"/>
      <c r="I1731" s="289" t="s">
        <v>1170</v>
      </c>
      <c r="J1731" s="289" t="s">
        <v>2478</v>
      </c>
      <c r="K1731" s="290" t="s">
        <v>6873</v>
      </c>
      <c r="L1731" s="290" t="s">
        <v>6874</v>
      </c>
      <c r="M1731" s="253">
        <v>1</v>
      </c>
    </row>
    <row r="1732" spans="1:13" s="293" customFormat="1" ht="75">
      <c r="A1732" s="194"/>
      <c r="B1732" s="289">
        <v>17</v>
      </c>
      <c r="C1732" s="330" t="s">
        <v>2479</v>
      </c>
      <c r="D1732" s="289" t="s">
        <v>73</v>
      </c>
      <c r="E1732" s="305" t="s">
        <v>2450</v>
      </c>
      <c r="F1732" s="310">
        <v>0.15</v>
      </c>
      <c r="G1732" s="291">
        <v>0.15</v>
      </c>
      <c r="H1732" s="291"/>
      <c r="I1732" s="289" t="s">
        <v>1170</v>
      </c>
      <c r="J1732" s="289" t="s">
        <v>2453</v>
      </c>
      <c r="K1732" s="290" t="s">
        <v>6875</v>
      </c>
      <c r="L1732" s="290" t="s">
        <v>6852</v>
      </c>
      <c r="M1732" s="253">
        <v>1</v>
      </c>
    </row>
    <row r="1733" spans="1:13" s="293" customFormat="1" ht="75">
      <c r="A1733" s="194"/>
      <c r="B1733" s="289">
        <v>18</v>
      </c>
      <c r="C1733" s="305" t="s">
        <v>2480</v>
      </c>
      <c r="D1733" s="289" t="s">
        <v>73</v>
      </c>
      <c r="E1733" s="305" t="s">
        <v>2450</v>
      </c>
      <c r="F1733" s="310">
        <v>0.14000000000000001</v>
      </c>
      <c r="G1733" s="291">
        <v>0.14000000000000001</v>
      </c>
      <c r="H1733" s="291"/>
      <c r="I1733" s="289" t="s">
        <v>1170</v>
      </c>
      <c r="J1733" s="289" t="s">
        <v>2481</v>
      </c>
      <c r="K1733" s="290" t="s">
        <v>6876</v>
      </c>
      <c r="L1733" s="290" t="s">
        <v>6852</v>
      </c>
      <c r="M1733" s="253">
        <v>1</v>
      </c>
    </row>
    <row r="1734" spans="1:13" s="293" customFormat="1" ht="45">
      <c r="A1734" s="194"/>
      <c r="B1734" s="289">
        <v>19</v>
      </c>
      <c r="C1734" s="305" t="s">
        <v>2482</v>
      </c>
      <c r="D1734" s="289" t="s">
        <v>271</v>
      </c>
      <c r="E1734" s="305" t="s">
        <v>2450</v>
      </c>
      <c r="F1734" s="310">
        <v>7.1400000000000005E-2</v>
      </c>
      <c r="G1734" s="310">
        <v>7.1400000000000005E-2</v>
      </c>
      <c r="H1734" s="291"/>
      <c r="I1734" s="289" t="s">
        <v>1170</v>
      </c>
      <c r="J1734" s="289" t="s">
        <v>2474</v>
      </c>
      <c r="K1734" s="290" t="s">
        <v>6877</v>
      </c>
      <c r="L1734" s="290" t="s">
        <v>6858</v>
      </c>
      <c r="M1734" s="253">
        <v>1</v>
      </c>
    </row>
    <row r="1735" spans="1:13" s="293" customFormat="1" ht="75">
      <c r="A1735" s="194"/>
      <c r="B1735" s="289">
        <v>20</v>
      </c>
      <c r="C1735" s="305" t="s">
        <v>2483</v>
      </c>
      <c r="D1735" s="289" t="s">
        <v>271</v>
      </c>
      <c r="E1735" s="305" t="s">
        <v>2450</v>
      </c>
      <c r="F1735" s="310">
        <v>0.08</v>
      </c>
      <c r="G1735" s="291">
        <v>0.08</v>
      </c>
      <c r="H1735" s="291"/>
      <c r="I1735" s="289" t="s">
        <v>1170</v>
      </c>
      <c r="J1735" s="289" t="s">
        <v>2474</v>
      </c>
      <c r="K1735" s="290" t="s">
        <v>6878</v>
      </c>
      <c r="L1735" s="290" t="s">
        <v>6879</v>
      </c>
      <c r="M1735" s="253">
        <v>1</v>
      </c>
    </row>
    <row r="1736" spans="1:13" s="293" customFormat="1" ht="135">
      <c r="A1736" s="194"/>
      <c r="B1736" s="289">
        <v>21</v>
      </c>
      <c r="C1736" s="305" t="s">
        <v>2484</v>
      </c>
      <c r="D1736" s="289" t="s">
        <v>122</v>
      </c>
      <c r="E1736" s="305" t="s">
        <v>2450</v>
      </c>
      <c r="F1736" s="310">
        <v>42</v>
      </c>
      <c r="G1736" s="291">
        <v>29.9</v>
      </c>
      <c r="H1736" s="291"/>
      <c r="I1736" s="289" t="s">
        <v>1170</v>
      </c>
      <c r="J1736" s="289" t="s">
        <v>2485</v>
      </c>
      <c r="K1736" s="329" t="s">
        <v>5938</v>
      </c>
      <c r="L1736" s="290" t="s">
        <v>6880</v>
      </c>
      <c r="M1736" s="253">
        <v>1</v>
      </c>
    </row>
    <row r="1737" spans="1:13" s="293" customFormat="1" ht="90">
      <c r="A1737" s="194"/>
      <c r="B1737" s="289">
        <v>22</v>
      </c>
      <c r="C1737" s="305" t="s">
        <v>2486</v>
      </c>
      <c r="D1737" s="289" t="s">
        <v>122</v>
      </c>
      <c r="E1737" s="305" t="s">
        <v>2450</v>
      </c>
      <c r="F1737" s="310">
        <v>1.6</v>
      </c>
      <c r="G1737" s="291">
        <v>1.6</v>
      </c>
      <c r="H1737" s="291"/>
      <c r="I1737" s="289" t="s">
        <v>1170</v>
      </c>
      <c r="J1737" s="289" t="s">
        <v>2465</v>
      </c>
      <c r="K1737" s="290" t="s">
        <v>6881</v>
      </c>
      <c r="L1737" s="290" t="s">
        <v>6882</v>
      </c>
      <c r="M1737" s="253">
        <v>1</v>
      </c>
    </row>
    <row r="1738" spans="1:13" s="293" customFormat="1" ht="90">
      <c r="A1738" s="194"/>
      <c r="B1738" s="289">
        <v>23</v>
      </c>
      <c r="C1738" s="305" t="s">
        <v>2487</v>
      </c>
      <c r="D1738" s="289" t="s">
        <v>122</v>
      </c>
      <c r="E1738" s="305" t="s">
        <v>2450</v>
      </c>
      <c r="F1738" s="310">
        <v>1.35</v>
      </c>
      <c r="G1738" s="291">
        <v>1.35</v>
      </c>
      <c r="H1738" s="291"/>
      <c r="I1738" s="289" t="s">
        <v>1170</v>
      </c>
      <c r="J1738" s="289" t="s">
        <v>2488</v>
      </c>
      <c r="K1738" s="290" t="s">
        <v>6883</v>
      </c>
      <c r="L1738" s="290" t="s">
        <v>6884</v>
      </c>
      <c r="M1738" s="253">
        <v>1</v>
      </c>
    </row>
    <row r="1739" spans="1:13" s="293" customFormat="1" ht="105">
      <c r="A1739" s="194"/>
      <c r="B1739" s="289">
        <v>24</v>
      </c>
      <c r="C1739" s="305" t="s">
        <v>2490</v>
      </c>
      <c r="D1739" s="289" t="s">
        <v>122</v>
      </c>
      <c r="E1739" s="305" t="s">
        <v>2450</v>
      </c>
      <c r="F1739" s="310">
        <v>1.6</v>
      </c>
      <c r="G1739" s="291">
        <v>1.6</v>
      </c>
      <c r="H1739" s="291"/>
      <c r="I1739" s="289" t="s">
        <v>1170</v>
      </c>
      <c r="J1739" s="289" t="s">
        <v>2467</v>
      </c>
      <c r="K1739" s="290" t="s">
        <v>6886</v>
      </c>
      <c r="L1739" s="290" t="s">
        <v>6887</v>
      </c>
      <c r="M1739" s="253">
        <v>1</v>
      </c>
    </row>
    <row r="1740" spans="1:13" s="293" customFormat="1" ht="75">
      <c r="A1740" s="194"/>
      <c r="B1740" s="289">
        <v>25</v>
      </c>
      <c r="C1740" s="305" t="s">
        <v>2491</v>
      </c>
      <c r="D1740" s="289" t="s">
        <v>122</v>
      </c>
      <c r="E1740" s="305" t="s">
        <v>2450</v>
      </c>
      <c r="F1740" s="310">
        <v>0.9</v>
      </c>
      <c r="G1740" s="291">
        <v>0.9</v>
      </c>
      <c r="H1740" s="291"/>
      <c r="I1740" s="289" t="s">
        <v>1170</v>
      </c>
      <c r="J1740" s="289" t="s">
        <v>2451</v>
      </c>
      <c r="K1740" s="290" t="s">
        <v>5940</v>
      </c>
      <c r="L1740" s="290" t="s">
        <v>6888</v>
      </c>
      <c r="M1740" s="253">
        <v>1</v>
      </c>
    </row>
    <row r="1741" spans="1:13" s="293" customFormat="1" ht="105">
      <c r="A1741" s="194"/>
      <c r="B1741" s="289">
        <v>26</v>
      </c>
      <c r="C1741" s="305" t="s">
        <v>2492</v>
      </c>
      <c r="D1741" s="289" t="s">
        <v>122</v>
      </c>
      <c r="E1741" s="305" t="s">
        <v>2450</v>
      </c>
      <c r="F1741" s="310">
        <v>2.7</v>
      </c>
      <c r="G1741" s="291">
        <v>2.7</v>
      </c>
      <c r="H1741" s="291"/>
      <c r="I1741" s="289" t="s">
        <v>1170</v>
      </c>
      <c r="J1741" s="289" t="s">
        <v>2481</v>
      </c>
      <c r="K1741" s="290" t="s">
        <v>6889</v>
      </c>
      <c r="L1741" s="290" t="s">
        <v>6890</v>
      </c>
      <c r="M1741" s="253">
        <v>1</v>
      </c>
    </row>
    <row r="1742" spans="1:13" s="293" customFormat="1" ht="105">
      <c r="A1742" s="194"/>
      <c r="B1742" s="289">
        <v>27</v>
      </c>
      <c r="C1742" s="305" t="s">
        <v>2493</v>
      </c>
      <c r="D1742" s="289" t="s">
        <v>122</v>
      </c>
      <c r="E1742" s="305" t="s">
        <v>2450</v>
      </c>
      <c r="F1742" s="310">
        <v>1.4</v>
      </c>
      <c r="G1742" s="291">
        <v>1.4</v>
      </c>
      <c r="H1742" s="291"/>
      <c r="I1742" s="289" t="s">
        <v>1170</v>
      </c>
      <c r="J1742" s="289" t="s">
        <v>2453</v>
      </c>
      <c r="K1742" s="290" t="s">
        <v>6891</v>
      </c>
      <c r="L1742" s="290" t="s">
        <v>6879</v>
      </c>
      <c r="M1742" s="253">
        <v>1</v>
      </c>
    </row>
    <row r="1743" spans="1:13" s="293" customFormat="1" ht="90">
      <c r="A1743" s="194"/>
      <c r="B1743" s="289">
        <v>28</v>
      </c>
      <c r="C1743" s="305" t="s">
        <v>2494</v>
      </c>
      <c r="D1743" s="289" t="s">
        <v>122</v>
      </c>
      <c r="E1743" s="305" t="s">
        <v>2450</v>
      </c>
      <c r="F1743" s="310">
        <v>2.8</v>
      </c>
      <c r="G1743" s="291">
        <v>2.8</v>
      </c>
      <c r="H1743" s="291"/>
      <c r="I1743" s="289" t="s">
        <v>1170</v>
      </c>
      <c r="J1743" s="289" t="s">
        <v>2495</v>
      </c>
      <c r="K1743" s="290" t="s">
        <v>6892</v>
      </c>
      <c r="L1743" s="290" t="s">
        <v>6893</v>
      </c>
      <c r="M1743" s="253">
        <v>1</v>
      </c>
    </row>
    <row r="1744" spans="1:13" s="293" customFormat="1" ht="75">
      <c r="A1744" s="194"/>
      <c r="B1744" s="289">
        <v>29</v>
      </c>
      <c r="C1744" s="305" t="s">
        <v>2496</v>
      </c>
      <c r="D1744" s="289" t="s">
        <v>47</v>
      </c>
      <c r="E1744" s="305" t="s">
        <v>2497</v>
      </c>
      <c r="F1744" s="310">
        <v>1.831</v>
      </c>
      <c r="G1744" s="291">
        <v>0.56999999999999995</v>
      </c>
      <c r="H1744" s="291"/>
      <c r="I1744" s="289" t="s">
        <v>1170</v>
      </c>
      <c r="J1744" s="289" t="s">
        <v>2498</v>
      </c>
      <c r="K1744" s="290" t="s">
        <v>6894</v>
      </c>
      <c r="L1744" s="290" t="s">
        <v>6890</v>
      </c>
      <c r="M1744" s="253">
        <v>1</v>
      </c>
    </row>
    <row r="1745" spans="1:13" s="293" customFormat="1" ht="180">
      <c r="A1745" s="194"/>
      <c r="B1745" s="289">
        <v>30</v>
      </c>
      <c r="C1745" s="305" t="s">
        <v>2499</v>
      </c>
      <c r="D1745" s="289" t="s">
        <v>47</v>
      </c>
      <c r="E1745" s="305" t="s">
        <v>2450</v>
      </c>
      <c r="F1745" s="310">
        <v>0.33</v>
      </c>
      <c r="G1745" s="291">
        <v>0.09</v>
      </c>
      <c r="H1745" s="291"/>
      <c r="I1745" s="289" t="s">
        <v>1170</v>
      </c>
      <c r="J1745" s="289" t="s">
        <v>2453</v>
      </c>
      <c r="K1745" s="329" t="s">
        <v>6895</v>
      </c>
      <c r="L1745" s="290" t="s">
        <v>6896</v>
      </c>
      <c r="M1745" s="253">
        <v>1</v>
      </c>
    </row>
    <row r="1746" spans="1:13" s="293" customFormat="1" ht="75">
      <c r="A1746" s="194"/>
      <c r="B1746" s="289">
        <v>31</v>
      </c>
      <c r="C1746" s="305" t="s">
        <v>2500</v>
      </c>
      <c r="D1746" s="289" t="s">
        <v>47</v>
      </c>
      <c r="E1746" s="305" t="s">
        <v>2450</v>
      </c>
      <c r="F1746" s="310">
        <v>1.9</v>
      </c>
      <c r="G1746" s="291">
        <v>1.5</v>
      </c>
      <c r="H1746" s="291"/>
      <c r="I1746" s="289" t="s">
        <v>1170</v>
      </c>
      <c r="J1746" s="289" t="s">
        <v>2488</v>
      </c>
      <c r="K1746" s="329" t="s">
        <v>6897</v>
      </c>
      <c r="L1746" s="290" t="s">
        <v>6879</v>
      </c>
      <c r="M1746" s="253">
        <v>1</v>
      </c>
    </row>
    <row r="1747" spans="1:13" s="293" customFormat="1" ht="90">
      <c r="A1747" s="194"/>
      <c r="B1747" s="289">
        <v>32</v>
      </c>
      <c r="C1747" s="305" t="s">
        <v>2501</v>
      </c>
      <c r="D1747" s="289" t="s">
        <v>47</v>
      </c>
      <c r="E1747" s="305" t="s">
        <v>2450</v>
      </c>
      <c r="F1747" s="310">
        <v>0.8</v>
      </c>
      <c r="G1747" s="291">
        <v>0.8</v>
      </c>
      <c r="H1747" s="291"/>
      <c r="I1747" s="289" t="s">
        <v>1170</v>
      </c>
      <c r="J1747" s="289" t="s">
        <v>2474</v>
      </c>
      <c r="K1747" s="290" t="s">
        <v>6898</v>
      </c>
      <c r="L1747" s="290" t="s">
        <v>6899</v>
      </c>
      <c r="M1747" s="253">
        <v>1</v>
      </c>
    </row>
    <row r="1748" spans="1:13" s="293" customFormat="1" ht="75">
      <c r="A1748" s="194"/>
      <c r="B1748" s="289">
        <v>33</v>
      </c>
      <c r="C1748" s="305" t="s">
        <v>2502</v>
      </c>
      <c r="D1748" s="289" t="s">
        <v>47</v>
      </c>
      <c r="E1748" s="305" t="s">
        <v>2450</v>
      </c>
      <c r="F1748" s="310">
        <v>2</v>
      </c>
      <c r="G1748" s="291">
        <v>2</v>
      </c>
      <c r="H1748" s="291"/>
      <c r="I1748" s="289" t="s">
        <v>1170</v>
      </c>
      <c r="J1748" s="289" t="s">
        <v>2503</v>
      </c>
      <c r="K1748" s="290" t="s">
        <v>5941</v>
      </c>
      <c r="L1748" s="290" t="s">
        <v>6900</v>
      </c>
      <c r="M1748" s="253">
        <v>1</v>
      </c>
    </row>
    <row r="1749" spans="1:13" s="293" customFormat="1" ht="90">
      <c r="A1749" s="194"/>
      <c r="B1749" s="289">
        <v>34</v>
      </c>
      <c r="C1749" s="305" t="s">
        <v>2504</v>
      </c>
      <c r="D1749" s="289" t="s">
        <v>41</v>
      </c>
      <c r="E1749" s="305" t="s">
        <v>2450</v>
      </c>
      <c r="F1749" s="310">
        <v>0.55000000000000004</v>
      </c>
      <c r="G1749" s="291">
        <v>0.55000000000000004</v>
      </c>
      <c r="H1749" s="291"/>
      <c r="I1749" s="289" t="s">
        <v>1170</v>
      </c>
      <c r="J1749" s="289" t="s">
        <v>2505</v>
      </c>
      <c r="K1749" s="290" t="s">
        <v>6901</v>
      </c>
      <c r="L1749" s="290" t="s">
        <v>6902</v>
      </c>
      <c r="M1749" s="253">
        <v>1</v>
      </c>
    </row>
    <row r="1750" spans="1:13" s="293" customFormat="1" ht="165">
      <c r="A1750" s="194"/>
      <c r="B1750" s="289">
        <v>35</v>
      </c>
      <c r="C1750" s="305" t="s">
        <v>2506</v>
      </c>
      <c r="D1750" s="289" t="s">
        <v>27</v>
      </c>
      <c r="E1750" s="305" t="s">
        <v>482</v>
      </c>
      <c r="F1750" s="310">
        <v>16</v>
      </c>
      <c r="G1750" s="291">
        <v>6</v>
      </c>
      <c r="H1750" s="291"/>
      <c r="I1750" s="289" t="s">
        <v>1170</v>
      </c>
      <c r="J1750" s="289" t="s">
        <v>2474</v>
      </c>
      <c r="K1750" s="290" t="s">
        <v>6903</v>
      </c>
      <c r="L1750" s="290" t="s">
        <v>6904</v>
      </c>
      <c r="M1750" s="253">
        <v>1</v>
      </c>
    </row>
    <row r="1751" spans="1:13" s="293" customFormat="1" ht="60">
      <c r="A1751" s="194"/>
      <c r="B1751" s="289">
        <v>36</v>
      </c>
      <c r="C1751" s="305" t="s">
        <v>2507</v>
      </c>
      <c r="D1751" s="289" t="s">
        <v>27</v>
      </c>
      <c r="E1751" s="305" t="s">
        <v>2508</v>
      </c>
      <c r="F1751" s="310">
        <v>18.399999999999999</v>
      </c>
      <c r="G1751" s="291">
        <v>9.3070000000000004</v>
      </c>
      <c r="H1751" s="291"/>
      <c r="I1751" s="289" t="s">
        <v>1170</v>
      </c>
      <c r="J1751" s="289" t="s">
        <v>2509</v>
      </c>
      <c r="K1751" s="290" t="s">
        <v>2510</v>
      </c>
      <c r="L1751" s="290" t="s">
        <v>6905</v>
      </c>
      <c r="M1751" s="253">
        <v>1</v>
      </c>
    </row>
    <row r="1752" spans="1:13" s="293" customFormat="1" ht="75">
      <c r="A1752" s="194"/>
      <c r="B1752" s="289">
        <v>37</v>
      </c>
      <c r="C1752" s="305" t="s">
        <v>2511</v>
      </c>
      <c r="D1752" s="289" t="s">
        <v>27</v>
      </c>
      <c r="E1752" s="305" t="s">
        <v>2450</v>
      </c>
      <c r="F1752" s="310">
        <v>1</v>
      </c>
      <c r="G1752" s="291">
        <v>1</v>
      </c>
      <c r="H1752" s="291"/>
      <c r="I1752" s="289" t="s">
        <v>1170</v>
      </c>
      <c r="J1752" s="289" t="s">
        <v>2453</v>
      </c>
      <c r="K1752" s="290" t="s">
        <v>5942</v>
      </c>
      <c r="L1752" s="290" t="s">
        <v>6882</v>
      </c>
      <c r="M1752" s="253">
        <v>1</v>
      </c>
    </row>
    <row r="1753" spans="1:13" s="293" customFormat="1" ht="105">
      <c r="A1753" s="194"/>
      <c r="B1753" s="289">
        <v>38</v>
      </c>
      <c r="C1753" s="305" t="s">
        <v>2512</v>
      </c>
      <c r="D1753" s="289" t="s">
        <v>27</v>
      </c>
      <c r="E1753" s="305" t="s">
        <v>2450</v>
      </c>
      <c r="F1753" s="310">
        <v>2.2000000000000002</v>
      </c>
      <c r="G1753" s="291">
        <v>1</v>
      </c>
      <c r="H1753" s="291"/>
      <c r="I1753" s="289" t="s">
        <v>1170</v>
      </c>
      <c r="J1753" s="289" t="s">
        <v>2513</v>
      </c>
      <c r="K1753" s="290" t="s">
        <v>5943</v>
      </c>
      <c r="L1753" s="290" t="s">
        <v>6906</v>
      </c>
      <c r="M1753" s="253">
        <v>1</v>
      </c>
    </row>
    <row r="1754" spans="1:13" s="293" customFormat="1" ht="150">
      <c r="A1754" s="194"/>
      <c r="B1754" s="289">
        <v>39</v>
      </c>
      <c r="C1754" s="305" t="s">
        <v>2514</v>
      </c>
      <c r="D1754" s="289" t="s">
        <v>27</v>
      </c>
      <c r="E1754" s="305" t="s">
        <v>2450</v>
      </c>
      <c r="F1754" s="310">
        <v>4</v>
      </c>
      <c r="G1754" s="291">
        <v>4</v>
      </c>
      <c r="H1754" s="291"/>
      <c r="I1754" s="289" t="s">
        <v>1170</v>
      </c>
      <c r="J1754" s="289" t="s">
        <v>2474</v>
      </c>
      <c r="K1754" s="290" t="s">
        <v>6907</v>
      </c>
      <c r="L1754" s="290" t="s">
        <v>6908</v>
      </c>
      <c r="M1754" s="253">
        <v>1</v>
      </c>
    </row>
    <row r="1755" spans="1:13" s="293" customFormat="1" ht="90">
      <c r="A1755" s="194"/>
      <c r="B1755" s="289">
        <v>40</v>
      </c>
      <c r="C1755" s="305" t="s">
        <v>2515</v>
      </c>
      <c r="D1755" s="289" t="s">
        <v>27</v>
      </c>
      <c r="E1755" s="305" t="s">
        <v>2450</v>
      </c>
      <c r="F1755" s="310">
        <v>0.3</v>
      </c>
      <c r="G1755" s="291">
        <v>0.25</v>
      </c>
      <c r="H1755" s="291"/>
      <c r="I1755" s="289" t="s">
        <v>1170</v>
      </c>
      <c r="J1755" s="289" t="s">
        <v>2516</v>
      </c>
      <c r="K1755" s="290" t="s">
        <v>5944</v>
      </c>
      <c r="L1755" s="290" t="s">
        <v>6909</v>
      </c>
      <c r="M1755" s="253">
        <v>1</v>
      </c>
    </row>
    <row r="1756" spans="1:13" s="293" customFormat="1" ht="105">
      <c r="A1756" s="194"/>
      <c r="B1756" s="289">
        <v>41</v>
      </c>
      <c r="C1756" s="305" t="s">
        <v>2517</v>
      </c>
      <c r="D1756" s="289" t="s">
        <v>27</v>
      </c>
      <c r="E1756" s="305" t="s">
        <v>2450</v>
      </c>
      <c r="F1756" s="310">
        <v>6.3</v>
      </c>
      <c r="G1756" s="291">
        <v>6.3</v>
      </c>
      <c r="H1756" s="291"/>
      <c r="I1756" s="289" t="s">
        <v>1170</v>
      </c>
      <c r="J1756" s="289" t="s">
        <v>2518</v>
      </c>
      <c r="K1756" s="290" t="s">
        <v>6910</v>
      </c>
      <c r="L1756" s="290" t="s">
        <v>6911</v>
      </c>
      <c r="M1756" s="253">
        <v>1</v>
      </c>
    </row>
    <row r="1757" spans="1:13" s="293" customFormat="1" ht="105">
      <c r="A1757" s="194"/>
      <c r="B1757" s="289">
        <v>42</v>
      </c>
      <c r="C1757" s="305" t="s">
        <v>2519</v>
      </c>
      <c r="D1757" s="289" t="s">
        <v>27</v>
      </c>
      <c r="E1757" s="305" t="s">
        <v>2450</v>
      </c>
      <c r="F1757" s="310">
        <v>1</v>
      </c>
      <c r="G1757" s="291">
        <v>1</v>
      </c>
      <c r="H1757" s="291"/>
      <c r="I1757" s="289" t="s">
        <v>1170</v>
      </c>
      <c r="J1757" s="289" t="s">
        <v>2498</v>
      </c>
      <c r="K1757" s="290" t="s">
        <v>6912</v>
      </c>
      <c r="L1757" s="290" t="s">
        <v>6913</v>
      </c>
      <c r="M1757" s="253">
        <v>1</v>
      </c>
    </row>
    <row r="1758" spans="1:13" s="293" customFormat="1" ht="150">
      <c r="A1758" s="194"/>
      <c r="B1758" s="289">
        <v>43</v>
      </c>
      <c r="C1758" s="305" t="s">
        <v>2520</v>
      </c>
      <c r="D1758" s="289" t="s">
        <v>27</v>
      </c>
      <c r="E1758" s="305" t="s">
        <v>2450</v>
      </c>
      <c r="F1758" s="310">
        <v>0.8</v>
      </c>
      <c r="G1758" s="291">
        <v>0.8</v>
      </c>
      <c r="H1758" s="291"/>
      <c r="I1758" s="289" t="s">
        <v>1170</v>
      </c>
      <c r="J1758" s="289" t="s">
        <v>2474</v>
      </c>
      <c r="K1758" s="290" t="s">
        <v>6914</v>
      </c>
      <c r="L1758" s="290" t="s">
        <v>6915</v>
      </c>
      <c r="M1758" s="253">
        <v>1</v>
      </c>
    </row>
    <row r="1759" spans="1:13" s="293" customFormat="1" ht="60">
      <c r="A1759" s="194"/>
      <c r="B1759" s="289">
        <v>44</v>
      </c>
      <c r="C1759" s="305" t="s">
        <v>2521</v>
      </c>
      <c r="D1759" s="289" t="s">
        <v>27</v>
      </c>
      <c r="E1759" s="305" t="s">
        <v>2450</v>
      </c>
      <c r="F1759" s="310">
        <v>3</v>
      </c>
      <c r="G1759" s="291">
        <v>3</v>
      </c>
      <c r="H1759" s="291"/>
      <c r="I1759" s="289" t="s">
        <v>1170</v>
      </c>
      <c r="J1759" s="289" t="s">
        <v>2455</v>
      </c>
      <c r="K1759" s="290" t="s">
        <v>6916</v>
      </c>
      <c r="L1759" s="290" t="s">
        <v>6917</v>
      </c>
      <c r="M1759" s="253">
        <v>1</v>
      </c>
    </row>
    <row r="1760" spans="1:13" s="293" customFormat="1" ht="90">
      <c r="A1760" s="194"/>
      <c r="B1760" s="289">
        <v>45</v>
      </c>
      <c r="C1760" s="305" t="s">
        <v>2522</v>
      </c>
      <c r="D1760" s="289" t="s">
        <v>27</v>
      </c>
      <c r="E1760" s="305" t="s">
        <v>2450</v>
      </c>
      <c r="F1760" s="310">
        <v>6</v>
      </c>
      <c r="G1760" s="291">
        <v>6</v>
      </c>
      <c r="H1760" s="291"/>
      <c r="I1760" s="289" t="s">
        <v>1170</v>
      </c>
      <c r="J1760" s="289" t="s">
        <v>2523</v>
      </c>
      <c r="K1760" s="290" t="s">
        <v>6918</v>
      </c>
      <c r="L1760" s="290" t="s">
        <v>6919</v>
      </c>
      <c r="M1760" s="253">
        <v>1</v>
      </c>
    </row>
    <row r="1761" spans="1:13" s="293" customFormat="1" ht="135">
      <c r="A1761" s="194"/>
      <c r="B1761" s="289">
        <v>46</v>
      </c>
      <c r="C1761" s="305" t="s">
        <v>2524</v>
      </c>
      <c r="D1761" s="289" t="s">
        <v>27</v>
      </c>
      <c r="E1761" s="305" t="s">
        <v>2450</v>
      </c>
      <c r="F1761" s="310">
        <v>1.9</v>
      </c>
      <c r="G1761" s="291">
        <v>1.9</v>
      </c>
      <c r="H1761" s="291"/>
      <c r="I1761" s="289" t="s">
        <v>1170</v>
      </c>
      <c r="J1761" s="289" t="s">
        <v>2458</v>
      </c>
      <c r="K1761" s="290" t="s">
        <v>6920</v>
      </c>
      <c r="L1761" s="290" t="s">
        <v>6921</v>
      </c>
      <c r="M1761" s="253">
        <v>1</v>
      </c>
    </row>
    <row r="1762" spans="1:13" s="293" customFormat="1" ht="180">
      <c r="A1762" s="194"/>
      <c r="B1762" s="289">
        <v>47</v>
      </c>
      <c r="C1762" s="305" t="s">
        <v>2525</v>
      </c>
      <c r="D1762" s="289" t="s">
        <v>27</v>
      </c>
      <c r="E1762" s="305" t="s">
        <v>2450</v>
      </c>
      <c r="F1762" s="310">
        <v>0.91</v>
      </c>
      <c r="G1762" s="291">
        <v>0.91</v>
      </c>
      <c r="H1762" s="291"/>
      <c r="I1762" s="289" t="s">
        <v>1170</v>
      </c>
      <c r="J1762" s="289" t="s">
        <v>2455</v>
      </c>
      <c r="K1762" s="290" t="s">
        <v>6922</v>
      </c>
      <c r="L1762" s="290" t="s">
        <v>6858</v>
      </c>
      <c r="M1762" s="253">
        <v>1</v>
      </c>
    </row>
    <row r="1763" spans="1:13" s="293" customFormat="1" ht="120">
      <c r="A1763" s="194"/>
      <c r="B1763" s="289">
        <v>48</v>
      </c>
      <c r="C1763" s="305" t="s">
        <v>2526</v>
      </c>
      <c r="D1763" s="289" t="s">
        <v>27</v>
      </c>
      <c r="E1763" s="305" t="s">
        <v>2450</v>
      </c>
      <c r="F1763" s="310">
        <v>4</v>
      </c>
      <c r="G1763" s="291">
        <v>4</v>
      </c>
      <c r="H1763" s="291"/>
      <c r="I1763" s="289" t="s">
        <v>1170</v>
      </c>
      <c r="J1763" s="289" t="s">
        <v>2527</v>
      </c>
      <c r="K1763" s="290" t="s">
        <v>6923</v>
      </c>
      <c r="L1763" s="290" t="s">
        <v>6924</v>
      </c>
      <c r="M1763" s="253">
        <v>1</v>
      </c>
    </row>
    <row r="1764" spans="1:13" s="293" customFormat="1" ht="135">
      <c r="A1764" s="194"/>
      <c r="B1764" s="289">
        <v>49</v>
      </c>
      <c r="C1764" s="305" t="s">
        <v>2528</v>
      </c>
      <c r="D1764" s="289" t="s">
        <v>27</v>
      </c>
      <c r="E1764" s="305" t="s">
        <v>2450</v>
      </c>
      <c r="F1764" s="310">
        <v>1.35</v>
      </c>
      <c r="G1764" s="291">
        <v>1.35</v>
      </c>
      <c r="H1764" s="291"/>
      <c r="I1764" s="289" t="s">
        <v>1170</v>
      </c>
      <c r="J1764" s="289" t="s">
        <v>2481</v>
      </c>
      <c r="K1764" s="290" t="s">
        <v>6925</v>
      </c>
      <c r="L1764" s="290" t="s">
        <v>6926</v>
      </c>
      <c r="M1764" s="253">
        <v>1</v>
      </c>
    </row>
    <row r="1765" spans="1:13" s="293" customFormat="1" ht="135">
      <c r="A1765" s="194"/>
      <c r="B1765" s="289">
        <v>50</v>
      </c>
      <c r="C1765" s="305" t="s">
        <v>2529</v>
      </c>
      <c r="D1765" s="289" t="s">
        <v>27</v>
      </c>
      <c r="E1765" s="305" t="s">
        <v>2450</v>
      </c>
      <c r="F1765" s="310">
        <v>5</v>
      </c>
      <c r="G1765" s="291">
        <v>5</v>
      </c>
      <c r="H1765" s="291"/>
      <c r="I1765" s="289" t="s">
        <v>1170</v>
      </c>
      <c r="J1765" s="289" t="s">
        <v>2465</v>
      </c>
      <c r="K1765" s="290" t="s">
        <v>6927</v>
      </c>
      <c r="L1765" s="290" t="s">
        <v>6868</v>
      </c>
      <c r="M1765" s="253">
        <v>1</v>
      </c>
    </row>
    <row r="1766" spans="1:13" s="293" customFormat="1" ht="90">
      <c r="A1766" s="194"/>
      <c r="B1766" s="289">
        <v>51</v>
      </c>
      <c r="C1766" s="305" t="s">
        <v>2530</v>
      </c>
      <c r="D1766" s="289" t="s">
        <v>27</v>
      </c>
      <c r="E1766" s="305" t="s">
        <v>2450</v>
      </c>
      <c r="F1766" s="310">
        <v>2</v>
      </c>
      <c r="G1766" s="291">
        <v>2</v>
      </c>
      <c r="H1766" s="291"/>
      <c r="I1766" s="289" t="s">
        <v>1170</v>
      </c>
      <c r="J1766" s="289" t="s">
        <v>2531</v>
      </c>
      <c r="K1766" s="290" t="s">
        <v>6928</v>
      </c>
      <c r="L1766" s="290" t="s">
        <v>6852</v>
      </c>
      <c r="M1766" s="253">
        <v>1</v>
      </c>
    </row>
    <row r="1767" spans="1:13" s="293" customFormat="1" ht="135">
      <c r="A1767" s="194"/>
      <c r="B1767" s="289">
        <v>52</v>
      </c>
      <c r="C1767" s="305" t="s">
        <v>2532</v>
      </c>
      <c r="D1767" s="289" t="s">
        <v>27</v>
      </c>
      <c r="E1767" s="305" t="s">
        <v>2450</v>
      </c>
      <c r="F1767" s="310">
        <v>3.93</v>
      </c>
      <c r="G1767" s="291">
        <v>3.93</v>
      </c>
      <c r="H1767" s="291"/>
      <c r="I1767" s="289" t="s">
        <v>1170</v>
      </c>
      <c r="J1767" s="289" t="s">
        <v>2451</v>
      </c>
      <c r="K1767" s="290" t="s">
        <v>6929</v>
      </c>
      <c r="L1767" s="290" t="s">
        <v>6852</v>
      </c>
      <c r="M1767" s="253">
        <v>1</v>
      </c>
    </row>
    <row r="1768" spans="1:13" s="293" customFormat="1" ht="135">
      <c r="A1768" s="194"/>
      <c r="B1768" s="289">
        <v>53</v>
      </c>
      <c r="C1768" s="305" t="s">
        <v>2533</v>
      </c>
      <c r="D1768" s="289" t="s">
        <v>27</v>
      </c>
      <c r="E1768" s="305" t="s">
        <v>2450</v>
      </c>
      <c r="F1768" s="310">
        <v>6.81</v>
      </c>
      <c r="G1768" s="291">
        <v>6.52</v>
      </c>
      <c r="H1768" s="291"/>
      <c r="I1768" s="289" t="s">
        <v>1170</v>
      </c>
      <c r="J1768" s="289" t="s">
        <v>2534</v>
      </c>
      <c r="K1768" s="290" t="s">
        <v>6930</v>
      </c>
      <c r="L1768" s="290" t="s">
        <v>6931</v>
      </c>
      <c r="M1768" s="253">
        <v>1</v>
      </c>
    </row>
    <row r="1769" spans="1:13" s="293" customFormat="1" ht="75">
      <c r="A1769" s="194"/>
      <c r="B1769" s="289">
        <v>54</v>
      </c>
      <c r="C1769" s="305" t="s">
        <v>2535</v>
      </c>
      <c r="D1769" s="289" t="s">
        <v>27</v>
      </c>
      <c r="E1769" s="305" t="s">
        <v>2450</v>
      </c>
      <c r="F1769" s="310">
        <v>0.28999999999999998</v>
      </c>
      <c r="G1769" s="291">
        <v>0.28999999999999998</v>
      </c>
      <c r="H1769" s="291"/>
      <c r="I1769" s="289" t="s">
        <v>1170</v>
      </c>
      <c r="J1769" s="289" t="s">
        <v>2478</v>
      </c>
      <c r="K1769" s="290" t="s">
        <v>6932</v>
      </c>
      <c r="L1769" s="290" t="s">
        <v>6879</v>
      </c>
      <c r="M1769" s="253">
        <v>1</v>
      </c>
    </row>
    <row r="1770" spans="1:13" s="293" customFormat="1" ht="90">
      <c r="A1770" s="194"/>
      <c r="B1770" s="289">
        <v>55</v>
      </c>
      <c r="C1770" s="305" t="s">
        <v>2536</v>
      </c>
      <c r="D1770" s="289" t="s">
        <v>27</v>
      </c>
      <c r="E1770" s="305" t="s">
        <v>2450</v>
      </c>
      <c r="F1770" s="310">
        <v>5</v>
      </c>
      <c r="G1770" s="291">
        <v>5</v>
      </c>
      <c r="H1770" s="291"/>
      <c r="I1770" s="289" t="s">
        <v>1170</v>
      </c>
      <c r="J1770" s="289" t="s">
        <v>2537</v>
      </c>
      <c r="K1770" s="290" t="s">
        <v>6933</v>
      </c>
      <c r="L1770" s="290" t="s">
        <v>6924</v>
      </c>
      <c r="M1770" s="253">
        <v>1</v>
      </c>
    </row>
    <row r="1771" spans="1:13" s="293" customFormat="1" ht="90">
      <c r="A1771" s="194"/>
      <c r="B1771" s="289">
        <v>56</v>
      </c>
      <c r="C1771" s="305" t="s">
        <v>2538</v>
      </c>
      <c r="D1771" s="289" t="s">
        <v>27</v>
      </c>
      <c r="E1771" s="305" t="s">
        <v>2450</v>
      </c>
      <c r="F1771" s="310">
        <v>0.52</v>
      </c>
      <c r="G1771" s="291">
        <v>0.52</v>
      </c>
      <c r="H1771" s="291"/>
      <c r="I1771" s="289" t="s">
        <v>1170</v>
      </c>
      <c r="J1771" s="289" t="s">
        <v>2539</v>
      </c>
      <c r="K1771" s="290" t="s">
        <v>6934</v>
      </c>
      <c r="L1771" s="290" t="s">
        <v>6935</v>
      </c>
      <c r="M1771" s="253">
        <v>1</v>
      </c>
    </row>
    <row r="1772" spans="1:13" s="293" customFormat="1" ht="150">
      <c r="A1772" s="194"/>
      <c r="B1772" s="289">
        <v>57</v>
      </c>
      <c r="C1772" s="305" t="s">
        <v>2540</v>
      </c>
      <c r="D1772" s="289" t="s">
        <v>27</v>
      </c>
      <c r="E1772" s="305" t="s">
        <v>2450</v>
      </c>
      <c r="F1772" s="310">
        <v>21.5</v>
      </c>
      <c r="G1772" s="291">
        <v>1.25</v>
      </c>
      <c r="H1772" s="291"/>
      <c r="I1772" s="289" t="s">
        <v>1170</v>
      </c>
      <c r="J1772" s="289" t="s">
        <v>2541</v>
      </c>
      <c r="K1772" s="290" t="s">
        <v>6936</v>
      </c>
      <c r="L1772" s="290" t="s">
        <v>6937</v>
      </c>
      <c r="M1772" s="253">
        <v>1</v>
      </c>
    </row>
    <row r="1773" spans="1:13" s="293" customFormat="1" ht="165">
      <c r="A1773" s="194"/>
      <c r="B1773" s="289">
        <v>58</v>
      </c>
      <c r="C1773" s="305" t="s">
        <v>2542</v>
      </c>
      <c r="D1773" s="289" t="s">
        <v>27</v>
      </c>
      <c r="E1773" s="305" t="s">
        <v>2450</v>
      </c>
      <c r="F1773" s="310">
        <v>0.87</v>
      </c>
      <c r="G1773" s="291">
        <v>0.28000000000000003</v>
      </c>
      <c r="H1773" s="291"/>
      <c r="I1773" s="289" t="s">
        <v>1170</v>
      </c>
      <c r="J1773" s="289" t="s">
        <v>2543</v>
      </c>
      <c r="K1773" s="290" t="s">
        <v>6938</v>
      </c>
      <c r="L1773" s="290" t="s">
        <v>6939</v>
      </c>
      <c r="M1773" s="253">
        <v>1</v>
      </c>
    </row>
    <row r="1774" spans="1:13" s="181" customFormat="1" hidden="1">
      <c r="B1774" s="3"/>
      <c r="C1774" s="132"/>
      <c r="D1774" s="3"/>
      <c r="E1774" s="132"/>
      <c r="F1774" s="143"/>
      <c r="G1774" s="142"/>
      <c r="H1774" s="142"/>
      <c r="I1774" s="3"/>
      <c r="J1774" s="3"/>
      <c r="K1774" s="137"/>
      <c r="L1774" s="137"/>
      <c r="M1774" s="199"/>
    </row>
    <row r="1775" spans="1:13" s="209" customFormat="1">
      <c r="A1775" s="2"/>
      <c r="B1775" s="280" t="s">
        <v>129</v>
      </c>
      <c r="C1775" s="296" t="s">
        <v>130</v>
      </c>
      <c r="D1775" s="280"/>
      <c r="E1775" s="296"/>
      <c r="F1775" s="306"/>
      <c r="G1775" s="277"/>
      <c r="H1775" s="277"/>
      <c r="I1775" s="276"/>
      <c r="J1775" s="276"/>
      <c r="K1775" s="278"/>
      <c r="L1775" s="278"/>
      <c r="M1775" s="282">
        <v>0</v>
      </c>
    </row>
    <row r="1776" spans="1:13" s="293" customFormat="1" ht="165">
      <c r="A1776" s="194"/>
      <c r="B1776" s="289">
        <v>59</v>
      </c>
      <c r="C1776" s="305" t="s">
        <v>2546</v>
      </c>
      <c r="D1776" s="289" t="s">
        <v>27</v>
      </c>
      <c r="E1776" s="305" t="s">
        <v>2545</v>
      </c>
      <c r="F1776" s="307">
        <v>34.083199999999998</v>
      </c>
      <c r="G1776" s="308">
        <v>34.083199999999998</v>
      </c>
      <c r="H1776" s="291"/>
      <c r="I1776" s="289" t="s">
        <v>1170</v>
      </c>
      <c r="J1776" s="289" t="s">
        <v>2547</v>
      </c>
      <c r="K1776" s="290" t="s">
        <v>6942</v>
      </c>
      <c r="L1776" s="290" t="s">
        <v>6943</v>
      </c>
      <c r="M1776" s="253">
        <v>1</v>
      </c>
    </row>
    <row r="1777" spans="1:13" s="293" customFormat="1" ht="135">
      <c r="A1777" s="194"/>
      <c r="B1777" s="289">
        <v>60</v>
      </c>
      <c r="C1777" s="305" t="s">
        <v>2548</v>
      </c>
      <c r="D1777" s="289" t="s">
        <v>27</v>
      </c>
      <c r="E1777" s="305" t="s">
        <v>2545</v>
      </c>
      <c r="F1777" s="362">
        <v>60</v>
      </c>
      <c r="G1777" s="363">
        <v>60</v>
      </c>
      <c r="H1777" s="291"/>
      <c r="I1777" s="289" t="s">
        <v>1170</v>
      </c>
      <c r="J1777" s="289" t="s">
        <v>2549</v>
      </c>
      <c r="K1777" s="290" t="s">
        <v>6944</v>
      </c>
      <c r="L1777" s="290" t="s">
        <v>6868</v>
      </c>
      <c r="M1777" s="253">
        <v>1</v>
      </c>
    </row>
    <row r="1778" spans="1:13" s="293" customFormat="1" ht="75">
      <c r="A1778" s="194"/>
      <c r="B1778" s="289">
        <v>61</v>
      </c>
      <c r="C1778" s="305" t="s">
        <v>2550</v>
      </c>
      <c r="D1778" s="289" t="s">
        <v>213</v>
      </c>
      <c r="E1778" s="305" t="s">
        <v>2551</v>
      </c>
      <c r="F1778" s="307">
        <v>6.2770000000000001</v>
      </c>
      <c r="G1778" s="308">
        <v>6.2770000000000001</v>
      </c>
      <c r="H1778" s="291"/>
      <c r="I1778" s="289" t="s">
        <v>1170</v>
      </c>
      <c r="J1778" s="289" t="s">
        <v>2552</v>
      </c>
      <c r="K1778" s="290" t="s">
        <v>6945</v>
      </c>
      <c r="L1778" s="290" t="s">
        <v>6868</v>
      </c>
      <c r="M1778" s="253">
        <v>1</v>
      </c>
    </row>
    <row r="1779" spans="1:13" s="5" customFormat="1" hidden="1">
      <c r="B1779" s="130"/>
      <c r="C1779" s="137"/>
      <c r="D1779" s="3"/>
      <c r="E1779" s="137"/>
      <c r="F1779" s="143"/>
      <c r="G1779" s="142"/>
      <c r="H1779" s="142"/>
      <c r="I1779" s="3"/>
      <c r="J1779" s="3"/>
      <c r="K1779" s="137"/>
      <c r="L1779" s="137"/>
      <c r="M1779" s="231"/>
    </row>
    <row r="1780" spans="1:13" s="209" customFormat="1">
      <c r="A1780" s="5"/>
      <c r="B1780" s="296" t="s">
        <v>2553</v>
      </c>
      <c r="C1780" s="297"/>
      <c r="D1780" s="276"/>
      <c r="E1780" s="276"/>
      <c r="F1780" s="277"/>
      <c r="G1780" s="277"/>
      <c r="H1780" s="277"/>
      <c r="I1780" s="276"/>
      <c r="J1780" s="276"/>
      <c r="K1780" s="278"/>
      <c r="L1780" s="358"/>
      <c r="M1780" s="282">
        <v>0</v>
      </c>
    </row>
    <row r="1781" spans="1:13" s="209" customFormat="1">
      <c r="A1781" s="5"/>
      <c r="B1781" s="280" t="s">
        <v>16</v>
      </c>
      <c r="C1781" s="281" t="s">
        <v>6493</v>
      </c>
      <c r="D1781" s="280"/>
      <c r="E1781" s="296"/>
      <c r="F1781" s="306"/>
      <c r="G1781" s="277"/>
      <c r="H1781" s="277"/>
      <c r="I1781" s="276"/>
      <c r="J1781" s="276"/>
      <c r="K1781" s="278"/>
      <c r="L1781" s="358"/>
      <c r="M1781" s="282">
        <v>0</v>
      </c>
    </row>
    <row r="1782" spans="1:13" s="288" customFormat="1">
      <c r="A1782" s="5"/>
      <c r="B1782" s="283" t="s">
        <v>18</v>
      </c>
      <c r="C1782" s="284" t="s">
        <v>19</v>
      </c>
      <c r="D1782" s="335"/>
      <c r="E1782" s="335"/>
      <c r="F1782" s="364"/>
      <c r="G1782" s="364"/>
      <c r="H1782" s="364"/>
      <c r="I1782" s="335"/>
      <c r="J1782" s="335"/>
      <c r="K1782" s="365"/>
      <c r="L1782" s="360"/>
      <c r="M1782" s="286">
        <v>0</v>
      </c>
    </row>
    <row r="1783" spans="1:13" s="293" customFormat="1" ht="90">
      <c r="A1783" s="5"/>
      <c r="B1783" s="289">
        <v>1</v>
      </c>
      <c r="C1783" s="290" t="s">
        <v>5902</v>
      </c>
      <c r="D1783" s="289" t="s">
        <v>27</v>
      </c>
      <c r="E1783" s="289" t="s">
        <v>5903</v>
      </c>
      <c r="F1783" s="291">
        <v>6.56</v>
      </c>
      <c r="G1783" s="291">
        <v>6.56</v>
      </c>
      <c r="H1783" s="291"/>
      <c r="I1783" s="289" t="s">
        <v>5904</v>
      </c>
      <c r="J1783" s="289" t="s">
        <v>5921</v>
      </c>
      <c r="K1783" s="305" t="s">
        <v>5905</v>
      </c>
      <c r="L1783" s="359"/>
      <c r="M1783" s="253">
        <v>1</v>
      </c>
    </row>
    <row r="1784" spans="1:13" s="181" customFormat="1" hidden="1">
      <c r="A1784" s="5"/>
      <c r="B1784" s="3"/>
      <c r="C1784" s="137"/>
      <c r="D1784" s="3"/>
      <c r="E1784" s="3"/>
      <c r="F1784" s="142"/>
      <c r="G1784" s="142"/>
      <c r="H1784" s="142"/>
      <c r="I1784" s="3"/>
      <c r="J1784" s="3"/>
      <c r="K1784" s="132"/>
      <c r="L1784" s="197"/>
      <c r="M1784" s="199"/>
    </row>
    <row r="1785" spans="1:13" s="288" customFormat="1">
      <c r="A1785" s="5"/>
      <c r="B1785" s="283" t="s">
        <v>56</v>
      </c>
      <c r="C1785" s="284" t="s">
        <v>6492</v>
      </c>
      <c r="D1785" s="335"/>
      <c r="E1785" s="335"/>
      <c r="F1785" s="364"/>
      <c r="G1785" s="364"/>
      <c r="H1785" s="364"/>
      <c r="I1785" s="335"/>
      <c r="J1785" s="335"/>
      <c r="K1785" s="365"/>
      <c r="L1785" s="360"/>
      <c r="M1785" s="286">
        <v>0</v>
      </c>
    </row>
    <row r="1786" spans="1:13" s="293" customFormat="1" ht="105">
      <c r="A1786" s="5"/>
      <c r="B1786" s="289">
        <v>2</v>
      </c>
      <c r="C1786" s="330" t="s">
        <v>5906</v>
      </c>
      <c r="D1786" s="289" t="s">
        <v>27</v>
      </c>
      <c r="E1786" s="289" t="s">
        <v>5903</v>
      </c>
      <c r="F1786" s="291">
        <v>1.53</v>
      </c>
      <c r="G1786" s="291">
        <v>0.64</v>
      </c>
      <c r="H1786" s="291"/>
      <c r="I1786" s="289" t="s">
        <v>5904</v>
      </c>
      <c r="J1786" s="289" t="s">
        <v>5907</v>
      </c>
      <c r="K1786" s="305" t="s">
        <v>5908</v>
      </c>
      <c r="L1786" s="359"/>
      <c r="M1786" s="253">
        <v>1</v>
      </c>
    </row>
    <row r="1787" spans="1:13" s="293" customFormat="1" ht="105">
      <c r="A1787" s="5"/>
      <c r="B1787" s="289">
        <v>3</v>
      </c>
      <c r="C1787" s="330" t="s">
        <v>5909</v>
      </c>
      <c r="D1787" s="289" t="s">
        <v>27</v>
      </c>
      <c r="E1787" s="289" t="s">
        <v>5903</v>
      </c>
      <c r="F1787" s="291">
        <v>0.21</v>
      </c>
      <c r="G1787" s="291">
        <v>7.0000000000000007E-2</v>
      </c>
      <c r="H1787" s="291"/>
      <c r="I1787" s="289" t="s">
        <v>5904</v>
      </c>
      <c r="J1787" s="289" t="s">
        <v>5910</v>
      </c>
      <c r="K1787" s="305" t="s">
        <v>5911</v>
      </c>
      <c r="L1787" s="359"/>
      <c r="M1787" s="253">
        <v>1</v>
      </c>
    </row>
    <row r="1788" spans="1:13" s="293" customFormat="1" ht="75">
      <c r="A1788" s="5"/>
      <c r="B1788" s="289">
        <v>4</v>
      </c>
      <c r="C1788" s="330" t="s">
        <v>5912</v>
      </c>
      <c r="D1788" s="289" t="s">
        <v>27</v>
      </c>
      <c r="E1788" s="289" t="s">
        <v>5903</v>
      </c>
      <c r="F1788" s="291">
        <v>1.44</v>
      </c>
      <c r="G1788" s="291">
        <v>0.01</v>
      </c>
      <c r="H1788" s="291"/>
      <c r="I1788" s="289" t="s">
        <v>5904</v>
      </c>
      <c r="J1788" s="289" t="s">
        <v>5913</v>
      </c>
      <c r="K1788" s="305" t="s">
        <v>5914</v>
      </c>
      <c r="L1788" s="359"/>
      <c r="M1788" s="253">
        <v>1</v>
      </c>
    </row>
    <row r="1789" spans="1:13" s="293" customFormat="1" ht="90">
      <c r="A1789" s="5"/>
      <c r="B1789" s="289">
        <v>5</v>
      </c>
      <c r="C1789" s="330" t="s">
        <v>5915</v>
      </c>
      <c r="D1789" s="289" t="s">
        <v>125</v>
      </c>
      <c r="E1789" s="289" t="s">
        <v>5903</v>
      </c>
      <c r="F1789" s="291">
        <v>0.89</v>
      </c>
      <c r="G1789" s="291">
        <v>0.34</v>
      </c>
      <c r="H1789" s="291"/>
      <c r="I1789" s="289" t="s">
        <v>5904</v>
      </c>
      <c r="J1789" s="289" t="s">
        <v>5916</v>
      </c>
      <c r="K1789" s="305" t="s">
        <v>5917</v>
      </c>
      <c r="L1789" s="359"/>
      <c r="M1789" s="253">
        <v>1</v>
      </c>
    </row>
    <row r="1790" spans="1:13" s="293" customFormat="1" ht="75">
      <c r="A1790" s="5"/>
      <c r="B1790" s="289">
        <v>6</v>
      </c>
      <c r="C1790" s="330" t="s">
        <v>5918</v>
      </c>
      <c r="D1790" s="289" t="s">
        <v>27</v>
      </c>
      <c r="E1790" s="289" t="s">
        <v>5903</v>
      </c>
      <c r="F1790" s="291">
        <v>0.06</v>
      </c>
      <c r="G1790" s="291">
        <v>0.02</v>
      </c>
      <c r="H1790" s="291"/>
      <c r="I1790" s="289" t="s">
        <v>5904</v>
      </c>
      <c r="J1790" s="289" t="s">
        <v>5919</v>
      </c>
      <c r="K1790" s="305" t="s">
        <v>5920</v>
      </c>
      <c r="L1790" s="359"/>
      <c r="M1790" s="253">
        <v>1</v>
      </c>
    </row>
    <row r="1791" spans="1:13" s="181" customFormat="1" hidden="1">
      <c r="A1791" s="5"/>
      <c r="B1791" s="3"/>
      <c r="C1791" s="132"/>
      <c r="D1791" s="3"/>
      <c r="E1791" s="3"/>
      <c r="F1791" s="142"/>
      <c r="G1791" s="142"/>
      <c r="H1791" s="142"/>
      <c r="I1791" s="3"/>
      <c r="J1791" s="3"/>
      <c r="K1791" s="132"/>
      <c r="L1791" s="197"/>
      <c r="M1791" s="199"/>
    </row>
    <row r="1792" spans="1:13" s="5" customFormat="1" hidden="1">
      <c r="B1792" s="162" t="s">
        <v>129</v>
      </c>
      <c r="C1792" s="163" t="s">
        <v>130</v>
      </c>
      <c r="D1792" s="130"/>
      <c r="E1792" s="130"/>
      <c r="F1792" s="193"/>
      <c r="G1792" s="193"/>
      <c r="H1792" s="193"/>
      <c r="I1792" s="130"/>
      <c r="J1792" s="130"/>
      <c r="K1792" s="192"/>
      <c r="L1792" s="197"/>
      <c r="M1792" s="231"/>
    </row>
    <row r="1793" spans="1:13" s="181" customFormat="1" hidden="1">
      <c r="A1793" s="5"/>
      <c r="B1793" s="3"/>
      <c r="C1793" s="132"/>
      <c r="D1793" s="3"/>
      <c r="E1793" s="3"/>
      <c r="F1793" s="142"/>
      <c r="G1793" s="142"/>
      <c r="H1793" s="142"/>
      <c r="I1793" s="3"/>
      <c r="J1793" s="3"/>
      <c r="K1793" s="132"/>
      <c r="L1793" s="197"/>
      <c r="M1793" s="199"/>
    </row>
    <row r="1794" spans="1:13" s="181" customFormat="1" hidden="1">
      <c r="A1794" s="5"/>
      <c r="B1794" s="3"/>
      <c r="C1794" s="132"/>
      <c r="D1794" s="3"/>
      <c r="E1794" s="3"/>
      <c r="F1794" s="142"/>
      <c r="G1794" s="142"/>
      <c r="H1794" s="142"/>
      <c r="I1794" s="3"/>
      <c r="J1794" s="3"/>
      <c r="K1794" s="132"/>
      <c r="L1794" s="197"/>
      <c r="M1794" s="199"/>
    </row>
    <row r="1795" spans="1:13" s="181" customFormat="1" hidden="1">
      <c r="A1795" s="5"/>
      <c r="B1795" s="3"/>
      <c r="C1795" s="137"/>
      <c r="D1795" s="3"/>
      <c r="E1795" s="3"/>
      <c r="F1795" s="142"/>
      <c r="G1795" s="142"/>
      <c r="H1795" s="142"/>
      <c r="I1795" s="3"/>
      <c r="J1795" s="3"/>
      <c r="K1795" s="137"/>
      <c r="L1795" s="197"/>
      <c r="M1795" s="199"/>
    </row>
    <row r="1796" spans="1:13" s="209" customFormat="1">
      <c r="A1796" s="2"/>
      <c r="B1796" s="296" t="s">
        <v>6409</v>
      </c>
      <c r="C1796" s="297"/>
      <c r="D1796" s="276"/>
      <c r="E1796" s="276"/>
      <c r="F1796" s="277"/>
      <c r="G1796" s="277"/>
      <c r="H1796" s="277"/>
      <c r="I1796" s="276"/>
      <c r="J1796" s="276"/>
      <c r="K1796" s="278"/>
      <c r="L1796" s="278"/>
      <c r="M1796" s="282">
        <v>0</v>
      </c>
    </row>
    <row r="1797" spans="1:13" s="209" customFormat="1">
      <c r="A1797" s="2"/>
      <c r="B1797" s="280" t="s">
        <v>16</v>
      </c>
      <c r="C1797" s="281" t="s">
        <v>6493</v>
      </c>
      <c r="D1797" s="280"/>
      <c r="E1797" s="296"/>
      <c r="F1797" s="306"/>
      <c r="G1797" s="277"/>
      <c r="H1797" s="277"/>
      <c r="I1797" s="276"/>
      <c r="J1797" s="276"/>
      <c r="K1797" s="278"/>
      <c r="L1797" s="278"/>
      <c r="M1797" s="282">
        <v>0</v>
      </c>
    </row>
    <row r="1798" spans="1:13" s="288" customFormat="1">
      <c r="A1798" s="1"/>
      <c r="B1798" s="283" t="s">
        <v>18</v>
      </c>
      <c r="C1798" s="284" t="s">
        <v>19</v>
      </c>
      <c r="D1798" s="298"/>
      <c r="E1798" s="298"/>
      <c r="F1798" s="313"/>
      <c r="G1798" s="304"/>
      <c r="H1798" s="304"/>
      <c r="I1798" s="298"/>
      <c r="J1798" s="298"/>
      <c r="K1798" s="299"/>
      <c r="L1798" s="299"/>
      <c r="M1798" s="286">
        <v>0</v>
      </c>
    </row>
    <row r="1799" spans="1:13" s="293" customFormat="1" ht="60">
      <c r="A1799" s="1"/>
      <c r="B1799" s="289">
        <v>1</v>
      </c>
      <c r="C1799" s="290" t="s">
        <v>2555</v>
      </c>
      <c r="D1799" s="289" t="s">
        <v>27</v>
      </c>
      <c r="E1799" s="289" t="s">
        <v>2556</v>
      </c>
      <c r="F1799" s="310">
        <v>0.22</v>
      </c>
      <c r="G1799" s="291">
        <v>0.22</v>
      </c>
      <c r="H1799" s="291">
        <v>0.13200000000000001</v>
      </c>
      <c r="I1799" s="289" t="s">
        <v>2557</v>
      </c>
      <c r="J1799" s="289" t="s">
        <v>2558</v>
      </c>
      <c r="K1799" s="290" t="s">
        <v>2559</v>
      </c>
      <c r="L1799" s="290"/>
      <c r="M1799" s="253">
        <v>1</v>
      </c>
    </row>
    <row r="1800" spans="1:13" s="293" customFormat="1" ht="60">
      <c r="A1800" s="1"/>
      <c r="B1800" s="289">
        <v>2</v>
      </c>
      <c r="C1800" s="290" t="s">
        <v>2560</v>
      </c>
      <c r="D1800" s="289" t="s">
        <v>27</v>
      </c>
      <c r="E1800" s="289" t="s">
        <v>2556</v>
      </c>
      <c r="F1800" s="310">
        <v>0.21</v>
      </c>
      <c r="G1800" s="291">
        <v>0.21</v>
      </c>
      <c r="H1800" s="291">
        <v>0.126</v>
      </c>
      <c r="I1800" s="289" t="s">
        <v>2557</v>
      </c>
      <c r="J1800" s="289" t="s">
        <v>2558</v>
      </c>
      <c r="K1800" s="290" t="s">
        <v>2561</v>
      </c>
      <c r="L1800" s="290"/>
      <c r="M1800" s="253">
        <v>1</v>
      </c>
    </row>
    <row r="1801" spans="1:13" s="293" customFormat="1" ht="60">
      <c r="A1801" s="1"/>
      <c r="B1801" s="289">
        <v>3</v>
      </c>
      <c r="C1801" s="290" t="s">
        <v>2562</v>
      </c>
      <c r="D1801" s="289" t="s">
        <v>27</v>
      </c>
      <c r="E1801" s="289" t="s">
        <v>2556</v>
      </c>
      <c r="F1801" s="310">
        <v>2.1</v>
      </c>
      <c r="G1801" s="291">
        <v>2.1</v>
      </c>
      <c r="H1801" s="291">
        <v>1.4</v>
      </c>
      <c r="I1801" s="289" t="s">
        <v>2557</v>
      </c>
      <c r="J1801" s="289" t="s">
        <v>2563</v>
      </c>
      <c r="K1801" s="290" t="s">
        <v>2564</v>
      </c>
      <c r="L1801" s="290"/>
      <c r="M1801" s="253">
        <v>1</v>
      </c>
    </row>
    <row r="1802" spans="1:13" s="293" customFormat="1" ht="150">
      <c r="A1802" s="1"/>
      <c r="B1802" s="289">
        <v>4</v>
      </c>
      <c r="C1802" s="290" t="s">
        <v>2565</v>
      </c>
      <c r="D1802" s="289" t="s">
        <v>47</v>
      </c>
      <c r="E1802" s="289" t="s">
        <v>285</v>
      </c>
      <c r="F1802" s="310">
        <v>2.6</v>
      </c>
      <c r="G1802" s="291">
        <v>2.6</v>
      </c>
      <c r="H1802" s="291"/>
      <c r="I1802" s="289" t="s">
        <v>2557</v>
      </c>
      <c r="J1802" s="289" t="s">
        <v>2566</v>
      </c>
      <c r="K1802" s="290" t="s">
        <v>2567</v>
      </c>
      <c r="L1802" s="290"/>
      <c r="M1802" s="253">
        <v>1</v>
      </c>
    </row>
    <row r="1803" spans="1:13" s="293" customFormat="1" ht="90">
      <c r="A1803" s="1"/>
      <c r="B1803" s="289">
        <v>5</v>
      </c>
      <c r="C1803" s="290" t="s">
        <v>2568</v>
      </c>
      <c r="D1803" s="289" t="s">
        <v>47</v>
      </c>
      <c r="E1803" s="289" t="s">
        <v>2556</v>
      </c>
      <c r="F1803" s="310">
        <v>2.5</v>
      </c>
      <c r="G1803" s="291">
        <v>2.5</v>
      </c>
      <c r="H1803" s="291">
        <v>1.3</v>
      </c>
      <c r="I1803" s="289" t="s">
        <v>2557</v>
      </c>
      <c r="J1803" s="289" t="s">
        <v>1082</v>
      </c>
      <c r="K1803" s="290" t="s">
        <v>2569</v>
      </c>
      <c r="L1803" s="290"/>
      <c r="M1803" s="253">
        <v>1</v>
      </c>
    </row>
    <row r="1804" spans="1:13" s="293" customFormat="1" ht="90">
      <c r="A1804" s="1"/>
      <c r="B1804" s="289">
        <v>6</v>
      </c>
      <c r="C1804" s="290" t="s">
        <v>2570</v>
      </c>
      <c r="D1804" s="289" t="s">
        <v>95</v>
      </c>
      <c r="E1804" s="289" t="s">
        <v>285</v>
      </c>
      <c r="F1804" s="310">
        <v>1.2</v>
      </c>
      <c r="G1804" s="291">
        <v>1.2</v>
      </c>
      <c r="H1804" s="291">
        <v>1.2</v>
      </c>
      <c r="I1804" s="289" t="s">
        <v>2557</v>
      </c>
      <c r="J1804" s="289" t="s">
        <v>2571</v>
      </c>
      <c r="K1804" s="290" t="s">
        <v>2572</v>
      </c>
      <c r="L1804" s="290"/>
      <c r="M1804" s="253">
        <v>1</v>
      </c>
    </row>
    <row r="1805" spans="1:13" s="293" customFormat="1" ht="75">
      <c r="A1805" s="1"/>
      <c r="B1805" s="289">
        <v>7</v>
      </c>
      <c r="C1805" s="290" t="s">
        <v>2573</v>
      </c>
      <c r="D1805" s="289" t="s">
        <v>95</v>
      </c>
      <c r="E1805" s="289" t="s">
        <v>285</v>
      </c>
      <c r="F1805" s="310">
        <v>2.5</v>
      </c>
      <c r="G1805" s="291">
        <v>2.5</v>
      </c>
      <c r="H1805" s="291"/>
      <c r="I1805" s="289" t="s">
        <v>2557</v>
      </c>
      <c r="J1805" s="289" t="s">
        <v>2574</v>
      </c>
      <c r="K1805" s="290" t="s">
        <v>2575</v>
      </c>
      <c r="L1805" s="290"/>
      <c r="M1805" s="253">
        <v>1</v>
      </c>
    </row>
    <row r="1806" spans="1:13" s="293" customFormat="1" ht="60">
      <c r="A1806" s="1"/>
      <c r="B1806" s="289">
        <v>8</v>
      </c>
      <c r="C1806" s="290" t="s">
        <v>2576</v>
      </c>
      <c r="D1806" s="289" t="s">
        <v>95</v>
      </c>
      <c r="E1806" s="289" t="s">
        <v>285</v>
      </c>
      <c r="F1806" s="310">
        <v>1.48</v>
      </c>
      <c r="G1806" s="291">
        <v>1.48</v>
      </c>
      <c r="H1806" s="291">
        <v>1.4</v>
      </c>
      <c r="I1806" s="289" t="s">
        <v>2557</v>
      </c>
      <c r="J1806" s="289" t="s">
        <v>2563</v>
      </c>
      <c r="K1806" s="290" t="s">
        <v>2577</v>
      </c>
      <c r="L1806" s="290"/>
      <c r="M1806" s="253">
        <v>1</v>
      </c>
    </row>
    <row r="1807" spans="1:13" s="293" customFormat="1" ht="45">
      <c r="A1807" s="1"/>
      <c r="B1807" s="289">
        <v>9</v>
      </c>
      <c r="C1807" s="290" t="s">
        <v>2578</v>
      </c>
      <c r="D1807" s="289" t="s">
        <v>95</v>
      </c>
      <c r="E1807" s="289" t="s">
        <v>285</v>
      </c>
      <c r="F1807" s="310">
        <v>1.1299999999999999</v>
      </c>
      <c r="G1807" s="291">
        <v>1.1299999999999999</v>
      </c>
      <c r="H1807" s="291"/>
      <c r="I1807" s="289" t="s">
        <v>2557</v>
      </c>
      <c r="J1807" s="289" t="s">
        <v>2579</v>
      </c>
      <c r="K1807" s="290" t="s">
        <v>2580</v>
      </c>
      <c r="L1807" s="290"/>
      <c r="M1807" s="253">
        <v>1</v>
      </c>
    </row>
    <row r="1808" spans="1:13" s="293" customFormat="1" ht="45">
      <c r="A1808" s="1"/>
      <c r="B1808" s="289">
        <v>10</v>
      </c>
      <c r="C1808" s="290" t="s">
        <v>2581</v>
      </c>
      <c r="D1808" s="289" t="s">
        <v>95</v>
      </c>
      <c r="E1808" s="289" t="s">
        <v>285</v>
      </c>
      <c r="F1808" s="310">
        <v>2.42</v>
      </c>
      <c r="G1808" s="291">
        <v>2.42</v>
      </c>
      <c r="H1808" s="291"/>
      <c r="I1808" s="289" t="s">
        <v>2557</v>
      </c>
      <c r="J1808" s="289" t="s">
        <v>1082</v>
      </c>
      <c r="K1808" s="290" t="s">
        <v>2582</v>
      </c>
      <c r="L1808" s="290"/>
      <c r="M1808" s="253">
        <v>1</v>
      </c>
    </row>
    <row r="1809" spans="1:13" s="293" customFormat="1" ht="45">
      <c r="A1809" s="1"/>
      <c r="B1809" s="289">
        <v>11</v>
      </c>
      <c r="C1809" s="290" t="s">
        <v>2583</v>
      </c>
      <c r="D1809" s="289" t="s">
        <v>95</v>
      </c>
      <c r="E1809" s="289" t="s">
        <v>285</v>
      </c>
      <c r="F1809" s="310">
        <v>3</v>
      </c>
      <c r="G1809" s="291">
        <v>3</v>
      </c>
      <c r="H1809" s="291"/>
      <c r="I1809" s="289" t="s">
        <v>2557</v>
      </c>
      <c r="J1809" s="289" t="s">
        <v>2558</v>
      </c>
      <c r="K1809" s="290" t="s">
        <v>2584</v>
      </c>
      <c r="L1809" s="290"/>
      <c r="M1809" s="253">
        <v>1</v>
      </c>
    </row>
    <row r="1810" spans="1:13" s="293" customFormat="1" ht="45">
      <c r="A1810" s="1"/>
      <c r="B1810" s="289">
        <v>12</v>
      </c>
      <c r="C1810" s="290" t="s">
        <v>2585</v>
      </c>
      <c r="D1810" s="289" t="s">
        <v>95</v>
      </c>
      <c r="E1810" s="289" t="s">
        <v>285</v>
      </c>
      <c r="F1810" s="310">
        <v>2.5299999999999998</v>
      </c>
      <c r="G1810" s="291">
        <v>2.5299999999999998</v>
      </c>
      <c r="H1810" s="291"/>
      <c r="I1810" s="289" t="s">
        <v>2557</v>
      </c>
      <c r="J1810" s="289" t="s">
        <v>2586</v>
      </c>
      <c r="K1810" s="290" t="s">
        <v>2587</v>
      </c>
      <c r="L1810" s="290"/>
      <c r="M1810" s="253">
        <v>1</v>
      </c>
    </row>
    <row r="1811" spans="1:13" s="293" customFormat="1" ht="60">
      <c r="A1811" s="1"/>
      <c r="B1811" s="289">
        <v>13</v>
      </c>
      <c r="C1811" s="290" t="s">
        <v>2588</v>
      </c>
      <c r="D1811" s="289" t="s">
        <v>95</v>
      </c>
      <c r="E1811" s="289" t="s">
        <v>285</v>
      </c>
      <c r="F1811" s="310">
        <v>1.35</v>
      </c>
      <c r="G1811" s="291">
        <v>1.35</v>
      </c>
      <c r="H1811" s="291">
        <v>1.35</v>
      </c>
      <c r="I1811" s="289" t="s">
        <v>2557</v>
      </c>
      <c r="J1811" s="289" t="s">
        <v>2589</v>
      </c>
      <c r="K1811" s="290" t="s">
        <v>2590</v>
      </c>
      <c r="L1811" s="290"/>
      <c r="M1811" s="253">
        <v>1</v>
      </c>
    </row>
    <row r="1812" spans="1:13" s="293" customFormat="1" ht="75">
      <c r="A1812" s="1"/>
      <c r="B1812" s="289">
        <v>14</v>
      </c>
      <c r="C1812" s="290" t="s">
        <v>2591</v>
      </c>
      <c r="D1812" s="289" t="s">
        <v>95</v>
      </c>
      <c r="E1812" s="289" t="s">
        <v>285</v>
      </c>
      <c r="F1812" s="310">
        <v>2.2999999999999998</v>
      </c>
      <c r="G1812" s="291">
        <v>2.2999999999999998</v>
      </c>
      <c r="H1812" s="291"/>
      <c r="I1812" s="289" t="s">
        <v>2557</v>
      </c>
      <c r="J1812" s="289" t="s">
        <v>2592</v>
      </c>
      <c r="K1812" s="290" t="s">
        <v>2593</v>
      </c>
      <c r="L1812" s="290"/>
      <c r="M1812" s="253">
        <v>1</v>
      </c>
    </row>
    <row r="1813" spans="1:13" s="293" customFormat="1" ht="60">
      <c r="A1813" s="1"/>
      <c r="B1813" s="289">
        <v>15</v>
      </c>
      <c r="C1813" s="290" t="s">
        <v>2594</v>
      </c>
      <c r="D1813" s="289" t="s">
        <v>27</v>
      </c>
      <c r="E1813" s="289" t="s">
        <v>285</v>
      </c>
      <c r="F1813" s="310">
        <v>2.1</v>
      </c>
      <c r="G1813" s="291">
        <v>1.05</v>
      </c>
      <c r="H1813" s="291">
        <v>0.8</v>
      </c>
      <c r="I1813" s="289" t="s">
        <v>2557</v>
      </c>
      <c r="J1813" s="289" t="s">
        <v>2566</v>
      </c>
      <c r="K1813" s="290" t="s">
        <v>2595</v>
      </c>
      <c r="L1813" s="290"/>
      <c r="M1813" s="253">
        <v>1</v>
      </c>
    </row>
    <row r="1814" spans="1:13" s="293" customFormat="1" ht="45">
      <c r="A1814" s="1"/>
      <c r="B1814" s="289">
        <v>16</v>
      </c>
      <c r="C1814" s="290" t="s">
        <v>2596</v>
      </c>
      <c r="D1814" s="289" t="s">
        <v>73</v>
      </c>
      <c r="E1814" s="289" t="s">
        <v>285</v>
      </c>
      <c r="F1814" s="310">
        <v>1.25</v>
      </c>
      <c r="G1814" s="291">
        <v>1.25</v>
      </c>
      <c r="H1814" s="291"/>
      <c r="I1814" s="289" t="s">
        <v>2557</v>
      </c>
      <c r="J1814" s="289" t="s">
        <v>2571</v>
      </c>
      <c r="K1814" s="290" t="s">
        <v>2597</v>
      </c>
      <c r="L1814" s="290"/>
      <c r="M1814" s="253">
        <v>1</v>
      </c>
    </row>
    <row r="1815" spans="1:13" s="293" customFormat="1" ht="75">
      <c r="A1815" s="1"/>
      <c r="B1815" s="289">
        <v>17</v>
      </c>
      <c r="C1815" s="290" t="s">
        <v>2598</v>
      </c>
      <c r="D1815" s="289" t="s">
        <v>122</v>
      </c>
      <c r="E1815" s="289" t="s">
        <v>285</v>
      </c>
      <c r="F1815" s="310">
        <v>1.24</v>
      </c>
      <c r="G1815" s="291">
        <v>1.24</v>
      </c>
      <c r="H1815" s="291">
        <v>1.24</v>
      </c>
      <c r="I1815" s="289" t="s">
        <v>2557</v>
      </c>
      <c r="J1815" s="289" t="s">
        <v>2599</v>
      </c>
      <c r="K1815" s="290" t="s">
        <v>2600</v>
      </c>
      <c r="L1815" s="290"/>
      <c r="M1815" s="253">
        <v>1</v>
      </c>
    </row>
    <row r="1816" spans="1:13" s="293" customFormat="1" ht="75">
      <c r="A1816" s="1"/>
      <c r="B1816" s="289">
        <v>18</v>
      </c>
      <c r="C1816" s="290" t="s">
        <v>2601</v>
      </c>
      <c r="D1816" s="289" t="s">
        <v>122</v>
      </c>
      <c r="E1816" s="289" t="s">
        <v>285</v>
      </c>
      <c r="F1816" s="310">
        <v>1.83</v>
      </c>
      <c r="G1816" s="291">
        <v>1.83</v>
      </c>
      <c r="H1816" s="291">
        <v>1.74</v>
      </c>
      <c r="I1816" s="289" t="s">
        <v>2557</v>
      </c>
      <c r="J1816" s="289" t="s">
        <v>2602</v>
      </c>
      <c r="K1816" s="290" t="s">
        <v>2603</v>
      </c>
      <c r="L1816" s="290"/>
      <c r="M1816" s="253">
        <v>1</v>
      </c>
    </row>
    <row r="1817" spans="1:13" s="293" customFormat="1" ht="60">
      <c r="A1817" s="1"/>
      <c r="B1817" s="289">
        <v>19</v>
      </c>
      <c r="C1817" s="290" t="s">
        <v>2604</v>
      </c>
      <c r="D1817" s="289" t="s">
        <v>122</v>
      </c>
      <c r="E1817" s="289" t="s">
        <v>285</v>
      </c>
      <c r="F1817" s="310">
        <v>2</v>
      </c>
      <c r="G1817" s="291">
        <v>2</v>
      </c>
      <c r="H1817" s="291"/>
      <c r="I1817" s="289" t="s">
        <v>2557</v>
      </c>
      <c r="J1817" s="289" t="s">
        <v>2605</v>
      </c>
      <c r="K1817" s="290" t="s">
        <v>2606</v>
      </c>
      <c r="L1817" s="290"/>
      <c r="M1817" s="253">
        <v>1</v>
      </c>
    </row>
    <row r="1818" spans="1:13" s="293" customFormat="1" ht="75">
      <c r="A1818" s="1"/>
      <c r="B1818" s="289">
        <v>20</v>
      </c>
      <c r="C1818" s="290" t="s">
        <v>2607</v>
      </c>
      <c r="D1818" s="289" t="s">
        <v>27</v>
      </c>
      <c r="E1818" s="289" t="s">
        <v>285</v>
      </c>
      <c r="F1818" s="310">
        <v>2</v>
      </c>
      <c r="G1818" s="291">
        <v>2</v>
      </c>
      <c r="H1818" s="291"/>
      <c r="I1818" s="289" t="s">
        <v>2557</v>
      </c>
      <c r="J1818" s="289" t="s">
        <v>2608</v>
      </c>
      <c r="K1818" s="290" t="s">
        <v>2609</v>
      </c>
      <c r="L1818" s="290"/>
      <c r="M1818" s="253">
        <v>1</v>
      </c>
    </row>
    <row r="1819" spans="1:13" s="293" customFormat="1" ht="75">
      <c r="A1819" s="1"/>
      <c r="B1819" s="289">
        <v>21</v>
      </c>
      <c r="C1819" s="290" t="s">
        <v>2610</v>
      </c>
      <c r="D1819" s="289" t="s">
        <v>27</v>
      </c>
      <c r="E1819" s="289" t="s">
        <v>285</v>
      </c>
      <c r="F1819" s="310">
        <v>3</v>
      </c>
      <c r="G1819" s="291">
        <v>3</v>
      </c>
      <c r="H1819" s="291">
        <v>1.5</v>
      </c>
      <c r="I1819" s="289" t="s">
        <v>2557</v>
      </c>
      <c r="J1819" s="289" t="s">
        <v>2608</v>
      </c>
      <c r="K1819" s="290" t="s">
        <v>2611</v>
      </c>
      <c r="L1819" s="290"/>
      <c r="M1819" s="253">
        <v>1</v>
      </c>
    </row>
    <row r="1820" spans="1:13" s="293" customFormat="1" ht="60">
      <c r="A1820" s="1"/>
      <c r="B1820" s="289">
        <v>22</v>
      </c>
      <c r="C1820" s="290" t="s">
        <v>2612</v>
      </c>
      <c r="D1820" s="289" t="s">
        <v>27</v>
      </c>
      <c r="E1820" s="289" t="s">
        <v>285</v>
      </c>
      <c r="F1820" s="310">
        <v>6</v>
      </c>
      <c r="G1820" s="291">
        <v>6</v>
      </c>
      <c r="H1820" s="291"/>
      <c r="I1820" s="289" t="s">
        <v>2557</v>
      </c>
      <c r="J1820" s="289" t="s">
        <v>2613</v>
      </c>
      <c r="K1820" s="290" t="s">
        <v>2614</v>
      </c>
      <c r="L1820" s="290"/>
      <c r="M1820" s="253">
        <v>1</v>
      </c>
    </row>
    <row r="1821" spans="1:13" s="293" customFormat="1" ht="75">
      <c r="A1821" s="1"/>
      <c r="B1821" s="289">
        <v>23</v>
      </c>
      <c r="C1821" s="290" t="s">
        <v>2615</v>
      </c>
      <c r="D1821" s="289" t="s">
        <v>27</v>
      </c>
      <c r="E1821" s="289" t="s">
        <v>285</v>
      </c>
      <c r="F1821" s="310">
        <v>1.5</v>
      </c>
      <c r="G1821" s="291">
        <v>1.5</v>
      </c>
      <c r="H1821" s="291">
        <v>1.5</v>
      </c>
      <c r="I1821" s="289" t="s">
        <v>2557</v>
      </c>
      <c r="J1821" s="289" t="s">
        <v>2558</v>
      </c>
      <c r="K1821" s="290" t="s">
        <v>2616</v>
      </c>
      <c r="L1821" s="290"/>
      <c r="M1821" s="253">
        <v>1</v>
      </c>
    </row>
    <row r="1822" spans="1:13" s="293" customFormat="1" ht="75">
      <c r="A1822" s="1"/>
      <c r="B1822" s="289">
        <v>24</v>
      </c>
      <c r="C1822" s="290" t="s">
        <v>2617</v>
      </c>
      <c r="D1822" s="289" t="s">
        <v>309</v>
      </c>
      <c r="E1822" s="289" t="s">
        <v>285</v>
      </c>
      <c r="F1822" s="310">
        <v>3</v>
      </c>
      <c r="G1822" s="291">
        <v>3</v>
      </c>
      <c r="H1822" s="291">
        <v>0.2</v>
      </c>
      <c r="I1822" s="289" t="s">
        <v>2557</v>
      </c>
      <c r="J1822" s="289" t="s">
        <v>2608</v>
      </c>
      <c r="K1822" s="290" t="s">
        <v>2618</v>
      </c>
      <c r="L1822" s="290"/>
      <c r="M1822" s="253">
        <v>1</v>
      </c>
    </row>
    <row r="1823" spans="1:13" s="293" customFormat="1" ht="60">
      <c r="A1823" s="1"/>
      <c r="B1823" s="289">
        <v>25</v>
      </c>
      <c r="C1823" s="290" t="s">
        <v>2619</v>
      </c>
      <c r="D1823" s="289" t="s">
        <v>27</v>
      </c>
      <c r="E1823" s="289" t="s">
        <v>2620</v>
      </c>
      <c r="F1823" s="310">
        <v>2.7</v>
      </c>
      <c r="G1823" s="291">
        <v>2.7</v>
      </c>
      <c r="H1823" s="291"/>
      <c r="I1823" s="289" t="s">
        <v>2557</v>
      </c>
      <c r="J1823" s="289" t="s">
        <v>2605</v>
      </c>
      <c r="K1823" s="290" t="s">
        <v>2621</v>
      </c>
      <c r="L1823" s="290"/>
      <c r="M1823" s="253">
        <v>1</v>
      </c>
    </row>
    <row r="1824" spans="1:13" s="293" customFormat="1" ht="75">
      <c r="A1824" s="1"/>
      <c r="B1824" s="289">
        <v>26</v>
      </c>
      <c r="C1824" s="290" t="s">
        <v>2622</v>
      </c>
      <c r="D1824" s="289" t="s">
        <v>166</v>
      </c>
      <c r="E1824" s="289" t="s">
        <v>285</v>
      </c>
      <c r="F1824" s="310">
        <v>2</v>
      </c>
      <c r="G1824" s="291">
        <v>2</v>
      </c>
      <c r="H1824" s="291"/>
      <c r="I1824" s="289" t="s">
        <v>2557</v>
      </c>
      <c r="J1824" s="289" t="s">
        <v>2623</v>
      </c>
      <c r="K1824" s="290" t="s">
        <v>2624</v>
      </c>
      <c r="L1824" s="290"/>
      <c r="M1824" s="253">
        <v>1</v>
      </c>
    </row>
    <row r="1825" spans="1:13" s="293" customFormat="1" ht="75">
      <c r="A1825" s="1"/>
      <c r="B1825" s="289">
        <v>27</v>
      </c>
      <c r="C1825" s="290" t="s">
        <v>2625</v>
      </c>
      <c r="D1825" s="289" t="s">
        <v>122</v>
      </c>
      <c r="E1825" s="289" t="s">
        <v>285</v>
      </c>
      <c r="F1825" s="310">
        <v>2.63</v>
      </c>
      <c r="G1825" s="291">
        <v>2.63</v>
      </c>
      <c r="H1825" s="291"/>
      <c r="I1825" s="289" t="s">
        <v>2557</v>
      </c>
      <c r="J1825" s="289" t="s">
        <v>2626</v>
      </c>
      <c r="K1825" s="290" t="s">
        <v>2627</v>
      </c>
      <c r="L1825" s="290"/>
      <c r="M1825" s="253">
        <v>1</v>
      </c>
    </row>
    <row r="1826" spans="1:13" s="293" customFormat="1" ht="75">
      <c r="A1826" s="1"/>
      <c r="B1826" s="289">
        <v>28</v>
      </c>
      <c r="C1826" s="290" t="s">
        <v>2628</v>
      </c>
      <c r="D1826" s="289" t="s">
        <v>898</v>
      </c>
      <c r="E1826" s="289" t="s">
        <v>2620</v>
      </c>
      <c r="F1826" s="310">
        <v>8.9</v>
      </c>
      <c r="G1826" s="291">
        <v>8.9</v>
      </c>
      <c r="H1826" s="291"/>
      <c r="I1826" s="289" t="s">
        <v>2557</v>
      </c>
      <c r="J1826" s="289" t="s">
        <v>2574</v>
      </c>
      <c r="K1826" s="290" t="s">
        <v>2629</v>
      </c>
      <c r="L1826" s="290"/>
      <c r="M1826" s="253">
        <v>1</v>
      </c>
    </row>
    <row r="1827" spans="1:13" s="293" customFormat="1" ht="120">
      <c r="A1827" s="1"/>
      <c r="B1827" s="289">
        <v>29</v>
      </c>
      <c r="C1827" s="290" t="s">
        <v>2630</v>
      </c>
      <c r="D1827" s="289" t="s">
        <v>27</v>
      </c>
      <c r="E1827" s="289" t="s">
        <v>2620</v>
      </c>
      <c r="F1827" s="310">
        <v>5</v>
      </c>
      <c r="G1827" s="291">
        <v>5</v>
      </c>
      <c r="H1827" s="291">
        <v>1.5</v>
      </c>
      <c r="I1827" s="289" t="s">
        <v>2557</v>
      </c>
      <c r="J1827" s="289" t="s">
        <v>2566</v>
      </c>
      <c r="K1827" s="290" t="s">
        <v>2631</v>
      </c>
      <c r="L1827" s="290"/>
      <c r="M1827" s="253">
        <v>1</v>
      </c>
    </row>
    <row r="1828" spans="1:13" s="293" customFormat="1" ht="75">
      <c r="A1828" s="1"/>
      <c r="B1828" s="289">
        <v>30</v>
      </c>
      <c r="C1828" s="290" t="s">
        <v>2632</v>
      </c>
      <c r="D1828" s="289" t="s">
        <v>27</v>
      </c>
      <c r="E1828" s="289" t="s">
        <v>2620</v>
      </c>
      <c r="F1828" s="310">
        <v>2.8</v>
      </c>
      <c r="G1828" s="291">
        <v>2.4</v>
      </c>
      <c r="H1828" s="291">
        <v>1</v>
      </c>
      <c r="I1828" s="289" t="s">
        <v>2557</v>
      </c>
      <c r="J1828" s="289" t="s">
        <v>2633</v>
      </c>
      <c r="K1828" s="290" t="s">
        <v>2634</v>
      </c>
      <c r="L1828" s="290"/>
      <c r="M1828" s="253">
        <v>1</v>
      </c>
    </row>
    <row r="1829" spans="1:13" s="293" customFormat="1" ht="60">
      <c r="A1829" s="1"/>
      <c r="B1829" s="289">
        <v>31</v>
      </c>
      <c r="C1829" s="290" t="s">
        <v>2635</v>
      </c>
      <c r="D1829" s="289" t="s">
        <v>309</v>
      </c>
      <c r="E1829" s="289" t="s">
        <v>2620</v>
      </c>
      <c r="F1829" s="310">
        <v>1.6</v>
      </c>
      <c r="G1829" s="291">
        <v>1.6</v>
      </c>
      <c r="H1829" s="291"/>
      <c r="I1829" s="289" t="s">
        <v>2557</v>
      </c>
      <c r="J1829" s="289" t="s">
        <v>2633</v>
      </c>
      <c r="K1829" s="290" t="s">
        <v>2636</v>
      </c>
      <c r="L1829" s="290"/>
      <c r="M1829" s="253">
        <v>1</v>
      </c>
    </row>
    <row r="1830" spans="1:13" s="293" customFormat="1" ht="75">
      <c r="A1830" s="1"/>
      <c r="B1830" s="289">
        <v>32</v>
      </c>
      <c r="C1830" s="290" t="s">
        <v>5933</v>
      </c>
      <c r="D1830" s="289" t="s">
        <v>122</v>
      </c>
      <c r="E1830" s="289" t="s">
        <v>285</v>
      </c>
      <c r="F1830" s="310">
        <v>2.6</v>
      </c>
      <c r="G1830" s="291">
        <v>2.6</v>
      </c>
      <c r="H1830" s="291"/>
      <c r="I1830" s="289" t="s">
        <v>2557</v>
      </c>
      <c r="J1830" s="289" t="s">
        <v>2637</v>
      </c>
      <c r="K1830" s="290" t="s">
        <v>2638</v>
      </c>
      <c r="L1830" s="290"/>
      <c r="M1830" s="253">
        <v>1</v>
      </c>
    </row>
    <row r="1831" spans="1:13" s="293" customFormat="1" ht="60">
      <c r="A1831" s="1"/>
      <c r="B1831" s="289">
        <v>33</v>
      </c>
      <c r="C1831" s="290" t="s">
        <v>2639</v>
      </c>
      <c r="D1831" s="289" t="s">
        <v>27</v>
      </c>
      <c r="E1831" s="289" t="s">
        <v>285</v>
      </c>
      <c r="F1831" s="310">
        <v>1.1000000000000001</v>
      </c>
      <c r="G1831" s="291">
        <v>0.74</v>
      </c>
      <c r="H1831" s="291"/>
      <c r="I1831" s="289" t="s">
        <v>2557</v>
      </c>
      <c r="J1831" s="289" t="s">
        <v>2640</v>
      </c>
      <c r="K1831" s="290" t="s">
        <v>2641</v>
      </c>
      <c r="L1831" s="290"/>
      <c r="M1831" s="253">
        <v>1</v>
      </c>
    </row>
    <row r="1832" spans="1:13" s="293" customFormat="1" ht="60">
      <c r="A1832" s="1"/>
      <c r="B1832" s="289">
        <v>34</v>
      </c>
      <c r="C1832" s="290" t="s">
        <v>2642</v>
      </c>
      <c r="D1832" s="289" t="s">
        <v>27</v>
      </c>
      <c r="E1832" s="289" t="s">
        <v>285</v>
      </c>
      <c r="F1832" s="310">
        <v>2</v>
      </c>
      <c r="G1832" s="291">
        <v>1.23</v>
      </c>
      <c r="H1832" s="291"/>
      <c r="I1832" s="289" t="s">
        <v>2557</v>
      </c>
      <c r="J1832" s="289" t="s">
        <v>2640</v>
      </c>
      <c r="K1832" s="290" t="s">
        <v>2643</v>
      </c>
      <c r="L1832" s="290"/>
      <c r="M1832" s="253">
        <v>1</v>
      </c>
    </row>
    <row r="1833" spans="1:13" s="293" customFormat="1" ht="75">
      <c r="A1833" s="1"/>
      <c r="B1833" s="289">
        <v>35</v>
      </c>
      <c r="C1833" s="290" t="s">
        <v>2644</v>
      </c>
      <c r="D1833" s="289" t="s">
        <v>213</v>
      </c>
      <c r="E1833" s="289" t="s">
        <v>285</v>
      </c>
      <c r="F1833" s="310">
        <v>0.4</v>
      </c>
      <c r="G1833" s="291">
        <v>0.4</v>
      </c>
      <c r="H1833" s="291">
        <v>0.4</v>
      </c>
      <c r="I1833" s="289" t="s">
        <v>2557</v>
      </c>
      <c r="J1833" s="289" t="s">
        <v>2645</v>
      </c>
      <c r="K1833" s="290" t="s">
        <v>2646</v>
      </c>
      <c r="L1833" s="290"/>
      <c r="M1833" s="253">
        <v>1</v>
      </c>
    </row>
    <row r="1834" spans="1:13" s="293" customFormat="1" ht="90">
      <c r="A1834" s="1"/>
      <c r="B1834" s="289">
        <v>36</v>
      </c>
      <c r="C1834" s="290" t="s">
        <v>2647</v>
      </c>
      <c r="D1834" s="289" t="s">
        <v>41</v>
      </c>
      <c r="E1834" s="289" t="s">
        <v>285</v>
      </c>
      <c r="F1834" s="310">
        <v>0.35</v>
      </c>
      <c r="G1834" s="291">
        <v>0.35</v>
      </c>
      <c r="H1834" s="291">
        <v>0.15</v>
      </c>
      <c r="I1834" s="289" t="s">
        <v>2557</v>
      </c>
      <c r="J1834" s="289" t="s">
        <v>2645</v>
      </c>
      <c r="K1834" s="290" t="s">
        <v>2648</v>
      </c>
      <c r="L1834" s="290"/>
      <c r="M1834" s="253">
        <v>1</v>
      </c>
    </row>
    <row r="1835" spans="1:13" s="293" customFormat="1" ht="60">
      <c r="A1835" s="1"/>
      <c r="B1835" s="289">
        <v>37</v>
      </c>
      <c r="C1835" s="290" t="s">
        <v>2649</v>
      </c>
      <c r="D1835" s="289" t="s">
        <v>27</v>
      </c>
      <c r="E1835" s="289" t="s">
        <v>285</v>
      </c>
      <c r="F1835" s="310">
        <v>2.1</v>
      </c>
      <c r="G1835" s="291">
        <v>2.1</v>
      </c>
      <c r="H1835" s="291"/>
      <c r="I1835" s="289" t="s">
        <v>2557</v>
      </c>
      <c r="J1835" s="289" t="s">
        <v>2599</v>
      </c>
      <c r="K1835" s="290" t="s">
        <v>2650</v>
      </c>
      <c r="L1835" s="290"/>
      <c r="M1835" s="253">
        <v>1</v>
      </c>
    </row>
    <row r="1836" spans="1:13" s="293" customFormat="1" ht="60">
      <c r="A1836" s="1"/>
      <c r="B1836" s="289">
        <v>38</v>
      </c>
      <c r="C1836" s="290" t="s">
        <v>2651</v>
      </c>
      <c r="D1836" s="289" t="s">
        <v>27</v>
      </c>
      <c r="E1836" s="289" t="s">
        <v>285</v>
      </c>
      <c r="F1836" s="310">
        <v>0.4</v>
      </c>
      <c r="G1836" s="291">
        <v>0.4</v>
      </c>
      <c r="H1836" s="291">
        <v>0.4</v>
      </c>
      <c r="I1836" s="289" t="s">
        <v>2557</v>
      </c>
      <c r="J1836" s="289" t="s">
        <v>2605</v>
      </c>
      <c r="K1836" s="290" t="s">
        <v>2652</v>
      </c>
      <c r="L1836" s="290"/>
      <c r="M1836" s="253">
        <v>1</v>
      </c>
    </row>
    <row r="1837" spans="1:13" s="293" customFormat="1" ht="75">
      <c r="A1837" s="1"/>
      <c r="B1837" s="289">
        <v>39</v>
      </c>
      <c r="C1837" s="290" t="s">
        <v>2653</v>
      </c>
      <c r="D1837" s="289" t="s">
        <v>27</v>
      </c>
      <c r="E1837" s="289" t="s">
        <v>2654</v>
      </c>
      <c r="F1837" s="310">
        <v>0.9</v>
      </c>
      <c r="G1837" s="291">
        <v>0.9</v>
      </c>
      <c r="H1837" s="291">
        <v>0.5</v>
      </c>
      <c r="I1837" s="289" t="s">
        <v>2557</v>
      </c>
      <c r="J1837" s="289" t="s">
        <v>2655</v>
      </c>
      <c r="K1837" s="290" t="s">
        <v>2656</v>
      </c>
      <c r="L1837" s="290"/>
      <c r="M1837" s="253">
        <v>1</v>
      </c>
    </row>
    <row r="1838" spans="1:13" s="293" customFormat="1" ht="75">
      <c r="A1838" s="1"/>
      <c r="B1838" s="289">
        <v>40</v>
      </c>
      <c r="C1838" s="290" t="s">
        <v>2657</v>
      </c>
      <c r="D1838" s="289" t="s">
        <v>213</v>
      </c>
      <c r="E1838" s="289" t="s">
        <v>2654</v>
      </c>
      <c r="F1838" s="310">
        <v>1.65</v>
      </c>
      <c r="G1838" s="291">
        <v>1.65</v>
      </c>
      <c r="H1838" s="291">
        <v>1.6</v>
      </c>
      <c r="I1838" s="289" t="s">
        <v>2557</v>
      </c>
      <c r="J1838" s="289" t="s">
        <v>2571</v>
      </c>
      <c r="K1838" s="290" t="s">
        <v>2658</v>
      </c>
      <c r="L1838" s="290"/>
      <c r="M1838" s="253">
        <v>1</v>
      </c>
    </row>
    <row r="1839" spans="1:13" s="293" customFormat="1" ht="150">
      <c r="A1839" s="1"/>
      <c r="B1839" s="289">
        <v>41</v>
      </c>
      <c r="C1839" s="290" t="s">
        <v>2659</v>
      </c>
      <c r="D1839" s="289" t="s">
        <v>27</v>
      </c>
      <c r="E1839" s="289" t="s">
        <v>2660</v>
      </c>
      <c r="F1839" s="310">
        <v>0.53</v>
      </c>
      <c r="G1839" s="291">
        <v>0.53</v>
      </c>
      <c r="H1839" s="291">
        <v>0.53</v>
      </c>
      <c r="I1839" s="289" t="s">
        <v>2557</v>
      </c>
      <c r="J1839" s="289" t="s">
        <v>2571</v>
      </c>
      <c r="K1839" s="290" t="s">
        <v>2661</v>
      </c>
      <c r="L1839" s="290"/>
      <c r="M1839" s="253">
        <v>1</v>
      </c>
    </row>
    <row r="1840" spans="1:13" s="293" customFormat="1" ht="75">
      <c r="A1840" s="1"/>
      <c r="B1840" s="289">
        <v>42</v>
      </c>
      <c r="C1840" s="290" t="s">
        <v>2662</v>
      </c>
      <c r="D1840" s="289" t="s">
        <v>122</v>
      </c>
      <c r="E1840" s="289" t="s">
        <v>2663</v>
      </c>
      <c r="F1840" s="310">
        <v>0.16</v>
      </c>
      <c r="G1840" s="291">
        <v>0.16</v>
      </c>
      <c r="H1840" s="291">
        <v>0.16</v>
      </c>
      <c r="I1840" s="289" t="s">
        <v>2557</v>
      </c>
      <c r="J1840" s="289" t="s">
        <v>2558</v>
      </c>
      <c r="K1840" s="290" t="s">
        <v>2664</v>
      </c>
      <c r="L1840" s="290"/>
      <c r="M1840" s="253">
        <v>1</v>
      </c>
    </row>
    <row r="1841" spans="1:15" s="293" customFormat="1" ht="60">
      <c r="A1841" s="1"/>
      <c r="B1841" s="289">
        <v>43</v>
      </c>
      <c r="C1841" s="290" t="s">
        <v>2665</v>
      </c>
      <c r="D1841" s="289" t="s">
        <v>27</v>
      </c>
      <c r="E1841" s="289" t="s">
        <v>2666</v>
      </c>
      <c r="F1841" s="310">
        <v>0.71399999999999997</v>
      </c>
      <c r="G1841" s="291">
        <v>0.71399999999999997</v>
      </c>
      <c r="H1841" s="291">
        <v>0.3</v>
      </c>
      <c r="I1841" s="289" t="s">
        <v>2557</v>
      </c>
      <c r="J1841" s="289" t="s">
        <v>2566</v>
      </c>
      <c r="K1841" s="290" t="s">
        <v>2667</v>
      </c>
      <c r="L1841" s="290"/>
      <c r="M1841" s="253">
        <v>1</v>
      </c>
    </row>
    <row r="1842" spans="1:15" s="293" customFormat="1" ht="75">
      <c r="A1842" s="1"/>
      <c r="B1842" s="289">
        <v>44</v>
      </c>
      <c r="C1842" s="290" t="s">
        <v>2668</v>
      </c>
      <c r="D1842" s="289" t="s">
        <v>73</v>
      </c>
      <c r="E1842" s="289" t="s">
        <v>2669</v>
      </c>
      <c r="F1842" s="310">
        <v>0.20300000000000001</v>
      </c>
      <c r="G1842" s="291">
        <v>0.20300000000000001</v>
      </c>
      <c r="H1842" s="291">
        <v>0.20300000000000001</v>
      </c>
      <c r="I1842" s="289" t="s">
        <v>2557</v>
      </c>
      <c r="J1842" s="289" t="s">
        <v>2574</v>
      </c>
      <c r="K1842" s="290" t="s">
        <v>2670</v>
      </c>
      <c r="L1842" s="290"/>
      <c r="M1842" s="253">
        <v>1</v>
      </c>
    </row>
    <row r="1843" spans="1:15" s="293" customFormat="1" ht="75">
      <c r="A1843" s="1"/>
      <c r="B1843" s="289">
        <v>45</v>
      </c>
      <c r="C1843" s="290" t="s">
        <v>2671</v>
      </c>
      <c r="D1843" s="289" t="s">
        <v>41</v>
      </c>
      <c r="E1843" s="289" t="s">
        <v>2654</v>
      </c>
      <c r="F1843" s="310">
        <v>1.01</v>
      </c>
      <c r="G1843" s="291">
        <v>1.01</v>
      </c>
      <c r="H1843" s="291">
        <v>0.8</v>
      </c>
      <c r="I1843" s="289" t="s">
        <v>2557</v>
      </c>
      <c r="J1843" s="289" t="s">
        <v>2672</v>
      </c>
      <c r="K1843" s="290" t="s">
        <v>2673</v>
      </c>
      <c r="L1843" s="290"/>
      <c r="M1843" s="253">
        <v>1</v>
      </c>
    </row>
    <row r="1844" spans="1:15" s="181" customFormat="1" hidden="1">
      <c r="A1844" s="5"/>
      <c r="B1844" s="3"/>
      <c r="C1844" s="137"/>
      <c r="D1844" s="3"/>
      <c r="E1844" s="3"/>
      <c r="F1844" s="143"/>
      <c r="G1844" s="142"/>
      <c r="H1844" s="142"/>
      <c r="I1844" s="3"/>
      <c r="J1844" s="3"/>
      <c r="K1844" s="137"/>
      <c r="L1844" s="137"/>
      <c r="M1844" s="199"/>
    </row>
    <row r="1845" spans="1:15" s="288" customFormat="1">
      <c r="A1845" s="1"/>
      <c r="B1845" s="283" t="s">
        <v>56</v>
      </c>
      <c r="C1845" s="284" t="s">
        <v>6492</v>
      </c>
      <c r="D1845" s="298"/>
      <c r="E1845" s="298"/>
      <c r="F1845" s="313"/>
      <c r="G1845" s="304"/>
      <c r="H1845" s="304"/>
      <c r="I1845" s="298"/>
      <c r="J1845" s="298"/>
      <c r="K1845" s="299"/>
      <c r="L1845" s="299"/>
      <c r="M1845" s="286">
        <v>0</v>
      </c>
    </row>
    <row r="1846" spans="1:15" s="293" customFormat="1" ht="75">
      <c r="A1846" s="1"/>
      <c r="B1846" s="289">
        <v>46</v>
      </c>
      <c r="C1846" s="330" t="s">
        <v>2674</v>
      </c>
      <c r="D1846" s="289" t="s">
        <v>27</v>
      </c>
      <c r="E1846" s="289" t="s">
        <v>285</v>
      </c>
      <c r="F1846" s="310">
        <v>3.3</v>
      </c>
      <c r="G1846" s="291">
        <v>3.3</v>
      </c>
      <c r="H1846" s="291"/>
      <c r="I1846" s="289" t="s">
        <v>2557</v>
      </c>
      <c r="J1846" s="289" t="s">
        <v>2675</v>
      </c>
      <c r="K1846" s="290" t="s">
        <v>2676</v>
      </c>
      <c r="L1846" s="290"/>
      <c r="M1846" s="253">
        <v>1</v>
      </c>
    </row>
    <row r="1847" spans="1:15" s="293" customFormat="1" ht="105">
      <c r="A1847" s="1"/>
      <c r="B1847" s="289">
        <v>47</v>
      </c>
      <c r="C1847" s="330" t="s">
        <v>2680</v>
      </c>
      <c r="D1847" s="289" t="s">
        <v>41</v>
      </c>
      <c r="E1847" s="289" t="s">
        <v>285</v>
      </c>
      <c r="F1847" s="310">
        <v>1.4</v>
      </c>
      <c r="G1847" s="291">
        <v>1.4</v>
      </c>
      <c r="H1847" s="291"/>
      <c r="I1847" s="289" t="s">
        <v>2557</v>
      </c>
      <c r="J1847" s="289" t="s">
        <v>2681</v>
      </c>
      <c r="K1847" s="290" t="s">
        <v>2682</v>
      </c>
      <c r="L1847" s="290"/>
      <c r="M1847" s="253">
        <v>1</v>
      </c>
    </row>
    <row r="1848" spans="1:15" s="293" customFormat="1" ht="90">
      <c r="A1848" s="1"/>
      <c r="B1848" s="289">
        <v>48</v>
      </c>
      <c r="C1848" s="330" t="s">
        <v>2683</v>
      </c>
      <c r="D1848" s="289" t="s">
        <v>27</v>
      </c>
      <c r="E1848" s="289" t="s">
        <v>285</v>
      </c>
      <c r="F1848" s="310">
        <v>3.6</v>
      </c>
      <c r="G1848" s="291">
        <v>3.6</v>
      </c>
      <c r="H1848" s="291"/>
      <c r="I1848" s="289" t="s">
        <v>2557</v>
      </c>
      <c r="J1848" s="289" t="s">
        <v>2684</v>
      </c>
      <c r="K1848" s="290" t="s">
        <v>2685</v>
      </c>
      <c r="L1848" s="290"/>
      <c r="M1848" s="253">
        <v>1</v>
      </c>
    </row>
    <row r="1849" spans="1:15" s="293" customFormat="1" ht="90">
      <c r="A1849" s="1"/>
      <c r="B1849" s="289">
        <v>49</v>
      </c>
      <c r="C1849" s="330" t="s">
        <v>2686</v>
      </c>
      <c r="D1849" s="289" t="s">
        <v>27</v>
      </c>
      <c r="E1849" s="289" t="s">
        <v>285</v>
      </c>
      <c r="F1849" s="310">
        <v>0.8</v>
      </c>
      <c r="G1849" s="291">
        <v>0.8</v>
      </c>
      <c r="H1849" s="291">
        <v>0.7</v>
      </c>
      <c r="I1849" s="289" t="s">
        <v>2557</v>
      </c>
      <c r="J1849" s="289" t="s">
        <v>2602</v>
      </c>
      <c r="K1849" s="290" t="s">
        <v>2687</v>
      </c>
      <c r="L1849" s="290"/>
      <c r="M1849" s="253">
        <v>1</v>
      </c>
    </row>
    <row r="1850" spans="1:15" s="293" customFormat="1" ht="90">
      <c r="A1850" s="1"/>
      <c r="B1850" s="289">
        <v>50</v>
      </c>
      <c r="C1850" s="330" t="s">
        <v>2690</v>
      </c>
      <c r="D1850" s="289" t="s">
        <v>27</v>
      </c>
      <c r="E1850" s="289" t="s">
        <v>285</v>
      </c>
      <c r="F1850" s="310">
        <v>0.2</v>
      </c>
      <c r="G1850" s="291">
        <v>0.2</v>
      </c>
      <c r="H1850" s="291">
        <v>0.18</v>
      </c>
      <c r="I1850" s="289" t="s">
        <v>2557</v>
      </c>
      <c r="J1850" s="289" t="s">
        <v>2563</v>
      </c>
      <c r="K1850" s="290" t="s">
        <v>2691</v>
      </c>
      <c r="L1850" s="290"/>
      <c r="M1850" s="253">
        <v>1</v>
      </c>
    </row>
    <row r="1851" spans="1:15" s="293" customFormat="1" ht="75">
      <c r="A1851" s="1"/>
      <c r="B1851" s="289">
        <v>51</v>
      </c>
      <c r="C1851" s="330" t="s">
        <v>2692</v>
      </c>
      <c r="D1851" s="289" t="s">
        <v>47</v>
      </c>
      <c r="E1851" s="289" t="s">
        <v>2620</v>
      </c>
      <c r="F1851" s="310">
        <v>1.45</v>
      </c>
      <c r="G1851" s="291">
        <v>1.45</v>
      </c>
      <c r="H1851" s="291">
        <v>1.21</v>
      </c>
      <c r="I1851" s="289" t="s">
        <v>2557</v>
      </c>
      <c r="J1851" s="289" t="s">
        <v>2693</v>
      </c>
      <c r="K1851" s="290" t="s">
        <v>2694</v>
      </c>
      <c r="L1851" s="290"/>
      <c r="M1851" s="253">
        <v>1</v>
      </c>
    </row>
    <row r="1852" spans="1:15" s="293" customFormat="1" ht="90">
      <c r="A1852" s="1"/>
      <c r="B1852" s="289">
        <v>52</v>
      </c>
      <c r="C1852" s="330" t="s">
        <v>2695</v>
      </c>
      <c r="D1852" s="289" t="s">
        <v>47</v>
      </c>
      <c r="E1852" s="289" t="s">
        <v>285</v>
      </c>
      <c r="F1852" s="310">
        <v>1.2</v>
      </c>
      <c r="G1852" s="291">
        <v>1.2</v>
      </c>
      <c r="H1852" s="291">
        <v>1.2</v>
      </c>
      <c r="I1852" s="289" t="s">
        <v>2557</v>
      </c>
      <c r="J1852" s="289" t="s">
        <v>2696</v>
      </c>
      <c r="K1852" s="290" t="s">
        <v>2697</v>
      </c>
      <c r="L1852" s="290"/>
      <c r="M1852" s="253">
        <v>1</v>
      </c>
    </row>
    <row r="1853" spans="1:15" s="293" customFormat="1" ht="90">
      <c r="A1853" s="1"/>
      <c r="B1853" s="289">
        <v>53</v>
      </c>
      <c r="C1853" s="330" t="s">
        <v>2698</v>
      </c>
      <c r="D1853" s="289" t="s">
        <v>47</v>
      </c>
      <c r="E1853" s="289" t="s">
        <v>285</v>
      </c>
      <c r="F1853" s="310">
        <v>0.7</v>
      </c>
      <c r="G1853" s="291">
        <v>0.7</v>
      </c>
      <c r="H1853" s="291">
        <v>0.7</v>
      </c>
      <c r="I1853" s="289" t="s">
        <v>2557</v>
      </c>
      <c r="J1853" s="289" t="s">
        <v>2696</v>
      </c>
      <c r="K1853" s="290" t="s">
        <v>2699</v>
      </c>
      <c r="L1853" s="290"/>
      <c r="M1853" s="253">
        <v>1</v>
      </c>
    </row>
    <row r="1854" spans="1:15" s="293" customFormat="1" ht="135">
      <c r="A1854" s="1"/>
      <c r="B1854" s="289">
        <v>54</v>
      </c>
      <c r="C1854" s="330" t="s">
        <v>2700</v>
      </c>
      <c r="D1854" s="289" t="s">
        <v>47</v>
      </c>
      <c r="E1854" s="289" t="s">
        <v>285</v>
      </c>
      <c r="F1854" s="310">
        <v>0.75</v>
      </c>
      <c r="G1854" s="291">
        <v>0.7</v>
      </c>
      <c r="H1854" s="291">
        <v>0.6</v>
      </c>
      <c r="I1854" s="289" t="s">
        <v>2557</v>
      </c>
      <c r="J1854" s="289" t="s">
        <v>2566</v>
      </c>
      <c r="K1854" s="290" t="s">
        <v>2701</v>
      </c>
      <c r="L1854" s="290"/>
      <c r="M1854" s="253">
        <v>1</v>
      </c>
    </row>
    <row r="1855" spans="1:15" s="293" customFormat="1" ht="75">
      <c r="A1855" s="1"/>
      <c r="B1855" s="289">
        <v>55</v>
      </c>
      <c r="C1855" s="330" t="s">
        <v>2702</v>
      </c>
      <c r="D1855" s="289" t="s">
        <v>271</v>
      </c>
      <c r="E1855" s="289" t="s">
        <v>285</v>
      </c>
      <c r="F1855" s="310">
        <v>0.13</v>
      </c>
      <c r="G1855" s="291">
        <v>0.13</v>
      </c>
      <c r="H1855" s="291">
        <v>0.13</v>
      </c>
      <c r="I1855" s="289" t="s">
        <v>2557</v>
      </c>
      <c r="J1855" s="289" t="s">
        <v>2703</v>
      </c>
      <c r="K1855" s="290" t="s">
        <v>2704</v>
      </c>
      <c r="L1855" s="290"/>
      <c r="M1855" s="253">
        <v>1</v>
      </c>
      <c r="O1855" s="293">
        <v>0</v>
      </c>
    </row>
    <row r="1856" spans="1:15" s="293" customFormat="1" ht="135">
      <c r="A1856" s="1"/>
      <c r="B1856" s="289">
        <v>56</v>
      </c>
      <c r="C1856" s="330" t="s">
        <v>2705</v>
      </c>
      <c r="D1856" s="289" t="s">
        <v>27</v>
      </c>
      <c r="E1856" s="289" t="s">
        <v>285</v>
      </c>
      <c r="F1856" s="310">
        <v>9.6</v>
      </c>
      <c r="G1856" s="291">
        <v>9.6</v>
      </c>
      <c r="H1856" s="291">
        <v>0.9</v>
      </c>
      <c r="I1856" s="289" t="s">
        <v>2557</v>
      </c>
      <c r="J1856" s="289" t="s">
        <v>2706</v>
      </c>
      <c r="K1856" s="290" t="s">
        <v>2707</v>
      </c>
      <c r="L1856" s="290"/>
      <c r="M1856" s="253">
        <v>1</v>
      </c>
    </row>
    <row r="1857" spans="1:15" s="293" customFormat="1" ht="135">
      <c r="A1857" s="1"/>
      <c r="B1857" s="289">
        <v>57</v>
      </c>
      <c r="C1857" s="330" t="s">
        <v>2708</v>
      </c>
      <c r="D1857" s="289" t="s">
        <v>41</v>
      </c>
      <c r="E1857" s="289" t="s">
        <v>285</v>
      </c>
      <c r="F1857" s="310">
        <v>1.1000000000000001</v>
      </c>
      <c r="G1857" s="291">
        <v>1.1000000000000001</v>
      </c>
      <c r="H1857" s="291">
        <v>1</v>
      </c>
      <c r="I1857" s="289" t="s">
        <v>2557</v>
      </c>
      <c r="J1857" s="289" t="s">
        <v>2645</v>
      </c>
      <c r="K1857" s="290" t="s">
        <v>2709</v>
      </c>
      <c r="L1857" s="290"/>
      <c r="M1857" s="253">
        <v>1</v>
      </c>
    </row>
    <row r="1858" spans="1:15" s="293" customFormat="1" ht="60">
      <c r="A1858" s="1"/>
      <c r="B1858" s="289">
        <v>58</v>
      </c>
      <c r="C1858" s="330" t="s">
        <v>2710</v>
      </c>
      <c r="D1858" s="289" t="s">
        <v>2711</v>
      </c>
      <c r="E1858" s="289" t="s">
        <v>2712</v>
      </c>
      <c r="F1858" s="310">
        <v>2.77</v>
      </c>
      <c r="G1858" s="291">
        <v>2.77</v>
      </c>
      <c r="H1858" s="291"/>
      <c r="I1858" s="289" t="s">
        <v>2557</v>
      </c>
      <c r="J1858" s="289" t="s">
        <v>2655</v>
      </c>
      <c r="K1858" s="290" t="s">
        <v>2713</v>
      </c>
      <c r="L1858" s="290"/>
      <c r="M1858" s="253">
        <v>1</v>
      </c>
    </row>
    <row r="1859" spans="1:15" s="293" customFormat="1" ht="150">
      <c r="A1859" s="1"/>
      <c r="B1859" s="289">
        <v>59</v>
      </c>
      <c r="C1859" s="330" t="s">
        <v>2714</v>
      </c>
      <c r="D1859" s="289" t="s">
        <v>122</v>
      </c>
      <c r="E1859" s="289" t="s">
        <v>285</v>
      </c>
      <c r="F1859" s="310">
        <v>9.77</v>
      </c>
      <c r="G1859" s="291">
        <v>9.77</v>
      </c>
      <c r="H1859" s="291"/>
      <c r="I1859" s="289" t="s">
        <v>2557</v>
      </c>
      <c r="J1859" s="289" t="s">
        <v>2645</v>
      </c>
      <c r="K1859" s="290" t="s">
        <v>2715</v>
      </c>
      <c r="L1859" s="290"/>
      <c r="M1859" s="253">
        <v>1</v>
      </c>
    </row>
    <row r="1860" spans="1:15" s="293" customFormat="1" ht="135">
      <c r="A1860" s="1"/>
      <c r="B1860" s="289">
        <v>60</v>
      </c>
      <c r="C1860" s="330" t="s">
        <v>2716</v>
      </c>
      <c r="D1860" s="289" t="s">
        <v>166</v>
      </c>
      <c r="E1860" s="289" t="s">
        <v>2717</v>
      </c>
      <c r="F1860" s="310">
        <v>21.687000000000001</v>
      </c>
      <c r="G1860" s="291">
        <v>6.56</v>
      </c>
      <c r="H1860" s="291"/>
      <c r="I1860" s="289" t="s">
        <v>2557</v>
      </c>
      <c r="J1860" s="289" t="s">
        <v>2718</v>
      </c>
      <c r="K1860" s="290" t="s">
        <v>2719</v>
      </c>
      <c r="L1860" s="290"/>
      <c r="M1860" s="253">
        <v>1</v>
      </c>
    </row>
    <row r="1861" spans="1:15" s="293" customFormat="1" ht="75">
      <c r="A1861" s="1"/>
      <c r="B1861" s="289">
        <v>61</v>
      </c>
      <c r="C1861" s="330" t="s">
        <v>2720</v>
      </c>
      <c r="D1861" s="289" t="s">
        <v>27</v>
      </c>
      <c r="E1861" s="289" t="s">
        <v>285</v>
      </c>
      <c r="F1861" s="310">
        <v>2.5</v>
      </c>
      <c r="G1861" s="291">
        <v>2.5</v>
      </c>
      <c r="H1861" s="291"/>
      <c r="I1861" s="289" t="s">
        <v>2557</v>
      </c>
      <c r="J1861" s="289" t="s">
        <v>2721</v>
      </c>
      <c r="K1861" s="290" t="s">
        <v>2722</v>
      </c>
      <c r="L1861" s="290"/>
      <c r="M1861" s="253">
        <v>1</v>
      </c>
    </row>
    <row r="1862" spans="1:15" s="293" customFormat="1" ht="75">
      <c r="A1862" s="1"/>
      <c r="B1862" s="289">
        <v>62</v>
      </c>
      <c r="C1862" s="330" t="s">
        <v>2723</v>
      </c>
      <c r="D1862" s="289" t="s">
        <v>27</v>
      </c>
      <c r="E1862" s="289" t="s">
        <v>285</v>
      </c>
      <c r="F1862" s="310">
        <v>0.8</v>
      </c>
      <c r="G1862" s="291">
        <v>0.8</v>
      </c>
      <c r="H1862" s="291">
        <v>0.8</v>
      </c>
      <c r="I1862" s="289" t="s">
        <v>2557</v>
      </c>
      <c r="J1862" s="289" t="s">
        <v>2724</v>
      </c>
      <c r="K1862" s="290" t="s">
        <v>2725</v>
      </c>
      <c r="L1862" s="290"/>
      <c r="M1862" s="253">
        <v>1</v>
      </c>
    </row>
    <row r="1863" spans="1:15" s="293" customFormat="1" ht="90">
      <c r="A1863" s="1"/>
      <c r="B1863" s="289">
        <v>63</v>
      </c>
      <c r="C1863" s="330" t="s">
        <v>2726</v>
      </c>
      <c r="D1863" s="289" t="s">
        <v>213</v>
      </c>
      <c r="E1863" s="289" t="s">
        <v>285</v>
      </c>
      <c r="F1863" s="310">
        <v>0.2</v>
      </c>
      <c r="G1863" s="291">
        <v>0.2</v>
      </c>
      <c r="H1863" s="291">
        <v>0.2</v>
      </c>
      <c r="I1863" s="289" t="s">
        <v>2557</v>
      </c>
      <c r="J1863" s="289" t="s">
        <v>2599</v>
      </c>
      <c r="K1863" s="290" t="s">
        <v>2727</v>
      </c>
      <c r="L1863" s="290"/>
      <c r="M1863" s="253">
        <v>1</v>
      </c>
    </row>
    <row r="1864" spans="1:15" s="293" customFormat="1" ht="90">
      <c r="A1864" s="1"/>
      <c r="B1864" s="289">
        <v>64</v>
      </c>
      <c r="C1864" s="330" t="s">
        <v>2728</v>
      </c>
      <c r="D1864" s="289" t="s">
        <v>213</v>
      </c>
      <c r="E1864" s="289" t="s">
        <v>285</v>
      </c>
      <c r="F1864" s="310">
        <v>0.3</v>
      </c>
      <c r="G1864" s="291">
        <v>0.3</v>
      </c>
      <c r="H1864" s="291">
        <v>0.3</v>
      </c>
      <c r="I1864" s="289" t="s">
        <v>2557</v>
      </c>
      <c r="J1864" s="289" t="s">
        <v>2574</v>
      </c>
      <c r="K1864" s="290" t="s">
        <v>2729</v>
      </c>
      <c r="L1864" s="290"/>
      <c r="M1864" s="253">
        <v>1</v>
      </c>
    </row>
    <row r="1865" spans="1:15" s="293" customFormat="1" ht="90">
      <c r="A1865" s="1"/>
      <c r="B1865" s="289">
        <v>65</v>
      </c>
      <c r="C1865" s="330" t="s">
        <v>2730</v>
      </c>
      <c r="D1865" s="289" t="s">
        <v>47</v>
      </c>
      <c r="E1865" s="289" t="s">
        <v>285</v>
      </c>
      <c r="F1865" s="310">
        <v>0.31</v>
      </c>
      <c r="G1865" s="291">
        <v>0.31</v>
      </c>
      <c r="H1865" s="291">
        <v>0.31</v>
      </c>
      <c r="I1865" s="289" t="s">
        <v>2557</v>
      </c>
      <c r="J1865" s="289" t="s">
        <v>2626</v>
      </c>
      <c r="K1865" s="290" t="s">
        <v>2731</v>
      </c>
      <c r="L1865" s="290"/>
      <c r="M1865" s="253">
        <v>1</v>
      </c>
    </row>
    <row r="1866" spans="1:15" s="293" customFormat="1" ht="135">
      <c r="A1866" s="2"/>
      <c r="B1866" s="289">
        <v>66</v>
      </c>
      <c r="C1866" s="305" t="s">
        <v>2732</v>
      </c>
      <c r="D1866" s="289" t="s">
        <v>47</v>
      </c>
      <c r="E1866" s="289" t="s">
        <v>285</v>
      </c>
      <c r="F1866" s="310">
        <v>0.5</v>
      </c>
      <c r="G1866" s="291">
        <v>0.5</v>
      </c>
      <c r="H1866" s="291">
        <v>0.5</v>
      </c>
      <c r="I1866" s="289" t="s">
        <v>2557</v>
      </c>
      <c r="J1866" s="289" t="s">
        <v>2640</v>
      </c>
      <c r="K1866" s="290" t="s">
        <v>2733</v>
      </c>
      <c r="L1866" s="290"/>
      <c r="M1866" s="253">
        <v>1</v>
      </c>
    </row>
    <row r="1867" spans="1:15" s="293" customFormat="1" ht="120">
      <c r="A1867" s="2"/>
      <c r="B1867" s="289">
        <v>67</v>
      </c>
      <c r="C1867" s="305" t="s">
        <v>2734</v>
      </c>
      <c r="D1867" s="289" t="s">
        <v>47</v>
      </c>
      <c r="E1867" s="289" t="s">
        <v>285</v>
      </c>
      <c r="F1867" s="310">
        <v>0.3</v>
      </c>
      <c r="G1867" s="291">
        <v>0.3</v>
      </c>
      <c r="H1867" s="291">
        <v>0.3</v>
      </c>
      <c r="I1867" s="289" t="s">
        <v>2557</v>
      </c>
      <c r="J1867" s="289" t="s">
        <v>2558</v>
      </c>
      <c r="K1867" s="290" t="s">
        <v>2735</v>
      </c>
      <c r="L1867" s="290"/>
      <c r="M1867" s="253">
        <v>1</v>
      </c>
    </row>
    <row r="1868" spans="1:15" s="293" customFormat="1" ht="90">
      <c r="A1868" s="2"/>
      <c r="B1868" s="289">
        <v>68</v>
      </c>
      <c r="C1868" s="305" t="s">
        <v>2736</v>
      </c>
      <c r="D1868" s="289" t="s">
        <v>47</v>
      </c>
      <c r="E1868" s="289" t="s">
        <v>285</v>
      </c>
      <c r="F1868" s="310">
        <v>0.35</v>
      </c>
      <c r="G1868" s="291">
        <v>0.35</v>
      </c>
      <c r="H1868" s="291">
        <v>0.35</v>
      </c>
      <c r="I1868" s="289" t="s">
        <v>2557</v>
      </c>
      <c r="J1868" s="289" t="s">
        <v>2626</v>
      </c>
      <c r="K1868" s="290" t="s">
        <v>2737</v>
      </c>
      <c r="L1868" s="290"/>
      <c r="M1868" s="253">
        <v>1</v>
      </c>
    </row>
    <row r="1869" spans="1:15" s="293" customFormat="1" ht="90">
      <c r="A1869" s="2"/>
      <c r="B1869" s="289">
        <v>69</v>
      </c>
      <c r="C1869" s="305" t="s">
        <v>2738</v>
      </c>
      <c r="D1869" s="289" t="s">
        <v>271</v>
      </c>
      <c r="E1869" s="289" t="s">
        <v>285</v>
      </c>
      <c r="F1869" s="310">
        <v>7.0000000000000007E-2</v>
      </c>
      <c r="G1869" s="291">
        <v>7.0000000000000007E-2</v>
      </c>
      <c r="H1869" s="291">
        <v>7.0000000000000007E-2</v>
      </c>
      <c r="I1869" s="289" t="s">
        <v>2557</v>
      </c>
      <c r="J1869" s="289" t="s">
        <v>2566</v>
      </c>
      <c r="K1869" s="290" t="s">
        <v>2739</v>
      </c>
      <c r="L1869" s="290"/>
      <c r="M1869" s="253">
        <v>1</v>
      </c>
    </row>
    <row r="1870" spans="1:15" s="293" customFormat="1" ht="105">
      <c r="A1870" s="2"/>
      <c r="B1870" s="289">
        <v>70</v>
      </c>
      <c r="C1870" s="305" t="s">
        <v>2740</v>
      </c>
      <c r="D1870" s="289" t="s">
        <v>73</v>
      </c>
      <c r="E1870" s="289" t="s">
        <v>2556</v>
      </c>
      <c r="F1870" s="310">
        <v>0.68</v>
      </c>
      <c r="G1870" s="291">
        <v>0.68</v>
      </c>
      <c r="H1870" s="291">
        <v>0.68</v>
      </c>
      <c r="I1870" s="289" t="s">
        <v>2557</v>
      </c>
      <c r="J1870" s="289" t="s">
        <v>1082</v>
      </c>
      <c r="K1870" s="290" t="s">
        <v>2741</v>
      </c>
      <c r="L1870" s="290"/>
      <c r="M1870" s="253">
        <v>1</v>
      </c>
      <c r="O1870" s="293">
        <v>0</v>
      </c>
    </row>
    <row r="1871" spans="1:15" s="293" customFormat="1" ht="120">
      <c r="A1871" s="2"/>
      <c r="B1871" s="289">
        <v>71</v>
      </c>
      <c r="C1871" s="305" t="s">
        <v>2744</v>
      </c>
      <c r="D1871" s="289" t="s">
        <v>47</v>
      </c>
      <c r="E1871" s="289" t="s">
        <v>285</v>
      </c>
      <c r="F1871" s="310">
        <v>0.3</v>
      </c>
      <c r="G1871" s="291">
        <v>0.3</v>
      </c>
      <c r="H1871" s="291">
        <v>0.3</v>
      </c>
      <c r="I1871" s="289" t="s">
        <v>2557</v>
      </c>
      <c r="J1871" s="289" t="s">
        <v>2605</v>
      </c>
      <c r="K1871" s="290" t="s">
        <v>2745</v>
      </c>
      <c r="L1871" s="290"/>
      <c r="M1871" s="253">
        <v>1</v>
      </c>
    </row>
    <row r="1872" spans="1:15" s="293" customFormat="1" ht="75">
      <c r="A1872" s="2"/>
      <c r="B1872" s="289">
        <v>72</v>
      </c>
      <c r="C1872" s="305" t="s">
        <v>2746</v>
      </c>
      <c r="D1872" s="289" t="s">
        <v>27</v>
      </c>
      <c r="E1872" s="289" t="s">
        <v>285</v>
      </c>
      <c r="F1872" s="310">
        <v>3.5</v>
      </c>
      <c r="G1872" s="291">
        <v>3.5</v>
      </c>
      <c r="H1872" s="291"/>
      <c r="I1872" s="289" t="s">
        <v>2557</v>
      </c>
      <c r="J1872" s="289" t="s">
        <v>2747</v>
      </c>
      <c r="K1872" s="290" t="s">
        <v>2748</v>
      </c>
      <c r="L1872" s="290"/>
      <c r="M1872" s="253">
        <v>1</v>
      </c>
    </row>
    <row r="1873" spans="1:15" s="293" customFormat="1" ht="75">
      <c r="A1873" s="2"/>
      <c r="B1873" s="289">
        <v>73</v>
      </c>
      <c r="C1873" s="305" t="s">
        <v>2749</v>
      </c>
      <c r="D1873" s="289" t="s">
        <v>27</v>
      </c>
      <c r="E1873" s="289" t="s">
        <v>285</v>
      </c>
      <c r="F1873" s="310">
        <v>2.6</v>
      </c>
      <c r="G1873" s="291">
        <v>2.6</v>
      </c>
      <c r="H1873" s="291"/>
      <c r="I1873" s="289" t="s">
        <v>2557</v>
      </c>
      <c r="J1873" s="289" t="s">
        <v>2750</v>
      </c>
      <c r="K1873" s="290" t="s">
        <v>2751</v>
      </c>
      <c r="L1873" s="290"/>
      <c r="M1873" s="253">
        <v>1</v>
      </c>
    </row>
    <row r="1874" spans="1:15" s="293" customFormat="1" ht="90">
      <c r="A1874" s="2"/>
      <c r="B1874" s="289">
        <v>74</v>
      </c>
      <c r="C1874" s="305" t="s">
        <v>2752</v>
      </c>
      <c r="D1874" s="289" t="s">
        <v>47</v>
      </c>
      <c r="E1874" s="289" t="s">
        <v>285</v>
      </c>
      <c r="F1874" s="310">
        <v>2</v>
      </c>
      <c r="G1874" s="291">
        <v>2</v>
      </c>
      <c r="H1874" s="291">
        <v>1.5</v>
      </c>
      <c r="I1874" s="289" t="s">
        <v>2557</v>
      </c>
      <c r="J1874" s="289" t="s">
        <v>2753</v>
      </c>
      <c r="K1874" s="290" t="s">
        <v>2754</v>
      </c>
      <c r="L1874" s="290"/>
      <c r="M1874" s="253">
        <v>1</v>
      </c>
    </row>
    <row r="1875" spans="1:15" s="293" customFormat="1" ht="90">
      <c r="A1875" s="2"/>
      <c r="B1875" s="289">
        <v>75</v>
      </c>
      <c r="C1875" s="305" t="s">
        <v>2755</v>
      </c>
      <c r="D1875" s="289" t="s">
        <v>47</v>
      </c>
      <c r="E1875" s="289" t="s">
        <v>285</v>
      </c>
      <c r="F1875" s="310">
        <v>1.47</v>
      </c>
      <c r="G1875" s="291">
        <v>1.47</v>
      </c>
      <c r="H1875" s="291">
        <v>0.4</v>
      </c>
      <c r="I1875" s="289" t="s">
        <v>2557</v>
      </c>
      <c r="J1875" s="289" t="s">
        <v>2571</v>
      </c>
      <c r="K1875" s="290" t="s">
        <v>2756</v>
      </c>
      <c r="L1875" s="290"/>
      <c r="M1875" s="253">
        <v>1</v>
      </c>
    </row>
    <row r="1876" spans="1:15" s="293" customFormat="1" ht="75">
      <c r="A1876" s="2"/>
      <c r="B1876" s="289">
        <v>76</v>
      </c>
      <c r="C1876" s="305" t="s">
        <v>2757</v>
      </c>
      <c r="D1876" s="289" t="s">
        <v>27</v>
      </c>
      <c r="E1876" s="289" t="s">
        <v>285</v>
      </c>
      <c r="F1876" s="310">
        <v>3.5</v>
      </c>
      <c r="G1876" s="291">
        <v>3.5</v>
      </c>
      <c r="H1876" s="291"/>
      <c r="I1876" s="289" t="s">
        <v>2557</v>
      </c>
      <c r="J1876" s="289" t="s">
        <v>2579</v>
      </c>
      <c r="K1876" s="290" t="s">
        <v>2758</v>
      </c>
      <c r="L1876" s="290"/>
      <c r="M1876" s="253">
        <v>1</v>
      </c>
    </row>
    <row r="1877" spans="1:15" s="293" customFormat="1" ht="90">
      <c r="A1877" s="2"/>
      <c r="B1877" s="289">
        <v>77</v>
      </c>
      <c r="C1877" s="305" t="s">
        <v>2759</v>
      </c>
      <c r="D1877" s="289" t="s">
        <v>27</v>
      </c>
      <c r="E1877" s="289" t="s">
        <v>285</v>
      </c>
      <c r="F1877" s="310">
        <v>0.54</v>
      </c>
      <c r="G1877" s="291">
        <v>0.54</v>
      </c>
      <c r="H1877" s="291">
        <v>0.54</v>
      </c>
      <c r="I1877" s="289" t="s">
        <v>2557</v>
      </c>
      <c r="J1877" s="289" t="s">
        <v>2579</v>
      </c>
      <c r="K1877" s="290" t="s">
        <v>2760</v>
      </c>
      <c r="L1877" s="290"/>
      <c r="M1877" s="253">
        <v>1</v>
      </c>
    </row>
    <row r="1878" spans="1:15" s="293" customFormat="1" ht="105">
      <c r="A1878" s="2"/>
      <c r="B1878" s="289">
        <v>78</v>
      </c>
      <c r="C1878" s="305" t="s">
        <v>2761</v>
      </c>
      <c r="D1878" s="289" t="s">
        <v>47</v>
      </c>
      <c r="E1878" s="289" t="s">
        <v>285</v>
      </c>
      <c r="F1878" s="310">
        <v>0.7</v>
      </c>
      <c r="G1878" s="291">
        <v>0.7</v>
      </c>
      <c r="H1878" s="291">
        <v>0.3</v>
      </c>
      <c r="I1878" s="289" t="s">
        <v>2557</v>
      </c>
      <c r="J1878" s="289" t="s">
        <v>2637</v>
      </c>
      <c r="K1878" s="290" t="s">
        <v>2762</v>
      </c>
      <c r="L1878" s="290"/>
      <c r="M1878" s="253">
        <v>1</v>
      </c>
    </row>
    <row r="1879" spans="1:15" s="293" customFormat="1" ht="75">
      <c r="A1879" s="2"/>
      <c r="B1879" s="289">
        <v>79</v>
      </c>
      <c r="C1879" s="305" t="s">
        <v>2763</v>
      </c>
      <c r="D1879" s="289" t="s">
        <v>27</v>
      </c>
      <c r="E1879" s="289" t="s">
        <v>285</v>
      </c>
      <c r="F1879" s="310">
        <v>1.2</v>
      </c>
      <c r="G1879" s="291">
        <v>1.2</v>
      </c>
      <c r="H1879" s="291">
        <v>1.2</v>
      </c>
      <c r="I1879" s="289" t="s">
        <v>2557</v>
      </c>
      <c r="J1879" s="289" t="s">
        <v>2571</v>
      </c>
      <c r="K1879" s="290" t="s">
        <v>2764</v>
      </c>
      <c r="L1879" s="290"/>
      <c r="M1879" s="253">
        <v>1</v>
      </c>
    </row>
    <row r="1880" spans="1:15" s="293" customFormat="1" ht="105">
      <c r="A1880" s="2"/>
      <c r="B1880" s="289">
        <v>80</v>
      </c>
      <c r="C1880" s="305" t="s">
        <v>2765</v>
      </c>
      <c r="D1880" s="289" t="s">
        <v>73</v>
      </c>
      <c r="E1880" s="289" t="s">
        <v>285</v>
      </c>
      <c r="F1880" s="310">
        <v>0.5</v>
      </c>
      <c r="G1880" s="291">
        <v>0.5</v>
      </c>
      <c r="H1880" s="291">
        <v>0.5</v>
      </c>
      <c r="I1880" s="289" t="s">
        <v>2557</v>
      </c>
      <c r="J1880" s="289" t="s">
        <v>2640</v>
      </c>
      <c r="K1880" s="290" t="s">
        <v>2766</v>
      </c>
      <c r="L1880" s="290"/>
      <c r="M1880" s="253">
        <v>1</v>
      </c>
    </row>
    <row r="1881" spans="1:15" s="293" customFormat="1" ht="120">
      <c r="A1881" s="2"/>
      <c r="B1881" s="289">
        <v>81</v>
      </c>
      <c r="C1881" s="305" t="s">
        <v>2767</v>
      </c>
      <c r="D1881" s="289" t="s">
        <v>47</v>
      </c>
      <c r="E1881" s="289" t="s">
        <v>285</v>
      </c>
      <c r="F1881" s="310">
        <v>0.45</v>
      </c>
      <c r="G1881" s="291">
        <v>0.45</v>
      </c>
      <c r="H1881" s="291">
        <v>0.45</v>
      </c>
      <c r="I1881" s="289" t="s">
        <v>2557</v>
      </c>
      <c r="J1881" s="289" t="s">
        <v>2637</v>
      </c>
      <c r="K1881" s="290" t="s">
        <v>2768</v>
      </c>
      <c r="L1881" s="290"/>
      <c r="M1881" s="253">
        <v>1</v>
      </c>
      <c r="O1881" s="293">
        <v>0</v>
      </c>
    </row>
    <row r="1882" spans="1:15" s="293" customFormat="1" ht="75">
      <c r="A1882" s="2"/>
      <c r="B1882" s="289">
        <v>82</v>
      </c>
      <c r="C1882" s="305" t="s">
        <v>2769</v>
      </c>
      <c r="D1882" s="289" t="s">
        <v>27</v>
      </c>
      <c r="E1882" s="289" t="s">
        <v>285</v>
      </c>
      <c r="F1882" s="310">
        <v>2.5</v>
      </c>
      <c r="G1882" s="291">
        <v>2.5</v>
      </c>
      <c r="H1882" s="291"/>
      <c r="I1882" s="289" t="s">
        <v>2557</v>
      </c>
      <c r="J1882" s="289" t="s">
        <v>2770</v>
      </c>
      <c r="K1882" s="290" t="s">
        <v>2771</v>
      </c>
      <c r="L1882" s="290"/>
      <c r="M1882" s="253">
        <v>1</v>
      </c>
    </row>
    <row r="1883" spans="1:15" s="293" customFormat="1" ht="90">
      <c r="A1883" s="2"/>
      <c r="B1883" s="289">
        <v>83</v>
      </c>
      <c r="C1883" s="305" t="s">
        <v>2772</v>
      </c>
      <c r="D1883" s="289" t="s">
        <v>27</v>
      </c>
      <c r="E1883" s="289" t="s">
        <v>285</v>
      </c>
      <c r="F1883" s="310">
        <v>5.5</v>
      </c>
      <c r="G1883" s="291">
        <v>5.5</v>
      </c>
      <c r="H1883" s="291"/>
      <c r="I1883" s="289" t="s">
        <v>2557</v>
      </c>
      <c r="J1883" s="289" t="s">
        <v>2773</v>
      </c>
      <c r="K1883" s="290" t="s">
        <v>2774</v>
      </c>
      <c r="L1883" s="290"/>
      <c r="M1883" s="253">
        <v>1</v>
      </c>
    </row>
    <row r="1884" spans="1:15" s="293" customFormat="1" ht="60">
      <c r="A1884" s="2"/>
      <c r="B1884" s="289">
        <v>84</v>
      </c>
      <c r="C1884" s="305" t="s">
        <v>2775</v>
      </c>
      <c r="D1884" s="289" t="s">
        <v>27</v>
      </c>
      <c r="E1884" s="289" t="s">
        <v>285</v>
      </c>
      <c r="F1884" s="310">
        <v>3.1</v>
      </c>
      <c r="G1884" s="291">
        <v>3.1</v>
      </c>
      <c r="H1884" s="291"/>
      <c r="I1884" s="289" t="s">
        <v>2557</v>
      </c>
      <c r="J1884" s="289" t="s">
        <v>2637</v>
      </c>
      <c r="K1884" s="290" t="s">
        <v>2776</v>
      </c>
      <c r="L1884" s="290"/>
      <c r="M1884" s="253">
        <v>1</v>
      </c>
    </row>
    <row r="1885" spans="1:15" s="293" customFormat="1" ht="90">
      <c r="A1885" s="2"/>
      <c r="B1885" s="289">
        <v>85</v>
      </c>
      <c r="C1885" s="305" t="s">
        <v>2777</v>
      </c>
      <c r="D1885" s="289" t="s">
        <v>27</v>
      </c>
      <c r="E1885" s="289" t="s">
        <v>285</v>
      </c>
      <c r="F1885" s="310">
        <v>0.2</v>
      </c>
      <c r="G1885" s="291">
        <v>0.2</v>
      </c>
      <c r="H1885" s="291">
        <v>0.2</v>
      </c>
      <c r="I1885" s="289" t="s">
        <v>2557</v>
      </c>
      <c r="J1885" s="289" t="s">
        <v>2778</v>
      </c>
      <c r="K1885" s="290" t="s">
        <v>2779</v>
      </c>
      <c r="L1885" s="290"/>
      <c r="M1885" s="253">
        <v>1</v>
      </c>
    </row>
    <row r="1886" spans="1:15" s="293" customFormat="1" ht="75">
      <c r="A1886" s="2"/>
      <c r="B1886" s="289">
        <v>86</v>
      </c>
      <c r="C1886" s="305" t="s">
        <v>2780</v>
      </c>
      <c r="D1886" s="289" t="s">
        <v>27</v>
      </c>
      <c r="E1886" s="289" t="s">
        <v>285</v>
      </c>
      <c r="F1886" s="310">
        <v>3.3</v>
      </c>
      <c r="G1886" s="291">
        <v>3.3</v>
      </c>
      <c r="H1886" s="291"/>
      <c r="I1886" s="289" t="s">
        <v>2557</v>
      </c>
      <c r="J1886" s="289" t="s">
        <v>2592</v>
      </c>
      <c r="K1886" s="290" t="s">
        <v>2781</v>
      </c>
      <c r="L1886" s="290"/>
      <c r="M1886" s="253">
        <v>1</v>
      </c>
    </row>
    <row r="1887" spans="1:15" s="293" customFormat="1" ht="60">
      <c r="A1887" s="2"/>
      <c r="B1887" s="289">
        <v>87</v>
      </c>
      <c r="C1887" s="305" t="s">
        <v>2782</v>
      </c>
      <c r="D1887" s="289" t="s">
        <v>27</v>
      </c>
      <c r="E1887" s="289" t="s">
        <v>285</v>
      </c>
      <c r="F1887" s="310">
        <v>2.5</v>
      </c>
      <c r="G1887" s="291">
        <v>2.5</v>
      </c>
      <c r="H1887" s="291"/>
      <c r="I1887" s="289" t="s">
        <v>2557</v>
      </c>
      <c r="J1887" s="289" t="s">
        <v>2783</v>
      </c>
      <c r="K1887" s="290" t="s">
        <v>2784</v>
      </c>
      <c r="L1887" s="290"/>
      <c r="M1887" s="253">
        <v>1</v>
      </c>
    </row>
    <row r="1888" spans="1:15" s="293" customFormat="1" ht="75">
      <c r="A1888" s="2"/>
      <c r="B1888" s="289">
        <v>88</v>
      </c>
      <c r="C1888" s="305" t="s">
        <v>2785</v>
      </c>
      <c r="D1888" s="289" t="s">
        <v>27</v>
      </c>
      <c r="E1888" s="289" t="s">
        <v>285</v>
      </c>
      <c r="F1888" s="310">
        <v>1.1000000000000001</v>
      </c>
      <c r="G1888" s="291">
        <v>1.1000000000000001</v>
      </c>
      <c r="H1888" s="291">
        <v>1.1000000000000001</v>
      </c>
      <c r="I1888" s="289" t="s">
        <v>2557</v>
      </c>
      <c r="J1888" s="289" t="s">
        <v>2693</v>
      </c>
      <c r="K1888" s="290" t="s">
        <v>2786</v>
      </c>
      <c r="L1888" s="290"/>
      <c r="M1888" s="253">
        <v>1</v>
      </c>
    </row>
    <row r="1889" spans="1:15" s="293" customFormat="1" ht="60">
      <c r="A1889" s="2"/>
      <c r="B1889" s="289">
        <v>89</v>
      </c>
      <c r="C1889" s="305" t="s">
        <v>2787</v>
      </c>
      <c r="D1889" s="289" t="s">
        <v>27</v>
      </c>
      <c r="E1889" s="289" t="s">
        <v>285</v>
      </c>
      <c r="F1889" s="310">
        <v>3</v>
      </c>
      <c r="G1889" s="291">
        <v>3</v>
      </c>
      <c r="H1889" s="291"/>
      <c r="I1889" s="289" t="s">
        <v>2557</v>
      </c>
      <c r="J1889" s="289" t="s">
        <v>2633</v>
      </c>
      <c r="K1889" s="290" t="s">
        <v>2788</v>
      </c>
      <c r="L1889" s="290"/>
      <c r="M1889" s="253">
        <v>1</v>
      </c>
    </row>
    <row r="1890" spans="1:15" s="293" customFormat="1" ht="75">
      <c r="A1890" s="2"/>
      <c r="B1890" s="289">
        <v>90</v>
      </c>
      <c r="C1890" s="305" t="s">
        <v>2789</v>
      </c>
      <c r="D1890" s="289" t="s">
        <v>47</v>
      </c>
      <c r="E1890" s="289" t="s">
        <v>285</v>
      </c>
      <c r="F1890" s="310">
        <v>0.5</v>
      </c>
      <c r="G1890" s="291">
        <v>0.5</v>
      </c>
      <c r="H1890" s="291">
        <v>0.5</v>
      </c>
      <c r="I1890" s="289" t="s">
        <v>2557</v>
      </c>
      <c r="J1890" s="289" t="s">
        <v>2790</v>
      </c>
      <c r="K1890" s="290" t="s">
        <v>2791</v>
      </c>
      <c r="L1890" s="290"/>
      <c r="M1890" s="253">
        <v>1</v>
      </c>
      <c r="O1890" s="293">
        <v>0</v>
      </c>
    </row>
    <row r="1891" spans="1:15" s="293" customFormat="1" ht="75">
      <c r="A1891" s="2"/>
      <c r="B1891" s="289">
        <v>91</v>
      </c>
      <c r="C1891" s="305" t="s">
        <v>2792</v>
      </c>
      <c r="D1891" s="289" t="s">
        <v>47</v>
      </c>
      <c r="E1891" s="289" t="s">
        <v>285</v>
      </c>
      <c r="F1891" s="310">
        <v>1.4</v>
      </c>
      <c r="G1891" s="291">
        <v>1.4</v>
      </c>
      <c r="H1891" s="291">
        <v>1.4</v>
      </c>
      <c r="I1891" s="289" t="s">
        <v>2557</v>
      </c>
      <c r="J1891" s="289" t="s">
        <v>2693</v>
      </c>
      <c r="K1891" s="290" t="s">
        <v>2793</v>
      </c>
      <c r="L1891" s="290"/>
      <c r="M1891" s="253">
        <v>1</v>
      </c>
    </row>
    <row r="1892" spans="1:15" s="293" customFormat="1" ht="90">
      <c r="A1892" s="2"/>
      <c r="B1892" s="289">
        <v>92</v>
      </c>
      <c r="C1892" s="305" t="s">
        <v>2794</v>
      </c>
      <c r="D1892" s="289" t="s">
        <v>122</v>
      </c>
      <c r="E1892" s="289" t="s">
        <v>285</v>
      </c>
      <c r="F1892" s="310">
        <v>0.6</v>
      </c>
      <c r="G1892" s="291">
        <v>0.6</v>
      </c>
      <c r="H1892" s="291">
        <v>0.6</v>
      </c>
      <c r="I1892" s="289" t="s">
        <v>2557</v>
      </c>
      <c r="J1892" s="289" t="s">
        <v>2703</v>
      </c>
      <c r="K1892" s="290" t="s">
        <v>2795</v>
      </c>
      <c r="L1892" s="290"/>
      <c r="M1892" s="253">
        <v>1</v>
      </c>
    </row>
    <row r="1893" spans="1:15" s="293" customFormat="1" ht="75">
      <c r="A1893" s="2"/>
      <c r="B1893" s="289">
        <v>93</v>
      </c>
      <c r="C1893" s="305" t="s">
        <v>2796</v>
      </c>
      <c r="D1893" s="289" t="s">
        <v>47</v>
      </c>
      <c r="E1893" s="289" t="s">
        <v>285</v>
      </c>
      <c r="F1893" s="310">
        <v>0.6</v>
      </c>
      <c r="G1893" s="291">
        <v>0.6</v>
      </c>
      <c r="H1893" s="291">
        <v>0.6</v>
      </c>
      <c r="I1893" s="289" t="s">
        <v>2557</v>
      </c>
      <c r="J1893" s="289" t="s">
        <v>2655</v>
      </c>
      <c r="K1893" s="290" t="s">
        <v>2797</v>
      </c>
      <c r="L1893" s="290"/>
      <c r="M1893" s="253">
        <v>1</v>
      </c>
    </row>
    <row r="1894" spans="1:15" s="293" customFormat="1" ht="75">
      <c r="A1894" s="2"/>
      <c r="B1894" s="289">
        <v>94</v>
      </c>
      <c r="C1894" s="305" t="s">
        <v>2798</v>
      </c>
      <c r="D1894" s="289" t="s">
        <v>27</v>
      </c>
      <c r="E1894" s="289" t="s">
        <v>285</v>
      </c>
      <c r="F1894" s="310">
        <v>5.2</v>
      </c>
      <c r="G1894" s="291">
        <v>5.2</v>
      </c>
      <c r="H1894" s="291"/>
      <c r="I1894" s="289" t="s">
        <v>2557</v>
      </c>
      <c r="J1894" s="289" t="s">
        <v>2640</v>
      </c>
      <c r="K1894" s="290" t="s">
        <v>2799</v>
      </c>
      <c r="L1894" s="290"/>
      <c r="M1894" s="253">
        <v>1</v>
      </c>
    </row>
    <row r="1895" spans="1:15" s="293" customFormat="1" ht="90">
      <c r="A1895" s="2"/>
      <c r="B1895" s="289">
        <v>95</v>
      </c>
      <c r="C1895" s="305" t="s">
        <v>2800</v>
      </c>
      <c r="D1895" s="289" t="s">
        <v>47</v>
      </c>
      <c r="E1895" s="289" t="s">
        <v>285</v>
      </c>
      <c r="F1895" s="310">
        <v>0.7</v>
      </c>
      <c r="G1895" s="291">
        <v>0.7</v>
      </c>
      <c r="H1895" s="291">
        <v>0.7</v>
      </c>
      <c r="I1895" s="289" t="s">
        <v>2557</v>
      </c>
      <c r="J1895" s="289" t="s">
        <v>2783</v>
      </c>
      <c r="K1895" s="290" t="s">
        <v>2801</v>
      </c>
      <c r="L1895" s="290"/>
      <c r="M1895" s="253">
        <v>1</v>
      </c>
    </row>
    <row r="1896" spans="1:15" s="293" customFormat="1" ht="135">
      <c r="A1896" s="2"/>
      <c r="B1896" s="289">
        <v>96</v>
      </c>
      <c r="C1896" s="305" t="s">
        <v>2802</v>
      </c>
      <c r="D1896" s="289" t="s">
        <v>73</v>
      </c>
      <c r="E1896" s="289" t="s">
        <v>2654</v>
      </c>
      <c r="F1896" s="310">
        <v>0.1</v>
      </c>
      <c r="G1896" s="291">
        <v>0.1</v>
      </c>
      <c r="H1896" s="291">
        <v>0.1</v>
      </c>
      <c r="I1896" s="289" t="s">
        <v>2557</v>
      </c>
      <c r="J1896" s="289" t="s">
        <v>2803</v>
      </c>
      <c r="K1896" s="290" t="s">
        <v>2804</v>
      </c>
      <c r="L1896" s="290"/>
      <c r="M1896" s="253">
        <v>1</v>
      </c>
    </row>
    <row r="1897" spans="1:15" s="293" customFormat="1" ht="120">
      <c r="A1897" s="2"/>
      <c r="B1897" s="289">
        <v>97</v>
      </c>
      <c r="C1897" s="305" t="s">
        <v>2805</v>
      </c>
      <c r="D1897" s="289" t="s">
        <v>27</v>
      </c>
      <c r="E1897" s="289" t="s">
        <v>2654</v>
      </c>
      <c r="F1897" s="310">
        <v>1</v>
      </c>
      <c r="G1897" s="291">
        <v>1</v>
      </c>
      <c r="H1897" s="291">
        <v>1</v>
      </c>
      <c r="I1897" s="289" t="s">
        <v>2557</v>
      </c>
      <c r="J1897" s="289" t="s">
        <v>2806</v>
      </c>
      <c r="K1897" s="290" t="s">
        <v>2807</v>
      </c>
      <c r="L1897" s="290"/>
      <c r="M1897" s="253">
        <v>1</v>
      </c>
    </row>
    <row r="1898" spans="1:15" s="293" customFormat="1" ht="120">
      <c r="A1898" s="2"/>
      <c r="B1898" s="289">
        <v>98</v>
      </c>
      <c r="C1898" s="305" t="s">
        <v>2808</v>
      </c>
      <c r="D1898" s="289" t="s">
        <v>27</v>
      </c>
      <c r="E1898" s="289" t="s">
        <v>2654</v>
      </c>
      <c r="F1898" s="310">
        <v>2</v>
      </c>
      <c r="G1898" s="291">
        <v>2</v>
      </c>
      <c r="H1898" s="291">
        <v>2</v>
      </c>
      <c r="I1898" s="289" t="s">
        <v>2557</v>
      </c>
      <c r="J1898" s="289" t="s">
        <v>2806</v>
      </c>
      <c r="K1898" s="290" t="s">
        <v>2809</v>
      </c>
      <c r="L1898" s="290"/>
      <c r="M1898" s="253">
        <v>1</v>
      </c>
    </row>
    <row r="1899" spans="1:15" s="181" customFormat="1" hidden="1">
      <c r="A1899" s="5"/>
      <c r="B1899" s="3"/>
      <c r="C1899" s="132"/>
      <c r="D1899" s="3"/>
      <c r="E1899" s="3"/>
      <c r="F1899" s="143"/>
      <c r="G1899" s="142"/>
      <c r="H1899" s="142"/>
      <c r="I1899" s="3"/>
      <c r="J1899" s="3"/>
      <c r="K1899" s="137"/>
      <c r="L1899" s="137"/>
      <c r="M1899" s="199"/>
    </row>
    <row r="1900" spans="1:15" s="209" customFormat="1">
      <c r="A1900" s="1"/>
      <c r="B1900" s="280" t="s">
        <v>129</v>
      </c>
      <c r="C1900" s="296" t="s">
        <v>130</v>
      </c>
      <c r="D1900" s="276"/>
      <c r="E1900" s="276"/>
      <c r="F1900" s="306"/>
      <c r="G1900" s="277"/>
      <c r="H1900" s="277"/>
      <c r="I1900" s="276"/>
      <c r="J1900" s="276"/>
      <c r="K1900" s="278"/>
      <c r="L1900" s="278"/>
      <c r="M1900" s="282">
        <v>0</v>
      </c>
    </row>
    <row r="1901" spans="1:15" s="293" customFormat="1" ht="60">
      <c r="A1901" s="1"/>
      <c r="B1901" s="289">
        <v>99</v>
      </c>
      <c r="C1901" s="290" t="s">
        <v>2810</v>
      </c>
      <c r="D1901" s="289" t="s">
        <v>73</v>
      </c>
      <c r="E1901" s="289" t="s">
        <v>285</v>
      </c>
      <c r="F1901" s="310">
        <v>0.2</v>
      </c>
      <c r="G1901" s="291">
        <v>0.2</v>
      </c>
      <c r="H1901" s="291">
        <v>0.2</v>
      </c>
      <c r="I1901" s="289" t="s">
        <v>2557</v>
      </c>
      <c r="J1901" s="289" t="s">
        <v>2626</v>
      </c>
      <c r="K1901" s="290" t="s">
        <v>2811</v>
      </c>
      <c r="L1901" s="290"/>
      <c r="M1901" s="253">
        <v>1</v>
      </c>
    </row>
    <row r="1902" spans="1:15" s="293" customFormat="1" ht="60">
      <c r="A1902" s="1"/>
      <c r="B1902" s="289">
        <v>100</v>
      </c>
      <c r="C1902" s="290" t="s">
        <v>2812</v>
      </c>
      <c r="D1902" s="289" t="s">
        <v>73</v>
      </c>
      <c r="E1902" s="289" t="s">
        <v>285</v>
      </c>
      <c r="F1902" s="310">
        <v>0.2</v>
      </c>
      <c r="G1902" s="291">
        <v>0.2</v>
      </c>
      <c r="H1902" s="291">
        <v>0.2</v>
      </c>
      <c r="I1902" s="289" t="s">
        <v>2557</v>
      </c>
      <c r="J1902" s="289" t="s">
        <v>2566</v>
      </c>
      <c r="K1902" s="290" t="s">
        <v>2813</v>
      </c>
      <c r="L1902" s="290"/>
      <c r="M1902" s="253">
        <v>1</v>
      </c>
    </row>
    <row r="1903" spans="1:15" s="293" customFormat="1" ht="60">
      <c r="A1903" s="1"/>
      <c r="B1903" s="289">
        <v>101</v>
      </c>
      <c r="C1903" s="290" t="s">
        <v>2814</v>
      </c>
      <c r="D1903" s="289" t="s">
        <v>73</v>
      </c>
      <c r="E1903" s="289" t="s">
        <v>285</v>
      </c>
      <c r="F1903" s="310">
        <v>0.31</v>
      </c>
      <c r="G1903" s="291">
        <v>0.31</v>
      </c>
      <c r="H1903" s="291">
        <v>0.31</v>
      </c>
      <c r="I1903" s="289" t="s">
        <v>2557</v>
      </c>
      <c r="J1903" s="289" t="s">
        <v>2637</v>
      </c>
      <c r="K1903" s="290" t="s">
        <v>2815</v>
      </c>
      <c r="L1903" s="290"/>
      <c r="M1903" s="253">
        <v>1</v>
      </c>
    </row>
    <row r="1904" spans="1:15" s="293" customFormat="1" ht="60">
      <c r="A1904" s="1"/>
      <c r="B1904" s="289">
        <v>102</v>
      </c>
      <c r="C1904" s="290" t="s">
        <v>2816</v>
      </c>
      <c r="D1904" s="289" t="s">
        <v>73</v>
      </c>
      <c r="E1904" s="289" t="s">
        <v>285</v>
      </c>
      <c r="F1904" s="310">
        <v>0.13</v>
      </c>
      <c r="G1904" s="291">
        <v>0.13</v>
      </c>
      <c r="H1904" s="291">
        <v>0.13</v>
      </c>
      <c r="I1904" s="289" t="s">
        <v>2557</v>
      </c>
      <c r="J1904" s="289" t="s">
        <v>2589</v>
      </c>
      <c r="K1904" s="290" t="s">
        <v>2817</v>
      </c>
      <c r="L1904" s="290"/>
      <c r="M1904" s="253">
        <v>1</v>
      </c>
    </row>
    <row r="1905" spans="1:13" s="293" customFormat="1" ht="75">
      <c r="A1905" s="1"/>
      <c r="B1905" s="289">
        <v>103</v>
      </c>
      <c r="C1905" s="290" t="s">
        <v>2818</v>
      </c>
      <c r="D1905" s="289" t="s">
        <v>122</v>
      </c>
      <c r="E1905" s="289" t="s">
        <v>2819</v>
      </c>
      <c r="F1905" s="310">
        <v>0.14000000000000001</v>
      </c>
      <c r="G1905" s="291">
        <v>0.14000000000000001</v>
      </c>
      <c r="H1905" s="291">
        <v>0.14000000000000001</v>
      </c>
      <c r="I1905" s="289" t="s">
        <v>2557</v>
      </c>
      <c r="J1905" s="289" t="s">
        <v>2645</v>
      </c>
      <c r="K1905" s="290" t="s">
        <v>2820</v>
      </c>
      <c r="L1905" s="290"/>
      <c r="M1905" s="253">
        <v>1</v>
      </c>
    </row>
    <row r="1906" spans="1:13" s="181" customFormat="1" hidden="1">
      <c r="A1906" s="5"/>
      <c r="B1906" s="3"/>
      <c r="C1906" s="137"/>
      <c r="D1906" s="3"/>
      <c r="E1906" s="3"/>
      <c r="F1906" s="142"/>
      <c r="G1906" s="142"/>
      <c r="H1906" s="142"/>
      <c r="I1906" s="3"/>
      <c r="J1906" s="3"/>
      <c r="K1906" s="137"/>
      <c r="L1906" s="137"/>
      <c r="M1906" s="199"/>
    </row>
    <row r="1907" spans="1:13" s="209" customFormat="1">
      <c r="A1907" s="5"/>
      <c r="B1907" s="296" t="s">
        <v>6410</v>
      </c>
      <c r="C1907" s="297"/>
      <c r="D1907" s="276"/>
      <c r="E1907" s="276"/>
      <c r="F1907" s="277"/>
      <c r="G1907" s="277"/>
      <c r="H1907" s="277"/>
      <c r="I1907" s="276"/>
      <c r="J1907" s="276"/>
      <c r="K1907" s="278"/>
      <c r="L1907" s="358"/>
      <c r="M1907" s="282">
        <v>0</v>
      </c>
    </row>
    <row r="1908" spans="1:13" s="209" customFormat="1">
      <c r="A1908" s="5"/>
      <c r="B1908" s="280" t="s">
        <v>16</v>
      </c>
      <c r="C1908" s="281" t="s">
        <v>6493</v>
      </c>
      <c r="D1908" s="276"/>
      <c r="E1908" s="276"/>
      <c r="F1908" s="277"/>
      <c r="G1908" s="277"/>
      <c r="H1908" s="277"/>
      <c r="I1908" s="276"/>
      <c r="J1908" s="276"/>
      <c r="K1908" s="278"/>
      <c r="L1908" s="358"/>
      <c r="M1908" s="282">
        <v>0</v>
      </c>
    </row>
    <row r="1909" spans="1:13" s="288" customFormat="1">
      <c r="A1909" s="5"/>
      <c r="B1909" s="283" t="s">
        <v>18</v>
      </c>
      <c r="C1909" s="284" t="s">
        <v>19</v>
      </c>
      <c r="D1909" s="298"/>
      <c r="E1909" s="317"/>
      <c r="F1909" s="366"/>
      <c r="G1909" s="366"/>
      <c r="H1909" s="366"/>
      <c r="I1909" s="317"/>
      <c r="J1909" s="298"/>
      <c r="K1909" s="317"/>
      <c r="L1909" s="360"/>
      <c r="M1909" s="286">
        <v>0</v>
      </c>
    </row>
    <row r="1910" spans="1:13" s="293" customFormat="1" ht="210">
      <c r="A1910" s="5"/>
      <c r="B1910" s="289">
        <v>1</v>
      </c>
      <c r="C1910" s="290" t="s">
        <v>2822</v>
      </c>
      <c r="D1910" s="289" t="s">
        <v>73</v>
      </c>
      <c r="E1910" s="305" t="s">
        <v>2823</v>
      </c>
      <c r="F1910" s="367">
        <v>0.13</v>
      </c>
      <c r="G1910" s="367">
        <v>0.13</v>
      </c>
      <c r="H1910" s="367"/>
      <c r="I1910" s="305" t="s">
        <v>2824</v>
      </c>
      <c r="J1910" s="289" t="s">
        <v>2825</v>
      </c>
      <c r="K1910" s="305" t="s">
        <v>2826</v>
      </c>
      <c r="L1910" s="359" t="s">
        <v>6970</v>
      </c>
      <c r="M1910" s="253">
        <v>1</v>
      </c>
    </row>
    <row r="1911" spans="1:13" s="293" customFormat="1" ht="195">
      <c r="A1911" s="5"/>
      <c r="B1911" s="289">
        <v>2</v>
      </c>
      <c r="C1911" s="290" t="s">
        <v>2827</v>
      </c>
      <c r="D1911" s="289" t="s">
        <v>73</v>
      </c>
      <c r="E1911" s="305" t="s">
        <v>2823</v>
      </c>
      <c r="F1911" s="367">
        <v>0.12</v>
      </c>
      <c r="G1911" s="367">
        <v>0.12</v>
      </c>
      <c r="H1911" s="367"/>
      <c r="I1911" s="305" t="s">
        <v>2824</v>
      </c>
      <c r="J1911" s="289" t="s">
        <v>2828</v>
      </c>
      <c r="K1911" s="305" t="s">
        <v>2829</v>
      </c>
      <c r="L1911" s="359"/>
      <c r="M1911" s="253">
        <v>1</v>
      </c>
    </row>
    <row r="1912" spans="1:13" s="293" customFormat="1" ht="180">
      <c r="A1912" s="5"/>
      <c r="B1912" s="289">
        <v>3</v>
      </c>
      <c r="C1912" s="290" t="s">
        <v>2830</v>
      </c>
      <c r="D1912" s="289" t="s">
        <v>73</v>
      </c>
      <c r="E1912" s="305" t="s">
        <v>2823</v>
      </c>
      <c r="F1912" s="367">
        <v>0.11</v>
      </c>
      <c r="G1912" s="367">
        <v>0.11</v>
      </c>
      <c r="H1912" s="367"/>
      <c r="I1912" s="305" t="s">
        <v>2824</v>
      </c>
      <c r="J1912" s="289" t="s">
        <v>2831</v>
      </c>
      <c r="K1912" s="305" t="s">
        <v>2832</v>
      </c>
      <c r="L1912" s="359" t="s">
        <v>6970</v>
      </c>
      <c r="M1912" s="253">
        <v>1</v>
      </c>
    </row>
    <row r="1913" spans="1:13" s="293" customFormat="1" ht="120">
      <c r="A1913" s="5"/>
      <c r="B1913" s="289">
        <v>4</v>
      </c>
      <c r="C1913" s="290" t="s">
        <v>2833</v>
      </c>
      <c r="D1913" s="289" t="s">
        <v>73</v>
      </c>
      <c r="E1913" s="305" t="s">
        <v>2823</v>
      </c>
      <c r="F1913" s="367">
        <v>0.15</v>
      </c>
      <c r="G1913" s="367">
        <v>0.15</v>
      </c>
      <c r="H1913" s="367"/>
      <c r="I1913" s="305" t="s">
        <v>2824</v>
      </c>
      <c r="J1913" s="289" t="s">
        <v>2834</v>
      </c>
      <c r="K1913" s="305" t="s">
        <v>2835</v>
      </c>
      <c r="L1913" s="359" t="s">
        <v>6971</v>
      </c>
      <c r="M1913" s="253">
        <v>1</v>
      </c>
    </row>
    <row r="1914" spans="1:13" s="293" customFormat="1" ht="150">
      <c r="A1914" s="5"/>
      <c r="B1914" s="289">
        <v>5</v>
      </c>
      <c r="C1914" s="290" t="s">
        <v>2836</v>
      </c>
      <c r="D1914" s="289" t="s">
        <v>73</v>
      </c>
      <c r="E1914" s="305" t="s">
        <v>2823</v>
      </c>
      <c r="F1914" s="367">
        <v>0.1</v>
      </c>
      <c r="G1914" s="367">
        <v>0.1</v>
      </c>
      <c r="H1914" s="367"/>
      <c r="I1914" s="305" t="s">
        <v>2824</v>
      </c>
      <c r="J1914" s="289" t="s">
        <v>2837</v>
      </c>
      <c r="K1914" s="305" t="s">
        <v>2838</v>
      </c>
      <c r="L1914" s="359" t="s">
        <v>6972</v>
      </c>
      <c r="M1914" s="253">
        <v>1</v>
      </c>
    </row>
    <row r="1915" spans="1:13" s="293" customFormat="1" ht="195">
      <c r="A1915" s="5"/>
      <c r="B1915" s="289">
        <v>6</v>
      </c>
      <c r="C1915" s="290" t="s">
        <v>2839</v>
      </c>
      <c r="D1915" s="289" t="s">
        <v>73</v>
      </c>
      <c r="E1915" s="305" t="s">
        <v>2823</v>
      </c>
      <c r="F1915" s="367">
        <v>0.1</v>
      </c>
      <c r="G1915" s="367">
        <v>0.1</v>
      </c>
      <c r="H1915" s="367"/>
      <c r="I1915" s="305" t="s">
        <v>2824</v>
      </c>
      <c r="J1915" s="289" t="s">
        <v>2840</v>
      </c>
      <c r="K1915" s="305" t="s">
        <v>2841</v>
      </c>
      <c r="L1915" s="359" t="s">
        <v>6970</v>
      </c>
      <c r="M1915" s="253">
        <v>1</v>
      </c>
    </row>
    <row r="1916" spans="1:13" s="293" customFormat="1" ht="150">
      <c r="A1916" s="5"/>
      <c r="B1916" s="289">
        <v>7</v>
      </c>
      <c r="C1916" s="290" t="s">
        <v>2842</v>
      </c>
      <c r="D1916" s="289" t="s">
        <v>73</v>
      </c>
      <c r="E1916" s="305" t="s">
        <v>2823</v>
      </c>
      <c r="F1916" s="367">
        <v>0.15</v>
      </c>
      <c r="G1916" s="367">
        <v>0.15</v>
      </c>
      <c r="H1916" s="367"/>
      <c r="I1916" s="305" t="s">
        <v>2824</v>
      </c>
      <c r="J1916" s="289" t="s">
        <v>2843</v>
      </c>
      <c r="K1916" s="305" t="s">
        <v>2844</v>
      </c>
      <c r="L1916" s="359" t="s">
        <v>6970</v>
      </c>
      <c r="M1916" s="253">
        <v>1</v>
      </c>
    </row>
    <row r="1917" spans="1:13" s="293" customFormat="1" ht="195">
      <c r="A1917" s="5"/>
      <c r="B1917" s="289">
        <v>8</v>
      </c>
      <c r="C1917" s="290" t="s">
        <v>2845</v>
      </c>
      <c r="D1917" s="289" t="s">
        <v>73</v>
      </c>
      <c r="E1917" s="305" t="s">
        <v>2823</v>
      </c>
      <c r="F1917" s="367">
        <v>0.15</v>
      </c>
      <c r="G1917" s="367">
        <v>0.15</v>
      </c>
      <c r="H1917" s="367"/>
      <c r="I1917" s="305" t="s">
        <v>2824</v>
      </c>
      <c r="J1917" s="289" t="s">
        <v>2846</v>
      </c>
      <c r="K1917" s="305" t="s">
        <v>2847</v>
      </c>
      <c r="L1917" s="359" t="s">
        <v>6970</v>
      </c>
      <c r="M1917" s="253">
        <v>1</v>
      </c>
    </row>
    <row r="1918" spans="1:13" s="293" customFormat="1" ht="210">
      <c r="A1918" s="5"/>
      <c r="B1918" s="289">
        <v>9</v>
      </c>
      <c r="C1918" s="290" t="s">
        <v>2848</v>
      </c>
      <c r="D1918" s="289" t="s">
        <v>73</v>
      </c>
      <c r="E1918" s="305" t="s">
        <v>2823</v>
      </c>
      <c r="F1918" s="367">
        <v>0.1</v>
      </c>
      <c r="G1918" s="367">
        <v>0.1</v>
      </c>
      <c r="H1918" s="367"/>
      <c r="I1918" s="305" t="s">
        <v>2824</v>
      </c>
      <c r="J1918" s="289" t="s">
        <v>2849</v>
      </c>
      <c r="K1918" s="305" t="s">
        <v>2850</v>
      </c>
      <c r="L1918" s="359" t="s">
        <v>6970</v>
      </c>
      <c r="M1918" s="253">
        <v>1</v>
      </c>
    </row>
    <row r="1919" spans="1:13" s="293" customFormat="1" ht="195">
      <c r="A1919" s="5"/>
      <c r="B1919" s="289">
        <v>10</v>
      </c>
      <c r="C1919" s="290" t="s">
        <v>2851</v>
      </c>
      <c r="D1919" s="289" t="s">
        <v>73</v>
      </c>
      <c r="E1919" s="305" t="s">
        <v>2823</v>
      </c>
      <c r="F1919" s="368">
        <v>0.2</v>
      </c>
      <c r="G1919" s="368">
        <v>0.2</v>
      </c>
      <c r="H1919" s="367"/>
      <c r="I1919" s="305" t="s">
        <v>2824</v>
      </c>
      <c r="J1919" s="289" t="s">
        <v>2852</v>
      </c>
      <c r="K1919" s="305" t="s">
        <v>2853</v>
      </c>
      <c r="L1919" s="359"/>
      <c r="M1919" s="253">
        <v>1</v>
      </c>
    </row>
    <row r="1920" spans="1:13" s="293" customFormat="1" ht="105">
      <c r="A1920" s="5"/>
      <c r="B1920" s="289">
        <v>11</v>
      </c>
      <c r="C1920" s="290" t="s">
        <v>2854</v>
      </c>
      <c r="D1920" s="289" t="s">
        <v>73</v>
      </c>
      <c r="E1920" s="305" t="s">
        <v>2823</v>
      </c>
      <c r="F1920" s="368">
        <v>0.1</v>
      </c>
      <c r="G1920" s="368">
        <v>0.1</v>
      </c>
      <c r="H1920" s="367"/>
      <c r="I1920" s="305" t="s">
        <v>2824</v>
      </c>
      <c r="J1920" s="289" t="s">
        <v>2855</v>
      </c>
      <c r="K1920" s="305" t="s">
        <v>2856</v>
      </c>
      <c r="L1920" s="359"/>
      <c r="M1920" s="253">
        <v>1</v>
      </c>
    </row>
    <row r="1921" spans="1:13" s="293" customFormat="1" ht="105">
      <c r="A1921" s="5"/>
      <c r="B1921" s="289">
        <v>12</v>
      </c>
      <c r="C1921" s="290" t="s">
        <v>2857</v>
      </c>
      <c r="D1921" s="289" t="s">
        <v>73</v>
      </c>
      <c r="E1921" s="305" t="s">
        <v>2823</v>
      </c>
      <c r="F1921" s="367">
        <v>0.15</v>
      </c>
      <c r="G1921" s="367">
        <v>0.15</v>
      </c>
      <c r="H1921" s="367"/>
      <c r="I1921" s="305" t="s">
        <v>2824</v>
      </c>
      <c r="J1921" s="289" t="s">
        <v>2858</v>
      </c>
      <c r="K1921" s="305" t="s">
        <v>2859</v>
      </c>
      <c r="L1921" s="359"/>
      <c r="M1921" s="253">
        <v>1</v>
      </c>
    </row>
    <row r="1922" spans="1:13" s="293" customFormat="1" ht="105">
      <c r="A1922" s="5"/>
      <c r="B1922" s="289">
        <v>13</v>
      </c>
      <c r="C1922" s="290" t="s">
        <v>2860</v>
      </c>
      <c r="D1922" s="289" t="s">
        <v>73</v>
      </c>
      <c r="E1922" s="305" t="s">
        <v>2823</v>
      </c>
      <c r="F1922" s="367">
        <v>0.11</v>
      </c>
      <c r="G1922" s="367">
        <v>0.11</v>
      </c>
      <c r="H1922" s="367"/>
      <c r="I1922" s="305" t="s">
        <v>2824</v>
      </c>
      <c r="J1922" s="289" t="s">
        <v>2861</v>
      </c>
      <c r="K1922" s="305" t="s">
        <v>2862</v>
      </c>
      <c r="L1922" s="359"/>
      <c r="M1922" s="253">
        <v>1</v>
      </c>
    </row>
    <row r="1923" spans="1:13" s="293" customFormat="1" ht="105">
      <c r="A1923" s="5"/>
      <c r="B1923" s="289">
        <v>14</v>
      </c>
      <c r="C1923" s="290" t="s">
        <v>2863</v>
      </c>
      <c r="D1923" s="289" t="s">
        <v>73</v>
      </c>
      <c r="E1923" s="305" t="s">
        <v>2823</v>
      </c>
      <c r="F1923" s="367">
        <v>0.12</v>
      </c>
      <c r="G1923" s="367">
        <v>0.12</v>
      </c>
      <c r="H1923" s="367"/>
      <c r="I1923" s="305" t="s">
        <v>2824</v>
      </c>
      <c r="J1923" s="289" t="s">
        <v>2864</v>
      </c>
      <c r="K1923" s="305" t="s">
        <v>2865</v>
      </c>
      <c r="L1923" s="359"/>
      <c r="M1923" s="253">
        <v>1</v>
      </c>
    </row>
    <row r="1924" spans="1:13" s="293" customFormat="1" ht="105">
      <c r="A1924" s="5"/>
      <c r="B1924" s="289">
        <v>15</v>
      </c>
      <c r="C1924" s="290" t="s">
        <v>2866</v>
      </c>
      <c r="D1924" s="289" t="s">
        <v>73</v>
      </c>
      <c r="E1924" s="305" t="s">
        <v>2823</v>
      </c>
      <c r="F1924" s="367">
        <v>0.18</v>
      </c>
      <c r="G1924" s="367">
        <v>0.18</v>
      </c>
      <c r="H1924" s="367"/>
      <c r="I1924" s="305" t="s">
        <v>2824</v>
      </c>
      <c r="J1924" s="289" t="s">
        <v>2867</v>
      </c>
      <c r="K1924" s="305" t="s">
        <v>2868</v>
      </c>
      <c r="L1924" s="359"/>
      <c r="M1924" s="253">
        <v>1</v>
      </c>
    </row>
    <row r="1925" spans="1:13" s="293" customFormat="1" ht="45">
      <c r="A1925" s="5"/>
      <c r="B1925" s="289">
        <v>16</v>
      </c>
      <c r="C1925" s="290" t="s">
        <v>2869</v>
      </c>
      <c r="D1925" s="289" t="s">
        <v>73</v>
      </c>
      <c r="E1925" s="305" t="s">
        <v>2870</v>
      </c>
      <c r="F1925" s="368">
        <v>0.3</v>
      </c>
      <c r="G1925" s="368">
        <v>0.3</v>
      </c>
      <c r="H1925" s="367"/>
      <c r="I1925" s="305" t="s">
        <v>2824</v>
      </c>
      <c r="J1925" s="289" t="s">
        <v>2867</v>
      </c>
      <c r="K1925" s="305" t="s">
        <v>2871</v>
      </c>
      <c r="L1925" s="359"/>
      <c r="M1925" s="253">
        <v>1</v>
      </c>
    </row>
    <row r="1926" spans="1:13" s="293" customFormat="1" ht="120">
      <c r="A1926" s="5"/>
      <c r="B1926" s="289">
        <v>17</v>
      </c>
      <c r="C1926" s="290" t="s">
        <v>2872</v>
      </c>
      <c r="D1926" s="289" t="s">
        <v>47</v>
      </c>
      <c r="E1926" s="305" t="s">
        <v>2823</v>
      </c>
      <c r="F1926" s="368">
        <v>0.4</v>
      </c>
      <c r="G1926" s="368">
        <v>0.4</v>
      </c>
      <c r="H1926" s="367"/>
      <c r="I1926" s="305" t="s">
        <v>2824</v>
      </c>
      <c r="J1926" s="289" t="s">
        <v>2831</v>
      </c>
      <c r="K1926" s="305" t="s">
        <v>2873</v>
      </c>
      <c r="L1926" s="359"/>
      <c r="M1926" s="253">
        <v>1</v>
      </c>
    </row>
    <row r="1927" spans="1:13" s="293" customFormat="1" ht="150">
      <c r="A1927" s="5"/>
      <c r="B1927" s="289">
        <v>18</v>
      </c>
      <c r="C1927" s="290" t="s">
        <v>2874</v>
      </c>
      <c r="D1927" s="289" t="s">
        <v>47</v>
      </c>
      <c r="E1927" s="305" t="s">
        <v>2823</v>
      </c>
      <c r="F1927" s="367">
        <v>0.38</v>
      </c>
      <c r="G1927" s="367">
        <v>0.38</v>
      </c>
      <c r="H1927" s="367"/>
      <c r="I1927" s="305" t="s">
        <v>2824</v>
      </c>
      <c r="J1927" s="289" t="s">
        <v>2875</v>
      </c>
      <c r="K1927" s="305" t="s">
        <v>2876</v>
      </c>
      <c r="L1927" s="359" t="s">
        <v>6973</v>
      </c>
      <c r="M1927" s="253">
        <v>1</v>
      </c>
    </row>
    <row r="1928" spans="1:13" s="293" customFormat="1" ht="90">
      <c r="A1928" s="5"/>
      <c r="B1928" s="289">
        <v>19</v>
      </c>
      <c r="C1928" s="290" t="s">
        <v>2877</v>
      </c>
      <c r="D1928" s="289" t="s">
        <v>271</v>
      </c>
      <c r="E1928" s="305" t="s">
        <v>2823</v>
      </c>
      <c r="F1928" s="368">
        <v>0.1</v>
      </c>
      <c r="G1928" s="368">
        <v>0.1</v>
      </c>
      <c r="H1928" s="367"/>
      <c r="I1928" s="305" t="s">
        <v>2824</v>
      </c>
      <c r="J1928" s="289" t="s">
        <v>2855</v>
      </c>
      <c r="K1928" s="305" t="s">
        <v>2878</v>
      </c>
      <c r="L1928" s="359"/>
      <c r="M1928" s="253">
        <v>1</v>
      </c>
    </row>
    <row r="1929" spans="1:13" s="293" customFormat="1" ht="45">
      <c r="A1929" s="5"/>
      <c r="B1929" s="289">
        <v>20</v>
      </c>
      <c r="C1929" s="290" t="s">
        <v>2879</v>
      </c>
      <c r="D1929" s="289" t="s">
        <v>47</v>
      </c>
      <c r="E1929" s="305" t="s">
        <v>2823</v>
      </c>
      <c r="F1929" s="367">
        <v>0.25</v>
      </c>
      <c r="G1929" s="367">
        <v>0.25</v>
      </c>
      <c r="H1929" s="367"/>
      <c r="I1929" s="305" t="s">
        <v>2824</v>
      </c>
      <c r="J1929" s="289" t="s">
        <v>2875</v>
      </c>
      <c r="K1929" s="305" t="s">
        <v>2880</v>
      </c>
      <c r="L1929" s="359" t="s">
        <v>6974</v>
      </c>
      <c r="M1929" s="253">
        <v>1</v>
      </c>
    </row>
    <row r="1930" spans="1:13" s="293" customFormat="1" ht="90">
      <c r="A1930" s="5"/>
      <c r="B1930" s="289">
        <v>21</v>
      </c>
      <c r="C1930" s="290" t="s">
        <v>2881</v>
      </c>
      <c r="D1930" s="289" t="s">
        <v>47</v>
      </c>
      <c r="E1930" s="305" t="s">
        <v>2823</v>
      </c>
      <c r="F1930" s="367">
        <v>0.15</v>
      </c>
      <c r="G1930" s="367">
        <v>0.15</v>
      </c>
      <c r="H1930" s="367"/>
      <c r="I1930" s="305" t="s">
        <v>2824</v>
      </c>
      <c r="J1930" s="289" t="s">
        <v>2875</v>
      </c>
      <c r="K1930" s="305" t="s">
        <v>2882</v>
      </c>
      <c r="L1930" s="359"/>
      <c r="M1930" s="253">
        <v>1</v>
      </c>
    </row>
    <row r="1931" spans="1:13" s="293" customFormat="1" ht="135">
      <c r="A1931" s="5"/>
      <c r="B1931" s="289">
        <v>22</v>
      </c>
      <c r="C1931" s="290" t="s">
        <v>2883</v>
      </c>
      <c r="D1931" s="289" t="s">
        <v>860</v>
      </c>
      <c r="E1931" s="305" t="s">
        <v>2823</v>
      </c>
      <c r="F1931" s="368">
        <v>0.9</v>
      </c>
      <c r="G1931" s="368">
        <v>0.9</v>
      </c>
      <c r="H1931" s="367"/>
      <c r="I1931" s="305" t="s">
        <v>2824</v>
      </c>
      <c r="J1931" s="289" t="s">
        <v>2884</v>
      </c>
      <c r="K1931" s="305" t="s">
        <v>2885</v>
      </c>
      <c r="L1931" s="359" t="s">
        <v>6975</v>
      </c>
      <c r="M1931" s="253">
        <v>1</v>
      </c>
    </row>
    <row r="1932" spans="1:13" s="293" customFormat="1" ht="105">
      <c r="A1932" s="5"/>
      <c r="B1932" s="289">
        <v>23</v>
      </c>
      <c r="C1932" s="290" t="s">
        <v>2886</v>
      </c>
      <c r="D1932" s="289" t="s">
        <v>47</v>
      </c>
      <c r="E1932" s="305" t="s">
        <v>285</v>
      </c>
      <c r="F1932" s="367">
        <v>0.38</v>
      </c>
      <c r="G1932" s="367">
        <v>0.38</v>
      </c>
      <c r="H1932" s="367"/>
      <c r="I1932" s="305" t="s">
        <v>2824</v>
      </c>
      <c r="J1932" s="289" t="s">
        <v>2887</v>
      </c>
      <c r="K1932" s="305" t="s">
        <v>2888</v>
      </c>
      <c r="L1932" s="359"/>
      <c r="M1932" s="253">
        <v>1</v>
      </c>
    </row>
    <row r="1933" spans="1:13" s="293" customFormat="1" ht="45">
      <c r="A1933" s="5"/>
      <c r="B1933" s="289">
        <v>24</v>
      </c>
      <c r="C1933" s="290" t="s">
        <v>2889</v>
      </c>
      <c r="D1933" s="289" t="s">
        <v>47</v>
      </c>
      <c r="E1933" s="305" t="s">
        <v>285</v>
      </c>
      <c r="F1933" s="367">
        <v>0.45</v>
      </c>
      <c r="G1933" s="367">
        <v>0.45</v>
      </c>
      <c r="H1933" s="367"/>
      <c r="I1933" s="305" t="s">
        <v>2824</v>
      </c>
      <c r="J1933" s="289" t="s">
        <v>2834</v>
      </c>
      <c r="K1933" s="305" t="s">
        <v>2890</v>
      </c>
      <c r="L1933" s="359"/>
      <c r="M1933" s="253">
        <v>1</v>
      </c>
    </row>
    <row r="1934" spans="1:13" s="293" customFormat="1" ht="75">
      <c r="A1934" s="5"/>
      <c r="B1934" s="289">
        <v>25</v>
      </c>
      <c r="C1934" s="290" t="s">
        <v>2891</v>
      </c>
      <c r="D1934" s="289" t="s">
        <v>47</v>
      </c>
      <c r="E1934" s="305" t="s">
        <v>285</v>
      </c>
      <c r="F1934" s="367">
        <v>0.97</v>
      </c>
      <c r="G1934" s="367">
        <v>0.02</v>
      </c>
      <c r="H1934" s="367"/>
      <c r="I1934" s="305" t="s">
        <v>2824</v>
      </c>
      <c r="J1934" s="289" t="s">
        <v>2892</v>
      </c>
      <c r="K1934" s="305" t="s">
        <v>2893</v>
      </c>
      <c r="L1934" s="359" t="s">
        <v>6976</v>
      </c>
      <c r="M1934" s="253">
        <v>1</v>
      </c>
    </row>
    <row r="1935" spans="1:13" s="293" customFormat="1" ht="75">
      <c r="A1935" s="5"/>
      <c r="B1935" s="289">
        <v>26</v>
      </c>
      <c r="C1935" s="290" t="s">
        <v>2894</v>
      </c>
      <c r="D1935" s="289" t="s">
        <v>47</v>
      </c>
      <c r="E1935" s="305" t="s">
        <v>285</v>
      </c>
      <c r="F1935" s="367">
        <v>1.1499999999999999</v>
      </c>
      <c r="G1935" s="368">
        <v>0.1</v>
      </c>
      <c r="H1935" s="367"/>
      <c r="I1935" s="305" t="s">
        <v>2824</v>
      </c>
      <c r="J1935" s="289" t="s">
        <v>2895</v>
      </c>
      <c r="K1935" s="305" t="s">
        <v>2896</v>
      </c>
      <c r="L1935" s="359" t="s">
        <v>6977</v>
      </c>
      <c r="M1935" s="253">
        <v>1</v>
      </c>
    </row>
    <row r="1936" spans="1:13" s="293" customFormat="1" ht="120">
      <c r="A1936" s="5"/>
      <c r="B1936" s="289">
        <v>27</v>
      </c>
      <c r="C1936" s="290" t="s">
        <v>2897</v>
      </c>
      <c r="D1936" s="289" t="s">
        <v>27</v>
      </c>
      <c r="E1936" s="305" t="s">
        <v>2898</v>
      </c>
      <c r="F1936" s="367">
        <v>26.51</v>
      </c>
      <c r="G1936" s="367">
        <v>26.51</v>
      </c>
      <c r="H1936" s="367"/>
      <c r="I1936" s="305" t="s">
        <v>2824</v>
      </c>
      <c r="J1936" s="289" t="s">
        <v>2899</v>
      </c>
      <c r="K1936" s="305" t="s">
        <v>2900</v>
      </c>
      <c r="L1936" s="359"/>
      <c r="M1936" s="253">
        <v>1</v>
      </c>
    </row>
    <row r="1937" spans="1:13" s="293" customFormat="1" ht="75">
      <c r="A1937" s="5"/>
      <c r="B1937" s="289">
        <v>28</v>
      </c>
      <c r="C1937" s="290" t="s">
        <v>2901</v>
      </c>
      <c r="D1937" s="289" t="s">
        <v>166</v>
      </c>
      <c r="E1937" s="305" t="s">
        <v>2823</v>
      </c>
      <c r="F1937" s="367">
        <v>3.58</v>
      </c>
      <c r="G1937" s="367">
        <v>2.25</v>
      </c>
      <c r="H1937" s="367"/>
      <c r="I1937" s="305" t="s">
        <v>2824</v>
      </c>
      <c r="J1937" s="289" t="s">
        <v>2902</v>
      </c>
      <c r="K1937" s="305" t="s">
        <v>2903</v>
      </c>
      <c r="L1937" s="359" t="s">
        <v>6978</v>
      </c>
      <c r="M1937" s="253">
        <v>1</v>
      </c>
    </row>
    <row r="1938" spans="1:13" s="293" customFormat="1" ht="135">
      <c r="A1938" s="5"/>
      <c r="B1938" s="289">
        <v>29</v>
      </c>
      <c r="C1938" s="290" t="s">
        <v>2904</v>
      </c>
      <c r="D1938" s="289" t="s">
        <v>27</v>
      </c>
      <c r="E1938" s="305" t="s">
        <v>2823</v>
      </c>
      <c r="F1938" s="368">
        <v>19.3</v>
      </c>
      <c r="G1938" s="368">
        <v>19.3</v>
      </c>
      <c r="H1938" s="367"/>
      <c r="I1938" s="305" t="s">
        <v>2824</v>
      </c>
      <c r="J1938" s="289" t="s">
        <v>2905</v>
      </c>
      <c r="K1938" s="305" t="s">
        <v>2906</v>
      </c>
      <c r="L1938" s="359" t="s">
        <v>6979</v>
      </c>
      <c r="M1938" s="253">
        <v>1</v>
      </c>
    </row>
    <row r="1939" spans="1:13" s="293" customFormat="1" ht="180">
      <c r="A1939" s="5"/>
      <c r="B1939" s="289">
        <v>30</v>
      </c>
      <c r="C1939" s="290" t="s">
        <v>2907</v>
      </c>
      <c r="D1939" s="289" t="s">
        <v>860</v>
      </c>
      <c r="E1939" s="305" t="s">
        <v>2823</v>
      </c>
      <c r="F1939" s="368">
        <v>2.9</v>
      </c>
      <c r="G1939" s="368">
        <v>2.9</v>
      </c>
      <c r="H1939" s="367"/>
      <c r="I1939" s="305" t="s">
        <v>2824</v>
      </c>
      <c r="J1939" s="289" t="s">
        <v>2908</v>
      </c>
      <c r="K1939" s="305" t="s">
        <v>2909</v>
      </c>
      <c r="L1939" s="359" t="s">
        <v>6979</v>
      </c>
      <c r="M1939" s="253">
        <v>1</v>
      </c>
    </row>
    <row r="1940" spans="1:13" s="181" customFormat="1" hidden="1">
      <c r="A1940" s="5"/>
      <c r="B1940" s="3"/>
      <c r="C1940" s="137"/>
      <c r="D1940" s="3"/>
      <c r="E1940" s="132"/>
      <c r="F1940" s="226"/>
      <c r="G1940" s="226"/>
      <c r="H1940" s="226"/>
      <c r="I1940" s="132"/>
      <c r="J1940" s="3"/>
      <c r="K1940" s="132"/>
      <c r="L1940" s="197"/>
      <c r="M1940" s="199"/>
    </row>
    <row r="1941" spans="1:13" s="288" customFormat="1">
      <c r="A1941" s="5"/>
      <c r="B1941" s="283" t="s">
        <v>56</v>
      </c>
      <c r="C1941" s="284" t="s">
        <v>6492</v>
      </c>
      <c r="D1941" s="298"/>
      <c r="E1941" s="317"/>
      <c r="F1941" s="366"/>
      <c r="G1941" s="366"/>
      <c r="H1941" s="366"/>
      <c r="I1941" s="317"/>
      <c r="J1941" s="298"/>
      <c r="K1941" s="317"/>
      <c r="L1941" s="360"/>
      <c r="M1941" s="286">
        <v>0</v>
      </c>
    </row>
    <row r="1942" spans="1:13" s="293" customFormat="1" ht="180">
      <c r="A1942" s="5"/>
      <c r="B1942" s="289">
        <v>31</v>
      </c>
      <c r="C1942" s="330" t="s">
        <v>2910</v>
      </c>
      <c r="D1942" s="289" t="s">
        <v>73</v>
      </c>
      <c r="E1942" s="305" t="s">
        <v>2911</v>
      </c>
      <c r="F1942" s="367">
        <v>0.72</v>
      </c>
      <c r="G1942" s="367">
        <v>0.72</v>
      </c>
      <c r="H1942" s="367"/>
      <c r="I1942" s="305" t="s">
        <v>2824</v>
      </c>
      <c r="J1942" s="289" t="s">
        <v>2858</v>
      </c>
      <c r="K1942" s="305" t="s">
        <v>2912</v>
      </c>
      <c r="L1942" s="359"/>
      <c r="M1942" s="253">
        <v>1</v>
      </c>
    </row>
    <row r="1943" spans="1:13" s="293" customFormat="1" ht="90">
      <c r="A1943" s="5"/>
      <c r="B1943" s="289">
        <v>32</v>
      </c>
      <c r="C1943" s="330" t="s">
        <v>2913</v>
      </c>
      <c r="D1943" s="289" t="s">
        <v>47</v>
      </c>
      <c r="E1943" s="305" t="s">
        <v>2914</v>
      </c>
      <c r="F1943" s="369">
        <v>1</v>
      </c>
      <c r="G1943" s="367">
        <v>0.81</v>
      </c>
      <c r="H1943" s="367"/>
      <c r="I1943" s="305" t="s">
        <v>2824</v>
      </c>
      <c r="J1943" s="289" t="s">
        <v>2867</v>
      </c>
      <c r="K1943" s="305" t="s">
        <v>2915</v>
      </c>
      <c r="L1943" s="359" t="s">
        <v>6980</v>
      </c>
      <c r="M1943" s="253">
        <v>1</v>
      </c>
    </row>
    <row r="1944" spans="1:13" s="293" customFormat="1" ht="60">
      <c r="A1944" s="5"/>
      <c r="B1944" s="289">
        <v>33</v>
      </c>
      <c r="C1944" s="330" t="s">
        <v>2916</v>
      </c>
      <c r="D1944" s="289" t="s">
        <v>47</v>
      </c>
      <c r="E1944" s="305" t="s">
        <v>2914</v>
      </c>
      <c r="F1944" s="367">
        <v>0.95</v>
      </c>
      <c r="G1944" s="367">
        <v>0.95</v>
      </c>
      <c r="H1944" s="367"/>
      <c r="I1944" s="305" t="s">
        <v>2824</v>
      </c>
      <c r="J1944" s="289" t="s">
        <v>2831</v>
      </c>
      <c r="K1944" s="305" t="s">
        <v>2917</v>
      </c>
      <c r="L1944" s="359" t="s">
        <v>6981</v>
      </c>
      <c r="M1944" s="253">
        <v>1</v>
      </c>
    </row>
    <row r="1945" spans="1:13" s="293" customFormat="1" ht="150">
      <c r="A1945" s="5"/>
      <c r="B1945" s="289">
        <v>34</v>
      </c>
      <c r="C1945" s="330" t="s">
        <v>2918</v>
      </c>
      <c r="D1945" s="289" t="s">
        <v>47</v>
      </c>
      <c r="E1945" s="305" t="s">
        <v>2914</v>
      </c>
      <c r="F1945" s="367">
        <v>1.71</v>
      </c>
      <c r="G1945" s="367">
        <v>1.2</v>
      </c>
      <c r="H1945" s="367"/>
      <c r="I1945" s="305" t="s">
        <v>2824</v>
      </c>
      <c r="J1945" s="289" t="s">
        <v>2919</v>
      </c>
      <c r="K1945" s="305" t="s">
        <v>2920</v>
      </c>
      <c r="L1945" s="359" t="s">
        <v>6982</v>
      </c>
      <c r="M1945" s="253">
        <v>1</v>
      </c>
    </row>
    <row r="1946" spans="1:13" s="293" customFormat="1" ht="135">
      <c r="A1946" s="5"/>
      <c r="B1946" s="289">
        <v>35</v>
      </c>
      <c r="C1946" s="330" t="s">
        <v>2921</v>
      </c>
      <c r="D1946" s="289" t="s">
        <v>27</v>
      </c>
      <c r="E1946" s="305" t="s">
        <v>2914</v>
      </c>
      <c r="F1946" s="367">
        <v>3.37</v>
      </c>
      <c r="G1946" s="367">
        <v>0.245</v>
      </c>
      <c r="H1946" s="367"/>
      <c r="I1946" s="305" t="s">
        <v>2824</v>
      </c>
      <c r="J1946" s="289" t="s">
        <v>2922</v>
      </c>
      <c r="K1946" s="305" t="s">
        <v>2923</v>
      </c>
      <c r="L1946" s="359" t="s">
        <v>6983</v>
      </c>
      <c r="M1946" s="253">
        <v>1</v>
      </c>
    </row>
    <row r="1947" spans="1:13" s="293" customFormat="1" ht="75">
      <c r="A1947" s="5"/>
      <c r="B1947" s="289">
        <v>36</v>
      </c>
      <c r="C1947" s="330" t="s">
        <v>2924</v>
      </c>
      <c r="D1947" s="289" t="s">
        <v>27</v>
      </c>
      <c r="E1947" s="305" t="s">
        <v>2914</v>
      </c>
      <c r="F1947" s="367">
        <v>1.5</v>
      </c>
      <c r="G1947" s="367">
        <v>0.01</v>
      </c>
      <c r="H1947" s="367"/>
      <c r="I1947" s="305" t="s">
        <v>2824</v>
      </c>
      <c r="J1947" s="289" t="s">
        <v>2867</v>
      </c>
      <c r="K1947" s="305" t="s">
        <v>2925</v>
      </c>
      <c r="L1947" s="359" t="s">
        <v>6984</v>
      </c>
      <c r="M1947" s="253">
        <v>1</v>
      </c>
    </row>
    <row r="1948" spans="1:13" s="293" customFormat="1" ht="105">
      <c r="A1948" s="5"/>
      <c r="B1948" s="289">
        <v>37</v>
      </c>
      <c r="C1948" s="330" t="s">
        <v>2926</v>
      </c>
      <c r="D1948" s="289" t="s">
        <v>27</v>
      </c>
      <c r="E1948" s="305" t="s">
        <v>2914</v>
      </c>
      <c r="F1948" s="367">
        <v>23.95</v>
      </c>
      <c r="G1948" s="367">
        <v>0.87</v>
      </c>
      <c r="H1948" s="367"/>
      <c r="I1948" s="305" t="s">
        <v>2824</v>
      </c>
      <c r="J1948" s="289" t="s">
        <v>2927</v>
      </c>
      <c r="K1948" s="305" t="s">
        <v>2928</v>
      </c>
      <c r="L1948" s="359" t="s">
        <v>6985</v>
      </c>
      <c r="M1948" s="253">
        <v>1</v>
      </c>
    </row>
    <row r="1949" spans="1:13" s="293" customFormat="1" ht="150">
      <c r="A1949" s="5"/>
      <c r="B1949" s="289">
        <v>38</v>
      </c>
      <c r="C1949" s="330" t="s">
        <v>2929</v>
      </c>
      <c r="D1949" s="289" t="s">
        <v>27</v>
      </c>
      <c r="E1949" s="305" t="s">
        <v>2914</v>
      </c>
      <c r="F1949" s="367">
        <v>14.191679999999998</v>
      </c>
      <c r="G1949" s="367">
        <v>0.35851</v>
      </c>
      <c r="H1949" s="367"/>
      <c r="I1949" s="305" t="s">
        <v>2824</v>
      </c>
      <c r="J1949" s="289" t="s">
        <v>2930</v>
      </c>
      <c r="K1949" s="305" t="s">
        <v>2931</v>
      </c>
      <c r="L1949" s="359" t="s">
        <v>6986</v>
      </c>
      <c r="M1949" s="253">
        <v>1</v>
      </c>
    </row>
    <row r="1950" spans="1:13" s="293" customFormat="1" ht="120">
      <c r="A1950" s="5"/>
      <c r="B1950" s="289">
        <v>39</v>
      </c>
      <c r="C1950" s="330" t="s">
        <v>2932</v>
      </c>
      <c r="D1950" s="289" t="s">
        <v>27</v>
      </c>
      <c r="E1950" s="305" t="s">
        <v>2914</v>
      </c>
      <c r="F1950" s="367">
        <v>3.37</v>
      </c>
      <c r="G1950" s="367">
        <v>0.88500000000000001</v>
      </c>
      <c r="H1950" s="367"/>
      <c r="I1950" s="305" t="s">
        <v>2824</v>
      </c>
      <c r="J1950" s="289" t="s">
        <v>2933</v>
      </c>
      <c r="K1950" s="305" t="s">
        <v>2934</v>
      </c>
      <c r="L1950" s="359" t="s">
        <v>6987</v>
      </c>
      <c r="M1950" s="253">
        <v>1</v>
      </c>
    </row>
    <row r="1951" spans="1:13" s="293" customFormat="1" ht="180">
      <c r="A1951" s="5"/>
      <c r="B1951" s="289">
        <v>40</v>
      </c>
      <c r="C1951" s="330" t="s">
        <v>2935</v>
      </c>
      <c r="D1951" s="289" t="s">
        <v>27</v>
      </c>
      <c r="E1951" s="305" t="s">
        <v>2914</v>
      </c>
      <c r="F1951" s="367">
        <v>5.0999999999999996</v>
      </c>
      <c r="G1951" s="367">
        <v>2.8</v>
      </c>
      <c r="H1951" s="367"/>
      <c r="I1951" s="305" t="s">
        <v>2824</v>
      </c>
      <c r="J1951" s="289" t="s">
        <v>2936</v>
      </c>
      <c r="K1951" s="305" t="s">
        <v>2937</v>
      </c>
      <c r="L1951" s="359" t="s">
        <v>6988</v>
      </c>
      <c r="M1951" s="253">
        <v>1</v>
      </c>
    </row>
    <row r="1952" spans="1:13" s="293" customFormat="1" ht="120">
      <c r="A1952" s="5"/>
      <c r="B1952" s="289">
        <v>41</v>
      </c>
      <c r="C1952" s="330" t="s">
        <v>2938</v>
      </c>
      <c r="D1952" s="289" t="s">
        <v>27</v>
      </c>
      <c r="E1952" s="305" t="s">
        <v>2914</v>
      </c>
      <c r="F1952" s="367">
        <v>3.4050300000000004</v>
      </c>
      <c r="G1952" s="367">
        <v>0.1</v>
      </c>
      <c r="H1952" s="367"/>
      <c r="I1952" s="305" t="s">
        <v>2824</v>
      </c>
      <c r="J1952" s="289" t="s">
        <v>2939</v>
      </c>
      <c r="K1952" s="305" t="s">
        <v>2940</v>
      </c>
      <c r="L1952" s="359" t="s">
        <v>6989</v>
      </c>
      <c r="M1952" s="253">
        <v>1</v>
      </c>
    </row>
    <row r="1953" spans="1:13" s="293" customFormat="1" ht="195">
      <c r="A1953" s="5"/>
      <c r="B1953" s="289">
        <v>42</v>
      </c>
      <c r="C1953" s="330" t="s">
        <v>2941</v>
      </c>
      <c r="D1953" s="289" t="s">
        <v>27</v>
      </c>
      <c r="E1953" s="305" t="s">
        <v>2914</v>
      </c>
      <c r="F1953" s="367">
        <v>6.2321</v>
      </c>
      <c r="G1953" s="367">
        <v>0.63</v>
      </c>
      <c r="H1953" s="367"/>
      <c r="I1953" s="305" t="s">
        <v>2824</v>
      </c>
      <c r="J1953" s="289" t="s">
        <v>2942</v>
      </c>
      <c r="K1953" s="305" t="s">
        <v>2943</v>
      </c>
      <c r="L1953" s="359" t="s">
        <v>6990</v>
      </c>
      <c r="M1953" s="253">
        <v>1</v>
      </c>
    </row>
    <row r="1954" spans="1:13" s="293" customFormat="1" ht="75">
      <c r="A1954" s="5"/>
      <c r="B1954" s="289">
        <v>43</v>
      </c>
      <c r="C1954" s="330" t="s">
        <v>2944</v>
      </c>
      <c r="D1954" s="289" t="s">
        <v>27</v>
      </c>
      <c r="E1954" s="305" t="s">
        <v>2914</v>
      </c>
      <c r="F1954" s="367">
        <v>12.26491</v>
      </c>
      <c r="G1954" s="367">
        <v>8.3441100000000006</v>
      </c>
      <c r="H1954" s="367"/>
      <c r="I1954" s="305" t="s">
        <v>2824</v>
      </c>
      <c r="J1954" s="289" t="s">
        <v>2945</v>
      </c>
      <c r="K1954" s="305" t="s">
        <v>2946</v>
      </c>
      <c r="L1954" s="359" t="s">
        <v>6991</v>
      </c>
      <c r="M1954" s="253">
        <v>1</v>
      </c>
    </row>
    <row r="1955" spans="1:13" s="293" customFormat="1" ht="135">
      <c r="A1955" s="5"/>
      <c r="B1955" s="289">
        <v>44</v>
      </c>
      <c r="C1955" s="330" t="s">
        <v>2947</v>
      </c>
      <c r="D1955" s="289" t="s">
        <v>27</v>
      </c>
      <c r="E1955" s="305" t="s">
        <v>2914</v>
      </c>
      <c r="F1955" s="367">
        <v>5.1165599999999998</v>
      </c>
      <c r="G1955" s="367">
        <v>2.4849600000000001</v>
      </c>
      <c r="H1955" s="367"/>
      <c r="I1955" s="305" t="s">
        <v>2824</v>
      </c>
      <c r="J1955" s="289" t="s">
        <v>2875</v>
      </c>
      <c r="K1955" s="305" t="s">
        <v>2948</v>
      </c>
      <c r="L1955" s="359" t="s">
        <v>6992</v>
      </c>
      <c r="M1955" s="253">
        <v>1</v>
      </c>
    </row>
    <row r="1956" spans="1:13" s="293" customFormat="1" ht="75">
      <c r="A1956" s="5"/>
      <c r="B1956" s="289">
        <v>45</v>
      </c>
      <c r="C1956" s="330" t="s">
        <v>2949</v>
      </c>
      <c r="D1956" s="289" t="s">
        <v>27</v>
      </c>
      <c r="E1956" s="305" t="s">
        <v>2914</v>
      </c>
      <c r="F1956" s="367">
        <v>20.91</v>
      </c>
      <c r="G1956" s="367">
        <v>7.73</v>
      </c>
      <c r="H1956" s="367"/>
      <c r="I1956" s="305" t="s">
        <v>2824</v>
      </c>
      <c r="J1956" s="289" t="s">
        <v>2950</v>
      </c>
      <c r="K1956" s="305" t="s">
        <v>2951</v>
      </c>
      <c r="L1956" s="359" t="s">
        <v>6993</v>
      </c>
      <c r="M1956" s="253">
        <v>1</v>
      </c>
    </row>
    <row r="1957" spans="1:13" s="293" customFormat="1" ht="60">
      <c r="A1957" s="5"/>
      <c r="B1957" s="289">
        <v>46</v>
      </c>
      <c r="C1957" s="330" t="s">
        <v>2952</v>
      </c>
      <c r="D1957" s="289" t="s">
        <v>27</v>
      </c>
      <c r="E1957" s="305" t="s">
        <v>2914</v>
      </c>
      <c r="F1957" s="368">
        <v>5.9</v>
      </c>
      <c r="G1957" s="367">
        <v>2.4300000000000002</v>
      </c>
      <c r="H1957" s="367"/>
      <c r="I1957" s="305" t="s">
        <v>2824</v>
      </c>
      <c r="J1957" s="289" t="s">
        <v>2953</v>
      </c>
      <c r="K1957" s="305" t="s">
        <v>2954</v>
      </c>
      <c r="L1957" s="359" t="s">
        <v>6994</v>
      </c>
      <c r="M1957" s="253">
        <v>1</v>
      </c>
    </row>
    <row r="1958" spans="1:13" s="293" customFormat="1" ht="210">
      <c r="A1958" s="5"/>
      <c r="B1958" s="289">
        <v>47</v>
      </c>
      <c r="C1958" s="330" t="s">
        <v>2955</v>
      </c>
      <c r="D1958" s="289" t="s">
        <v>27</v>
      </c>
      <c r="E1958" s="305" t="s">
        <v>2914</v>
      </c>
      <c r="F1958" s="367">
        <v>3.5844299999999998</v>
      </c>
      <c r="G1958" s="367">
        <v>6.0810000000000003E-2</v>
      </c>
      <c r="H1958" s="367"/>
      <c r="I1958" s="305" t="s">
        <v>2824</v>
      </c>
      <c r="J1958" s="289" t="s">
        <v>2956</v>
      </c>
      <c r="K1958" s="305" t="s">
        <v>2957</v>
      </c>
      <c r="L1958" s="359" t="s">
        <v>6995</v>
      </c>
      <c r="M1958" s="253">
        <v>1</v>
      </c>
    </row>
    <row r="1959" spans="1:13" s="293" customFormat="1" ht="120">
      <c r="A1959" s="5"/>
      <c r="B1959" s="289">
        <v>48</v>
      </c>
      <c r="C1959" s="330" t="s">
        <v>2958</v>
      </c>
      <c r="D1959" s="289" t="s">
        <v>27</v>
      </c>
      <c r="E1959" s="305" t="s">
        <v>2914</v>
      </c>
      <c r="F1959" s="367">
        <v>2.27</v>
      </c>
      <c r="G1959" s="367">
        <v>2.27</v>
      </c>
      <c r="H1959" s="367"/>
      <c r="I1959" s="305" t="s">
        <v>2824</v>
      </c>
      <c r="J1959" s="289" t="s">
        <v>2959</v>
      </c>
      <c r="K1959" s="305" t="s">
        <v>2960</v>
      </c>
      <c r="L1959" s="359"/>
      <c r="M1959" s="253">
        <v>1</v>
      </c>
    </row>
    <row r="1960" spans="1:13" s="293" customFormat="1" ht="105">
      <c r="A1960" s="5"/>
      <c r="B1960" s="289">
        <v>49</v>
      </c>
      <c r="C1960" s="330" t="s">
        <v>2961</v>
      </c>
      <c r="D1960" s="289" t="s">
        <v>27</v>
      </c>
      <c r="E1960" s="305" t="s">
        <v>2914</v>
      </c>
      <c r="F1960" s="367">
        <v>7.86</v>
      </c>
      <c r="G1960" s="367">
        <v>7.86</v>
      </c>
      <c r="H1960" s="367"/>
      <c r="I1960" s="305" t="s">
        <v>2824</v>
      </c>
      <c r="J1960" s="289" t="s">
        <v>2962</v>
      </c>
      <c r="K1960" s="305" t="s">
        <v>2963</v>
      </c>
      <c r="L1960" s="359"/>
      <c r="M1960" s="253">
        <v>1</v>
      </c>
    </row>
    <row r="1961" spans="1:13" s="293" customFormat="1" ht="120">
      <c r="A1961" s="5"/>
      <c r="B1961" s="289">
        <v>50</v>
      </c>
      <c r="C1961" s="330" t="s">
        <v>2964</v>
      </c>
      <c r="D1961" s="289" t="s">
        <v>27</v>
      </c>
      <c r="E1961" s="249" t="s">
        <v>2914</v>
      </c>
      <c r="F1961" s="367">
        <v>1.68</v>
      </c>
      <c r="G1961" s="367">
        <v>1.68</v>
      </c>
      <c r="H1961" s="367"/>
      <c r="I1961" s="305" t="s">
        <v>2824</v>
      </c>
      <c r="J1961" s="289" t="s">
        <v>2965</v>
      </c>
      <c r="K1961" s="305" t="s">
        <v>2966</v>
      </c>
      <c r="L1961" s="359"/>
      <c r="M1961" s="253">
        <v>1</v>
      </c>
    </row>
    <row r="1962" spans="1:13" s="293" customFormat="1" ht="60">
      <c r="A1962" s="5"/>
      <c r="B1962" s="289">
        <v>51</v>
      </c>
      <c r="C1962" s="330" t="s">
        <v>2967</v>
      </c>
      <c r="D1962" s="289" t="s">
        <v>95</v>
      </c>
      <c r="E1962" s="305" t="s">
        <v>2914</v>
      </c>
      <c r="F1962" s="368">
        <v>2.6</v>
      </c>
      <c r="G1962" s="368">
        <v>2.6</v>
      </c>
      <c r="H1962" s="367"/>
      <c r="I1962" s="305" t="s">
        <v>2824</v>
      </c>
      <c r="J1962" s="289" t="s">
        <v>2867</v>
      </c>
      <c r="K1962" s="305" t="s">
        <v>2968</v>
      </c>
      <c r="L1962" s="359"/>
      <c r="M1962" s="253">
        <v>1</v>
      </c>
    </row>
    <row r="1963" spans="1:13" s="293" customFormat="1" ht="120">
      <c r="A1963" s="5"/>
      <c r="B1963" s="289">
        <v>52</v>
      </c>
      <c r="C1963" s="330" t="s">
        <v>2969</v>
      </c>
      <c r="D1963" s="289" t="s">
        <v>2970</v>
      </c>
      <c r="E1963" s="305" t="s">
        <v>2914</v>
      </c>
      <c r="F1963" s="367">
        <v>5.66</v>
      </c>
      <c r="G1963" s="367">
        <v>0.68</v>
      </c>
      <c r="H1963" s="367"/>
      <c r="I1963" s="305" t="s">
        <v>2824</v>
      </c>
      <c r="J1963" s="289" t="s">
        <v>2971</v>
      </c>
      <c r="K1963" s="305" t="s">
        <v>2972</v>
      </c>
      <c r="L1963" s="359" t="s">
        <v>6996</v>
      </c>
      <c r="M1963" s="253">
        <v>1</v>
      </c>
    </row>
    <row r="1964" spans="1:13" s="293" customFormat="1" ht="60">
      <c r="A1964" s="5"/>
      <c r="B1964" s="289">
        <v>53</v>
      </c>
      <c r="C1964" s="330" t="s">
        <v>2973</v>
      </c>
      <c r="D1964" s="289" t="s">
        <v>47</v>
      </c>
      <c r="E1964" s="305" t="s">
        <v>2914</v>
      </c>
      <c r="F1964" s="367">
        <v>0.27</v>
      </c>
      <c r="G1964" s="367">
        <v>0.27</v>
      </c>
      <c r="H1964" s="367"/>
      <c r="I1964" s="305" t="s">
        <v>2824</v>
      </c>
      <c r="J1964" s="289" t="s">
        <v>2974</v>
      </c>
      <c r="K1964" s="305" t="s">
        <v>2975</v>
      </c>
      <c r="L1964" s="359"/>
      <c r="M1964" s="253">
        <v>1</v>
      </c>
    </row>
    <row r="1965" spans="1:13" s="293" customFormat="1" ht="105">
      <c r="A1965" s="5"/>
      <c r="B1965" s="289">
        <v>54</v>
      </c>
      <c r="C1965" s="330" t="s">
        <v>2976</v>
      </c>
      <c r="D1965" s="289" t="s">
        <v>47</v>
      </c>
      <c r="E1965" s="305" t="s">
        <v>2914</v>
      </c>
      <c r="F1965" s="367">
        <v>0.61</v>
      </c>
      <c r="G1965" s="367">
        <v>0.61</v>
      </c>
      <c r="H1965" s="367"/>
      <c r="I1965" s="305" t="s">
        <v>2824</v>
      </c>
      <c r="J1965" s="289" t="s">
        <v>2977</v>
      </c>
      <c r="K1965" s="305" t="s">
        <v>2978</v>
      </c>
      <c r="L1965" s="359" t="s">
        <v>6970</v>
      </c>
      <c r="M1965" s="253">
        <v>1</v>
      </c>
    </row>
    <row r="1966" spans="1:13" s="293" customFormat="1" ht="180">
      <c r="A1966" s="5"/>
      <c r="B1966" s="289">
        <v>55</v>
      </c>
      <c r="C1966" s="330" t="s">
        <v>2979</v>
      </c>
      <c r="D1966" s="289" t="s">
        <v>47</v>
      </c>
      <c r="E1966" s="305" t="s">
        <v>2914</v>
      </c>
      <c r="F1966" s="367">
        <v>0.82</v>
      </c>
      <c r="G1966" s="367">
        <v>0.12</v>
      </c>
      <c r="H1966" s="367"/>
      <c r="I1966" s="305" t="s">
        <v>2824</v>
      </c>
      <c r="J1966" s="289" t="s">
        <v>2980</v>
      </c>
      <c r="K1966" s="305" t="s">
        <v>2981</v>
      </c>
      <c r="L1966" s="359" t="s">
        <v>6997</v>
      </c>
      <c r="M1966" s="253">
        <v>1</v>
      </c>
    </row>
    <row r="1967" spans="1:13" s="293" customFormat="1" ht="105">
      <c r="A1967" s="5"/>
      <c r="B1967" s="289">
        <v>56</v>
      </c>
      <c r="C1967" s="330" t="s">
        <v>2982</v>
      </c>
      <c r="D1967" s="289" t="s">
        <v>27</v>
      </c>
      <c r="E1967" s="305" t="s">
        <v>2914</v>
      </c>
      <c r="F1967" s="367">
        <v>12.24</v>
      </c>
      <c r="G1967" s="367">
        <v>9.44</v>
      </c>
      <c r="H1967" s="367"/>
      <c r="I1967" s="305" t="s">
        <v>2824</v>
      </c>
      <c r="J1967" s="289" t="s">
        <v>2983</v>
      </c>
      <c r="K1967" s="305" t="s">
        <v>2984</v>
      </c>
      <c r="L1967" s="359" t="s">
        <v>6998</v>
      </c>
      <c r="M1967" s="253">
        <v>1</v>
      </c>
    </row>
    <row r="1968" spans="1:13" s="293" customFormat="1" ht="60">
      <c r="A1968" s="5"/>
      <c r="B1968" s="289">
        <v>57</v>
      </c>
      <c r="C1968" s="330" t="s">
        <v>2985</v>
      </c>
      <c r="D1968" s="289" t="s">
        <v>27</v>
      </c>
      <c r="E1968" s="305" t="s">
        <v>2914</v>
      </c>
      <c r="F1968" s="367">
        <v>3.5</v>
      </c>
      <c r="G1968" s="367">
        <v>3.5</v>
      </c>
      <c r="H1968" s="367"/>
      <c r="I1968" s="305" t="s">
        <v>2824</v>
      </c>
      <c r="J1968" s="289" t="s">
        <v>2986</v>
      </c>
      <c r="K1968" s="305" t="s">
        <v>2987</v>
      </c>
      <c r="L1968" s="359"/>
      <c r="M1968" s="253">
        <v>1</v>
      </c>
    </row>
    <row r="1969" spans="1:14" s="293" customFormat="1" ht="180">
      <c r="A1969" s="5"/>
      <c r="B1969" s="289">
        <v>58</v>
      </c>
      <c r="C1969" s="330" t="s">
        <v>2988</v>
      </c>
      <c r="D1969" s="289" t="s">
        <v>27</v>
      </c>
      <c r="E1969" s="305" t="s">
        <v>2914</v>
      </c>
      <c r="F1969" s="367">
        <v>18.865220000000001</v>
      </c>
      <c r="G1969" s="367">
        <v>18.764420000000001</v>
      </c>
      <c r="H1969" s="367"/>
      <c r="I1969" s="305" t="s">
        <v>2824</v>
      </c>
      <c r="J1969" s="289" t="s">
        <v>2989</v>
      </c>
      <c r="K1969" s="305" t="s">
        <v>2990</v>
      </c>
      <c r="L1969" s="359" t="s">
        <v>6999</v>
      </c>
      <c r="M1969" s="253">
        <v>1</v>
      </c>
    </row>
    <row r="1970" spans="1:14" s="293" customFormat="1" ht="90">
      <c r="A1970" s="5"/>
      <c r="B1970" s="289">
        <v>59</v>
      </c>
      <c r="C1970" s="330" t="s">
        <v>2991</v>
      </c>
      <c r="D1970" s="289" t="s">
        <v>27</v>
      </c>
      <c r="E1970" s="305" t="s">
        <v>2914</v>
      </c>
      <c r="F1970" s="369">
        <v>15</v>
      </c>
      <c r="G1970" s="369">
        <v>15</v>
      </c>
      <c r="H1970" s="367"/>
      <c r="I1970" s="305" t="s">
        <v>2824</v>
      </c>
      <c r="J1970" s="289" t="s">
        <v>2992</v>
      </c>
      <c r="K1970" s="305" t="s">
        <v>2993</v>
      </c>
      <c r="L1970" s="359" t="s">
        <v>6979</v>
      </c>
      <c r="M1970" s="253">
        <v>1</v>
      </c>
    </row>
    <row r="1971" spans="1:14" s="293" customFormat="1" ht="180">
      <c r="A1971" s="5"/>
      <c r="B1971" s="289">
        <v>60</v>
      </c>
      <c r="C1971" s="330" t="s">
        <v>2994</v>
      </c>
      <c r="D1971" s="289" t="s">
        <v>27</v>
      </c>
      <c r="E1971" s="305" t="s">
        <v>2914</v>
      </c>
      <c r="F1971" s="367">
        <v>8.4700000000000006</v>
      </c>
      <c r="G1971" s="367">
        <v>8.4700000000000006</v>
      </c>
      <c r="H1971" s="367"/>
      <c r="I1971" s="305" t="s">
        <v>2824</v>
      </c>
      <c r="J1971" s="289" t="s">
        <v>2887</v>
      </c>
      <c r="K1971" s="305" t="s">
        <v>2995</v>
      </c>
      <c r="L1971" s="359"/>
      <c r="M1971" s="253">
        <v>1</v>
      </c>
    </row>
    <row r="1972" spans="1:14" s="293" customFormat="1" ht="105">
      <c r="A1972" s="5"/>
      <c r="B1972" s="289">
        <v>61</v>
      </c>
      <c r="C1972" s="330" t="s">
        <v>2996</v>
      </c>
      <c r="D1972" s="289" t="s">
        <v>27</v>
      </c>
      <c r="E1972" s="305" t="s">
        <v>2914</v>
      </c>
      <c r="F1972" s="368">
        <v>25.4</v>
      </c>
      <c r="G1972" s="368">
        <v>25.4</v>
      </c>
      <c r="H1972" s="367"/>
      <c r="I1972" s="305" t="s">
        <v>2824</v>
      </c>
      <c r="J1972" s="289" t="s">
        <v>2997</v>
      </c>
      <c r="K1972" s="305" t="s">
        <v>2998</v>
      </c>
      <c r="L1972" s="359" t="s">
        <v>7000</v>
      </c>
      <c r="M1972" s="253">
        <v>1</v>
      </c>
    </row>
    <row r="1973" spans="1:14" s="293" customFormat="1" ht="195">
      <c r="A1973" s="5"/>
      <c r="B1973" s="289">
        <v>62</v>
      </c>
      <c r="C1973" s="330" t="s">
        <v>2999</v>
      </c>
      <c r="D1973" s="289" t="s">
        <v>27</v>
      </c>
      <c r="E1973" s="305" t="s">
        <v>2914</v>
      </c>
      <c r="F1973" s="367">
        <v>7.37</v>
      </c>
      <c r="G1973" s="367">
        <v>7.37</v>
      </c>
      <c r="H1973" s="367"/>
      <c r="I1973" s="305" t="s">
        <v>2824</v>
      </c>
      <c r="J1973" s="289" t="s">
        <v>2864</v>
      </c>
      <c r="K1973" s="305" t="s">
        <v>3000</v>
      </c>
      <c r="L1973" s="359"/>
      <c r="M1973" s="253">
        <v>1</v>
      </c>
    </row>
    <row r="1974" spans="1:14" s="181" customFormat="1" hidden="1">
      <c r="A1974" s="5"/>
      <c r="B1974" s="3"/>
      <c r="C1974" s="132"/>
      <c r="D1974" s="3"/>
      <c r="E1974" s="132"/>
      <c r="F1974" s="143"/>
      <c r="G1974" s="142"/>
      <c r="H1974" s="142"/>
      <c r="I1974" s="3"/>
      <c r="J1974" s="3"/>
      <c r="K1974" s="137"/>
      <c r="L1974" s="229"/>
      <c r="M1974" s="199"/>
    </row>
    <row r="1975" spans="1:14" s="209" customFormat="1">
      <c r="A1975" s="5"/>
      <c r="B1975" s="280" t="s">
        <v>129</v>
      </c>
      <c r="C1975" s="296" t="s">
        <v>130</v>
      </c>
      <c r="D1975" s="276"/>
      <c r="E1975" s="278"/>
      <c r="F1975" s="306"/>
      <c r="G1975" s="277"/>
      <c r="H1975" s="277"/>
      <c r="I1975" s="276"/>
      <c r="J1975" s="276"/>
      <c r="K1975" s="278"/>
      <c r="L1975" s="370"/>
      <c r="M1975" s="282">
        <v>0</v>
      </c>
    </row>
    <row r="1976" spans="1:14" s="293" customFormat="1" ht="60">
      <c r="A1976" s="5"/>
      <c r="B1976" s="289">
        <v>63</v>
      </c>
      <c r="C1976" s="290" t="s">
        <v>3001</v>
      </c>
      <c r="D1976" s="289" t="s">
        <v>47</v>
      </c>
      <c r="E1976" s="290" t="s">
        <v>285</v>
      </c>
      <c r="F1976" s="310">
        <v>1.1000000000000001</v>
      </c>
      <c r="G1976" s="291">
        <v>1.1000000000000001</v>
      </c>
      <c r="H1976" s="291"/>
      <c r="I1976" s="289" t="s">
        <v>2824</v>
      </c>
      <c r="J1976" s="289" t="s">
        <v>2855</v>
      </c>
      <c r="K1976" s="290" t="s">
        <v>3002</v>
      </c>
      <c r="L1976" s="371"/>
      <c r="M1976" s="253">
        <v>1</v>
      </c>
    </row>
    <row r="1977" spans="1:14" s="293" customFormat="1" ht="90">
      <c r="A1977" s="5"/>
      <c r="B1977" s="289">
        <v>64</v>
      </c>
      <c r="C1977" s="290" t="s">
        <v>3003</v>
      </c>
      <c r="D1977" s="289" t="s">
        <v>27</v>
      </c>
      <c r="E1977" s="290" t="s">
        <v>285</v>
      </c>
      <c r="F1977" s="310">
        <v>3.2</v>
      </c>
      <c r="G1977" s="291">
        <v>3.2</v>
      </c>
      <c r="H1977" s="291"/>
      <c r="I1977" s="289" t="s">
        <v>2824</v>
      </c>
      <c r="J1977" s="289" t="s">
        <v>3004</v>
      </c>
      <c r="K1977" s="290" t="s">
        <v>3005</v>
      </c>
      <c r="L1977" s="371"/>
      <c r="M1977" s="253">
        <v>1</v>
      </c>
    </row>
    <row r="1978" spans="1:14" s="293" customFormat="1" ht="75">
      <c r="A1978" s="5"/>
      <c r="B1978" s="289">
        <v>65</v>
      </c>
      <c r="C1978" s="290" t="s">
        <v>3006</v>
      </c>
      <c r="D1978" s="289" t="s">
        <v>27</v>
      </c>
      <c r="E1978" s="290" t="s">
        <v>285</v>
      </c>
      <c r="F1978" s="310">
        <v>1.3</v>
      </c>
      <c r="G1978" s="291">
        <v>1.3</v>
      </c>
      <c r="H1978" s="291"/>
      <c r="I1978" s="289" t="s">
        <v>2824</v>
      </c>
      <c r="J1978" s="289" t="s">
        <v>3007</v>
      </c>
      <c r="K1978" s="290" t="s">
        <v>3008</v>
      </c>
      <c r="L1978" s="371"/>
      <c r="M1978" s="253">
        <v>1</v>
      </c>
    </row>
    <row r="1979" spans="1:14" s="293" customFormat="1" ht="90">
      <c r="A1979" s="5"/>
      <c r="B1979" s="289">
        <v>66</v>
      </c>
      <c r="C1979" s="290" t="s">
        <v>3009</v>
      </c>
      <c r="D1979" s="289" t="s">
        <v>95</v>
      </c>
      <c r="E1979" s="290" t="s">
        <v>3010</v>
      </c>
      <c r="F1979" s="310">
        <v>0.3</v>
      </c>
      <c r="G1979" s="291">
        <v>0.3</v>
      </c>
      <c r="H1979" s="291"/>
      <c r="I1979" s="289" t="s">
        <v>2824</v>
      </c>
      <c r="J1979" s="289" t="s">
        <v>3011</v>
      </c>
      <c r="K1979" s="290" t="s">
        <v>3012</v>
      </c>
      <c r="L1979" s="371"/>
      <c r="M1979" s="253">
        <v>1</v>
      </c>
    </row>
    <row r="1980" spans="1:14" s="181" customFormat="1" hidden="1">
      <c r="A1980" s="5"/>
      <c r="B1980" s="3"/>
      <c r="C1980" s="137"/>
      <c r="D1980" s="3"/>
      <c r="E1980" s="3"/>
      <c r="F1980" s="142"/>
      <c r="G1980" s="142"/>
      <c r="H1980" s="142"/>
      <c r="I1980" s="3"/>
      <c r="J1980" s="3"/>
      <c r="K1980" s="137"/>
      <c r="L1980" s="229"/>
      <c r="M1980" s="199"/>
    </row>
    <row r="1981" spans="1:14" s="180" customFormat="1" ht="49.5" customHeight="1">
      <c r="A1981" s="1"/>
      <c r="B1981" s="456" t="s">
        <v>6514</v>
      </c>
      <c r="C1981" s="456"/>
      <c r="D1981" s="456"/>
      <c r="E1981" s="456"/>
      <c r="F1981" s="456"/>
      <c r="G1981" s="456"/>
      <c r="H1981" s="456"/>
      <c r="I1981" s="456"/>
      <c r="J1981" s="456"/>
      <c r="K1981" s="456"/>
      <c r="L1981" s="456"/>
      <c r="M1981" s="387">
        <v>0</v>
      </c>
    </row>
    <row r="1982" spans="1:14" s="181" customFormat="1" hidden="1">
      <c r="A1982" s="5"/>
      <c r="B1982" s="31"/>
      <c r="C1982" s="384"/>
      <c r="D1982" s="31"/>
      <c r="E1982" s="31"/>
      <c r="F1982" s="385"/>
      <c r="G1982" s="385"/>
      <c r="H1982" s="385"/>
      <c r="I1982" s="31"/>
      <c r="J1982" s="31"/>
      <c r="K1982" s="384"/>
      <c r="L1982" s="386"/>
      <c r="M1982" s="199"/>
    </row>
    <row r="1983" spans="1:14" s="1" customFormat="1" hidden="1">
      <c r="B1983" s="202"/>
      <c r="C1983" s="203"/>
      <c r="D1983" s="202"/>
      <c r="E1983" s="202"/>
      <c r="F1983" s="22"/>
      <c r="G1983" s="22"/>
      <c r="H1983" s="22"/>
      <c r="I1983" s="202"/>
      <c r="J1983" s="202"/>
      <c r="K1983" s="203"/>
      <c r="L1983" s="20"/>
      <c r="M1983" s="34"/>
    </row>
    <row r="1984" spans="1:14">
      <c r="B1984" s="9"/>
      <c r="C1984" s="457" t="s">
        <v>3013</v>
      </c>
      <c r="D1984" s="458"/>
      <c r="E1984" s="459"/>
      <c r="F1984" s="372">
        <f>COUNTA(F6:F1980)</f>
        <v>1722</v>
      </c>
      <c r="G1984" s="246">
        <f>COUNTA(G6:G1980)</f>
        <v>1714</v>
      </c>
      <c r="H1984" s="246">
        <f>COUNTA(H6:H1980)</f>
        <v>116</v>
      </c>
      <c r="I1984" s="9"/>
      <c r="J1984" s="9"/>
      <c r="K1984"/>
      <c r="L1984"/>
      <c r="M1984" s="124">
        <f>SUBTOTAL(9,M6:M1981)</f>
        <v>1722</v>
      </c>
      <c r="N1984"/>
    </row>
    <row r="1985" spans="2:14" s="1" customFormat="1">
      <c r="B1985" s="202"/>
      <c r="C1985" s="460"/>
      <c r="D1985" s="461"/>
      <c r="E1985" s="462"/>
      <c r="F1985" s="250">
        <f>SUM(F6:F1980)</f>
        <v>6215.6578575000085</v>
      </c>
      <c r="G1985" s="176">
        <f>SUM(G6:G1980)</f>
        <v>3790.9463305000008</v>
      </c>
      <c r="H1985" s="176">
        <f>SUM(H6:H1980)</f>
        <v>184.70237699999998</v>
      </c>
      <c r="I1985" s="202"/>
      <c r="J1985" s="202"/>
      <c r="K1985" s="204"/>
      <c r="L1985" s="204"/>
      <c r="M1985" s="375">
        <v>0</v>
      </c>
      <c r="N1985" s="204"/>
    </row>
    <row r="1986" spans="2:14" s="1" customFormat="1" hidden="1">
      <c r="B1986" s="202"/>
      <c r="C1986" s="203"/>
      <c r="D1986" s="202"/>
      <c r="E1986" s="202"/>
      <c r="F1986" s="22"/>
      <c r="G1986" s="22"/>
      <c r="H1986" s="22"/>
      <c r="I1986" s="202"/>
      <c r="J1986" s="202"/>
      <c r="K1986" s="204"/>
      <c r="L1986" s="204"/>
      <c r="M1986" s="375"/>
      <c r="N1986" s="204"/>
    </row>
    <row r="1987" spans="2:14" s="1" customFormat="1" hidden="1">
      <c r="B1987" s="202"/>
      <c r="C1987" s="203"/>
      <c r="D1987" s="202"/>
      <c r="E1987" s="202"/>
      <c r="F1987" s="22"/>
      <c r="G1987" s="22"/>
      <c r="H1987" s="22"/>
      <c r="I1987" s="202"/>
      <c r="J1987" s="202"/>
      <c r="K1987" s="204"/>
      <c r="L1987" s="204"/>
      <c r="M1987" s="375"/>
      <c r="N1987" s="204"/>
    </row>
    <row r="1988" spans="2:14" s="1" customFormat="1" hidden="1">
      <c r="B1988" s="202"/>
      <c r="C1988" s="203"/>
      <c r="D1988" s="202"/>
      <c r="E1988" s="202"/>
      <c r="F1988" s="22"/>
      <c r="G1988" s="22"/>
      <c r="H1988" s="22"/>
      <c r="I1988" s="202"/>
      <c r="J1988" s="202"/>
      <c r="K1988" s="204"/>
      <c r="L1988" s="204"/>
      <c r="M1988" s="375"/>
      <c r="N1988" s="204"/>
    </row>
    <row r="1989" spans="2:14" s="1" customFormat="1" hidden="1">
      <c r="B1989" s="202"/>
      <c r="C1989" s="203"/>
      <c r="D1989" s="202"/>
      <c r="E1989" s="202"/>
      <c r="F1989" s="22"/>
      <c r="G1989" s="22"/>
      <c r="H1989" s="22"/>
      <c r="I1989" s="202"/>
      <c r="J1989" s="202"/>
      <c r="K1989" s="204"/>
      <c r="L1989" s="204"/>
      <c r="M1989" s="375"/>
      <c r="N1989" s="204"/>
    </row>
    <row r="1990" spans="2:14" s="1" customFormat="1" hidden="1">
      <c r="B1990" s="202"/>
      <c r="C1990" s="203"/>
      <c r="D1990" s="202"/>
      <c r="E1990" s="202"/>
      <c r="F1990" s="22"/>
      <c r="G1990" s="22"/>
      <c r="H1990" s="22"/>
      <c r="I1990" s="202"/>
      <c r="J1990" s="202"/>
      <c r="K1990" s="204"/>
      <c r="L1990" s="204"/>
      <c r="M1990" s="375"/>
      <c r="N1990" s="204"/>
    </row>
    <row r="1991" spans="2:14" s="1" customFormat="1" hidden="1">
      <c r="B1991" s="202"/>
      <c r="C1991" s="203"/>
      <c r="D1991" s="202"/>
      <c r="E1991" s="202"/>
      <c r="F1991" s="22"/>
      <c r="G1991" s="22"/>
      <c r="H1991" s="22"/>
      <c r="I1991" s="202"/>
      <c r="J1991" s="202"/>
      <c r="K1991" s="204"/>
      <c r="L1991" s="204"/>
      <c r="M1991" s="375"/>
      <c r="N1991" s="204"/>
    </row>
    <row r="1992" spans="2:14" s="1" customFormat="1" hidden="1">
      <c r="B1992" s="202"/>
      <c r="C1992" s="203"/>
      <c r="D1992" s="202"/>
      <c r="E1992" s="202"/>
      <c r="F1992" s="22"/>
      <c r="G1992" s="22"/>
      <c r="H1992" s="22"/>
      <c r="I1992" s="202"/>
      <c r="J1992" s="202"/>
      <c r="K1992" s="204"/>
      <c r="L1992" s="204"/>
      <c r="M1992" s="375"/>
      <c r="N1992" s="204"/>
    </row>
    <row r="1993" spans="2:14" s="1" customFormat="1" hidden="1">
      <c r="B1993" s="202"/>
      <c r="C1993" s="203"/>
      <c r="D1993" s="202"/>
      <c r="E1993" s="202"/>
      <c r="F1993" s="22"/>
      <c r="G1993" s="22"/>
      <c r="H1993" s="22"/>
      <c r="I1993" s="202"/>
      <c r="J1993" s="202"/>
      <c r="K1993" s="203"/>
      <c r="L1993" s="20"/>
      <c r="M1993" s="34"/>
    </row>
    <row r="1994" spans="2:14" s="1" customFormat="1" hidden="1">
      <c r="B1994" s="202"/>
      <c r="C1994" s="203"/>
      <c r="D1994" s="202"/>
      <c r="E1994" s="202"/>
      <c r="F1994" s="22"/>
      <c r="G1994" s="22"/>
      <c r="H1994" s="22"/>
      <c r="I1994" s="202"/>
      <c r="J1994" s="202"/>
      <c r="K1994" s="203"/>
      <c r="L1994" s="20"/>
      <c r="M1994" s="34"/>
    </row>
    <row r="1995" spans="2:14" s="1" customFormat="1" hidden="1">
      <c r="B1995" s="202"/>
      <c r="C1995" s="203"/>
      <c r="D1995" s="202"/>
      <c r="E1995" s="202"/>
      <c r="F1995" s="22"/>
      <c r="G1995" s="22"/>
      <c r="H1995" s="22"/>
      <c r="I1995" s="202"/>
      <c r="J1995" s="202"/>
      <c r="K1995" s="203"/>
      <c r="L1995" s="20"/>
      <c r="M1995" s="34"/>
    </row>
    <row r="1996" spans="2:14" s="1" customFormat="1" hidden="1">
      <c r="B1996" s="202"/>
      <c r="C1996" s="203"/>
      <c r="D1996" s="202"/>
      <c r="E1996" s="202"/>
      <c r="F1996" s="22"/>
      <c r="G1996" s="22"/>
      <c r="H1996" s="22"/>
      <c r="I1996" s="202"/>
      <c r="J1996" s="202"/>
      <c r="K1996" s="203"/>
      <c r="L1996" s="20"/>
      <c r="M1996" s="34"/>
    </row>
    <row r="1997" spans="2:14" s="1" customFormat="1" hidden="1">
      <c r="B1997" s="202"/>
      <c r="C1997" s="203"/>
      <c r="D1997" s="202"/>
      <c r="E1997" s="202"/>
      <c r="F1997" s="22"/>
      <c r="G1997" s="22"/>
      <c r="H1997" s="22"/>
      <c r="I1997" s="202"/>
      <c r="J1997" s="202"/>
      <c r="K1997" s="203"/>
      <c r="L1997" s="20"/>
      <c r="M1997" s="34"/>
    </row>
    <row r="1998" spans="2:14" s="1" customFormat="1" hidden="1">
      <c r="B1998" s="202"/>
      <c r="C1998" s="203"/>
      <c r="D1998" s="202"/>
      <c r="E1998" s="202"/>
      <c r="F1998" s="22"/>
      <c r="G1998" s="22"/>
      <c r="H1998" s="22"/>
      <c r="I1998" s="202"/>
      <c r="J1998" s="202"/>
      <c r="K1998" s="203"/>
      <c r="L1998" s="20"/>
      <c r="M1998" s="34"/>
    </row>
    <row r="1999" spans="2:14" s="1" customFormat="1" hidden="1">
      <c r="B1999" s="202"/>
      <c r="C1999" s="203"/>
      <c r="D1999" s="202"/>
      <c r="E1999" s="202"/>
      <c r="F1999" s="22"/>
      <c r="G1999" s="22"/>
      <c r="H1999" s="22"/>
      <c r="I1999" s="202"/>
      <c r="J1999" s="202"/>
      <c r="K1999" s="203"/>
      <c r="L1999" s="20"/>
      <c r="M1999" s="34"/>
    </row>
    <row r="2000" spans="2:14" s="1" customFormat="1" hidden="1">
      <c r="B2000" s="202"/>
      <c r="C2000" s="203"/>
      <c r="D2000" s="202"/>
      <c r="E2000" s="202"/>
      <c r="F2000" s="22"/>
      <c r="G2000" s="22"/>
      <c r="H2000" s="22"/>
      <c r="I2000" s="202"/>
      <c r="J2000" s="202"/>
      <c r="K2000" s="203"/>
      <c r="L2000" s="20"/>
      <c r="M2000" s="34"/>
    </row>
    <row r="2001" spans="2:13" s="1" customFormat="1" hidden="1">
      <c r="B2001" s="202"/>
      <c r="C2001" s="203"/>
      <c r="D2001" s="202"/>
      <c r="E2001" s="202"/>
      <c r="F2001" s="22"/>
      <c r="G2001" s="22"/>
      <c r="H2001" s="22"/>
      <c r="I2001" s="202"/>
      <c r="J2001" s="202"/>
      <c r="K2001" s="203"/>
      <c r="L2001" s="20"/>
      <c r="M2001" s="34"/>
    </row>
    <row r="2002" spans="2:13" s="1" customFormat="1" hidden="1">
      <c r="B2002" s="202"/>
      <c r="C2002" s="203"/>
      <c r="D2002" s="202"/>
      <c r="E2002" s="202"/>
      <c r="F2002" s="22"/>
      <c r="G2002" s="22"/>
      <c r="H2002" s="22"/>
      <c r="I2002" s="202"/>
      <c r="J2002" s="202"/>
      <c r="K2002" s="203"/>
      <c r="L2002" s="20"/>
      <c r="M2002" s="34"/>
    </row>
    <row r="2003" spans="2:13" s="1" customFormat="1" hidden="1">
      <c r="B2003" s="202"/>
      <c r="C2003" s="203"/>
      <c r="D2003" s="202"/>
      <c r="E2003" s="202"/>
      <c r="F2003" s="22"/>
      <c r="G2003" s="22"/>
      <c r="H2003" s="22"/>
      <c r="I2003" s="202"/>
      <c r="J2003" s="202"/>
      <c r="K2003" s="203"/>
      <c r="L2003" s="20"/>
      <c r="M2003" s="34"/>
    </row>
    <row r="2004" spans="2:13" s="1" customFormat="1" hidden="1">
      <c r="B2004" s="202"/>
      <c r="C2004" s="203"/>
      <c r="D2004" s="202"/>
      <c r="E2004" s="202"/>
      <c r="F2004" s="22"/>
      <c r="G2004" s="22"/>
      <c r="H2004" s="22"/>
      <c r="I2004" s="202"/>
      <c r="J2004" s="202"/>
      <c r="K2004" s="203"/>
      <c r="L2004" s="20"/>
      <c r="M2004" s="34"/>
    </row>
    <row r="2005" spans="2:13" s="1" customFormat="1" hidden="1">
      <c r="B2005" s="202"/>
      <c r="C2005" s="203"/>
      <c r="D2005" s="202"/>
      <c r="E2005" s="202"/>
      <c r="F2005" s="22"/>
      <c r="G2005" s="22"/>
      <c r="H2005" s="22"/>
      <c r="I2005" s="202"/>
      <c r="J2005" s="202"/>
      <c r="K2005" s="203"/>
      <c r="L2005" s="20"/>
      <c r="M2005" s="34"/>
    </row>
    <row r="2006" spans="2:13" s="1" customFormat="1" hidden="1">
      <c r="B2006" s="202"/>
      <c r="C2006" s="203"/>
      <c r="D2006" s="202"/>
      <c r="E2006" s="202"/>
      <c r="F2006" s="22"/>
      <c r="G2006" s="22"/>
      <c r="H2006" s="22"/>
      <c r="I2006" s="202"/>
      <c r="J2006" s="202"/>
      <c r="K2006" s="203"/>
      <c r="L2006" s="20"/>
      <c r="M2006" s="34"/>
    </row>
    <row r="2007" spans="2:13" s="1" customFormat="1" hidden="1">
      <c r="B2007" s="202"/>
      <c r="C2007" s="203"/>
      <c r="D2007" s="202"/>
      <c r="E2007" s="202"/>
      <c r="F2007" s="22"/>
      <c r="G2007" s="22"/>
      <c r="H2007" s="22"/>
      <c r="I2007" s="202"/>
      <c r="J2007" s="202"/>
      <c r="K2007" s="203"/>
      <c r="L2007" s="20"/>
      <c r="M2007" s="34"/>
    </row>
    <row r="2008" spans="2:13" s="1" customFormat="1" hidden="1">
      <c r="B2008" s="202"/>
      <c r="C2008" s="203"/>
      <c r="D2008" s="202"/>
      <c r="E2008" s="202"/>
      <c r="F2008" s="22"/>
      <c r="G2008" s="22"/>
      <c r="H2008" s="22"/>
      <c r="I2008" s="202"/>
      <c r="J2008" s="202"/>
      <c r="K2008" s="203"/>
      <c r="L2008" s="20"/>
      <c r="M2008" s="34"/>
    </row>
    <row r="2009" spans="2:13" s="1" customFormat="1" hidden="1">
      <c r="B2009" s="202"/>
      <c r="C2009" s="203"/>
      <c r="D2009" s="202"/>
      <c r="E2009" s="202"/>
      <c r="F2009" s="22"/>
      <c r="G2009" s="22"/>
      <c r="H2009" s="22"/>
      <c r="I2009" s="202"/>
      <c r="J2009" s="202"/>
      <c r="K2009" s="203"/>
      <c r="L2009" s="20"/>
      <c r="M2009" s="34"/>
    </row>
    <row r="2010" spans="2:13" s="1" customFormat="1" hidden="1">
      <c r="B2010" s="202"/>
      <c r="C2010" s="203"/>
      <c r="D2010" s="202"/>
      <c r="E2010" s="202"/>
      <c r="F2010" s="22"/>
      <c r="G2010" s="22"/>
      <c r="H2010" s="22"/>
      <c r="I2010" s="202"/>
      <c r="J2010" s="202"/>
      <c r="K2010" s="203"/>
      <c r="L2010" s="20"/>
      <c r="M2010" s="34"/>
    </row>
    <row r="2011" spans="2:13" s="1" customFormat="1" hidden="1">
      <c r="B2011" s="202"/>
      <c r="C2011" s="203"/>
      <c r="D2011" s="202"/>
      <c r="E2011" s="202"/>
      <c r="F2011" s="22"/>
      <c r="G2011" s="22"/>
      <c r="H2011" s="22"/>
      <c r="I2011" s="202"/>
      <c r="J2011" s="202"/>
      <c r="K2011" s="203"/>
      <c r="L2011" s="20"/>
      <c r="M2011" s="34"/>
    </row>
    <row r="2012" spans="2:13" s="1" customFormat="1" hidden="1">
      <c r="B2012" s="202"/>
      <c r="C2012" s="203"/>
      <c r="D2012" s="202"/>
      <c r="E2012" s="202"/>
      <c r="F2012" s="22"/>
      <c r="G2012" s="22"/>
      <c r="H2012" s="22"/>
      <c r="I2012" s="202"/>
      <c r="J2012" s="202"/>
      <c r="K2012" s="203"/>
      <c r="L2012" s="20"/>
      <c r="M2012" s="34"/>
    </row>
    <row r="2013" spans="2:13" s="1" customFormat="1" hidden="1">
      <c r="B2013" s="202"/>
      <c r="C2013" s="203"/>
      <c r="D2013" s="202"/>
      <c r="E2013" s="202"/>
      <c r="F2013" s="22"/>
      <c r="G2013" s="22"/>
      <c r="H2013" s="22"/>
      <c r="I2013" s="202"/>
      <c r="J2013" s="202"/>
      <c r="K2013" s="203"/>
      <c r="L2013" s="20"/>
      <c r="M2013" s="34"/>
    </row>
    <row r="2014" spans="2:13" s="1" customFormat="1" hidden="1">
      <c r="B2014" s="202"/>
      <c r="C2014" s="203"/>
      <c r="D2014" s="202"/>
      <c r="E2014" s="202"/>
      <c r="F2014" s="22"/>
      <c r="G2014" s="22"/>
      <c r="H2014" s="22"/>
      <c r="I2014" s="202"/>
      <c r="J2014" s="202"/>
      <c r="K2014" s="203"/>
      <c r="L2014" s="20"/>
      <c r="M2014" s="34"/>
    </row>
    <row r="2015" spans="2:13" s="1" customFormat="1" hidden="1">
      <c r="B2015" s="202"/>
      <c r="C2015" s="203"/>
      <c r="D2015" s="202"/>
      <c r="E2015" s="202"/>
      <c r="F2015" s="22"/>
      <c r="G2015" s="22"/>
      <c r="H2015" s="22"/>
      <c r="I2015" s="202"/>
      <c r="J2015" s="202"/>
      <c r="K2015" s="203"/>
      <c r="L2015" s="20"/>
      <c r="M2015" s="34"/>
    </row>
    <row r="2016" spans="2:13" s="1" customFormat="1" hidden="1">
      <c r="B2016" s="202"/>
      <c r="C2016" s="203"/>
      <c r="D2016" s="202"/>
      <c r="E2016" s="202"/>
      <c r="F2016" s="22"/>
      <c r="G2016" s="22"/>
      <c r="H2016" s="22"/>
      <c r="I2016" s="202"/>
      <c r="J2016" s="202"/>
      <c r="K2016" s="203"/>
      <c r="L2016" s="20"/>
      <c r="M2016" s="34"/>
    </row>
    <row r="2017" spans="2:13" s="1" customFormat="1" hidden="1">
      <c r="B2017" s="202"/>
      <c r="C2017" s="203"/>
      <c r="D2017" s="202"/>
      <c r="E2017" s="202"/>
      <c r="F2017" s="22"/>
      <c r="G2017" s="22"/>
      <c r="H2017" s="22"/>
      <c r="I2017" s="202"/>
      <c r="J2017" s="202"/>
      <c r="K2017" s="203"/>
      <c r="L2017" s="20"/>
      <c r="M2017" s="34"/>
    </row>
    <row r="2018" spans="2:13" s="1" customFormat="1" hidden="1">
      <c r="B2018" s="202"/>
      <c r="C2018" s="203"/>
      <c r="D2018" s="202"/>
      <c r="E2018" s="202"/>
      <c r="F2018" s="22"/>
      <c r="G2018" s="22"/>
      <c r="H2018" s="22"/>
      <c r="I2018" s="202"/>
      <c r="J2018" s="202"/>
      <c r="K2018" s="203"/>
      <c r="L2018" s="20"/>
      <c r="M2018" s="34"/>
    </row>
    <row r="2019" spans="2:13" s="1" customFormat="1" hidden="1">
      <c r="B2019" s="202"/>
      <c r="C2019" s="203"/>
      <c r="D2019" s="202"/>
      <c r="E2019" s="202"/>
      <c r="F2019" s="22"/>
      <c r="G2019" s="22"/>
      <c r="H2019" s="22"/>
      <c r="I2019" s="202"/>
      <c r="J2019" s="202"/>
      <c r="K2019" s="203"/>
      <c r="L2019" s="20"/>
      <c r="M2019" s="34"/>
    </row>
    <row r="2020" spans="2:13" s="1" customFormat="1" hidden="1">
      <c r="B2020" s="202"/>
      <c r="C2020" s="203"/>
      <c r="D2020" s="202"/>
      <c r="E2020" s="202"/>
      <c r="F2020" s="22"/>
      <c r="G2020" s="22"/>
      <c r="H2020" s="22"/>
      <c r="I2020" s="202"/>
      <c r="J2020" s="202"/>
      <c r="K2020" s="203"/>
      <c r="L2020" s="20"/>
      <c r="M2020" s="34"/>
    </row>
    <row r="2021" spans="2:13" s="1" customFormat="1" hidden="1">
      <c r="B2021" s="202"/>
      <c r="C2021" s="203"/>
      <c r="D2021" s="202"/>
      <c r="E2021" s="202"/>
      <c r="F2021" s="22"/>
      <c r="G2021" s="22"/>
      <c r="H2021" s="22"/>
      <c r="I2021" s="202"/>
      <c r="J2021" s="202"/>
      <c r="K2021" s="203"/>
      <c r="L2021" s="20"/>
      <c r="M2021" s="34"/>
    </row>
    <row r="2022" spans="2:13" s="1" customFormat="1" hidden="1">
      <c r="B2022" s="202"/>
      <c r="C2022" s="203"/>
      <c r="D2022" s="202"/>
      <c r="E2022" s="202"/>
      <c r="F2022" s="22"/>
      <c r="G2022" s="22"/>
      <c r="H2022" s="22"/>
      <c r="I2022" s="202"/>
      <c r="J2022" s="202"/>
      <c r="K2022" s="203"/>
      <c r="L2022" s="20"/>
      <c r="M2022" s="34"/>
    </row>
    <row r="2023" spans="2:13" s="1" customFormat="1" hidden="1">
      <c r="B2023" s="202"/>
      <c r="C2023" s="203"/>
      <c r="D2023" s="202"/>
      <c r="E2023" s="202"/>
      <c r="F2023" s="22"/>
      <c r="G2023" s="22"/>
      <c r="H2023" s="22"/>
      <c r="I2023" s="202"/>
      <c r="J2023" s="202"/>
      <c r="K2023" s="203"/>
      <c r="L2023" s="20"/>
      <c r="M2023" s="34"/>
    </row>
    <row r="2024" spans="2:13" s="1" customFormat="1" hidden="1">
      <c r="B2024" s="202"/>
      <c r="C2024" s="203"/>
      <c r="D2024" s="202"/>
      <c r="E2024" s="202"/>
      <c r="F2024" s="22"/>
      <c r="G2024" s="22"/>
      <c r="H2024" s="22"/>
      <c r="I2024" s="202"/>
      <c r="J2024" s="202"/>
      <c r="K2024" s="203"/>
      <c r="L2024" s="20"/>
      <c r="M2024" s="34"/>
    </row>
    <row r="2025" spans="2:13" s="1" customFormat="1" hidden="1">
      <c r="B2025" s="202"/>
      <c r="C2025" s="203"/>
      <c r="D2025" s="202"/>
      <c r="E2025" s="202"/>
      <c r="F2025" s="22"/>
      <c r="G2025" s="22"/>
      <c r="H2025" s="22"/>
      <c r="I2025" s="202"/>
      <c r="J2025" s="202"/>
      <c r="K2025" s="203"/>
      <c r="L2025" s="20"/>
      <c r="M2025" s="34"/>
    </row>
    <row r="2026" spans="2:13" s="1" customFormat="1" hidden="1">
      <c r="B2026" s="202"/>
      <c r="C2026" s="203"/>
      <c r="D2026" s="202"/>
      <c r="E2026" s="202"/>
      <c r="F2026" s="22"/>
      <c r="G2026" s="22"/>
      <c r="H2026" s="22"/>
      <c r="I2026" s="202"/>
      <c r="J2026" s="202"/>
      <c r="K2026" s="203"/>
      <c r="L2026" s="20"/>
      <c r="M2026" s="34"/>
    </row>
    <row r="2027" spans="2:13" s="1" customFormat="1" hidden="1">
      <c r="B2027" s="202"/>
      <c r="C2027" s="203"/>
      <c r="D2027" s="202"/>
      <c r="E2027" s="202"/>
      <c r="F2027" s="22"/>
      <c r="G2027" s="22"/>
      <c r="H2027" s="22"/>
      <c r="I2027" s="202"/>
      <c r="J2027" s="202"/>
      <c r="K2027" s="203"/>
      <c r="L2027" s="20"/>
      <c r="M2027" s="34"/>
    </row>
    <row r="2028" spans="2:13" s="1" customFormat="1" hidden="1">
      <c r="B2028" s="202"/>
      <c r="C2028" s="203"/>
      <c r="D2028" s="202"/>
      <c r="E2028" s="202"/>
      <c r="F2028" s="22"/>
      <c r="G2028" s="22"/>
      <c r="H2028" s="22"/>
      <c r="I2028" s="202"/>
      <c r="J2028" s="202"/>
      <c r="K2028" s="203"/>
      <c r="L2028" s="20"/>
      <c r="M2028" s="34"/>
    </row>
    <row r="2029" spans="2:13" s="1" customFormat="1" hidden="1">
      <c r="B2029" s="202"/>
      <c r="C2029" s="203"/>
      <c r="D2029" s="202"/>
      <c r="E2029" s="202"/>
      <c r="F2029" s="22"/>
      <c r="G2029" s="22"/>
      <c r="H2029" s="22"/>
      <c r="I2029" s="202"/>
      <c r="J2029" s="202"/>
      <c r="K2029" s="203"/>
      <c r="L2029" s="20"/>
      <c r="M2029" s="34"/>
    </row>
    <row r="2030" spans="2:13" s="1" customFormat="1" hidden="1">
      <c r="B2030" s="202"/>
      <c r="C2030" s="203"/>
      <c r="D2030" s="202"/>
      <c r="E2030" s="202"/>
      <c r="F2030" s="22"/>
      <c r="G2030" s="22"/>
      <c r="H2030" s="22"/>
      <c r="I2030" s="202"/>
      <c r="J2030" s="202"/>
      <c r="K2030" s="203"/>
      <c r="L2030" s="20"/>
      <c r="M2030" s="34"/>
    </row>
    <row r="2031" spans="2:13" s="1" customFormat="1" hidden="1">
      <c r="B2031" s="202"/>
      <c r="C2031" s="203"/>
      <c r="D2031" s="202"/>
      <c r="E2031" s="202"/>
      <c r="F2031" s="22"/>
      <c r="G2031" s="22"/>
      <c r="H2031" s="22"/>
      <c r="I2031" s="202"/>
      <c r="J2031" s="202"/>
      <c r="K2031" s="203"/>
      <c r="L2031" s="20"/>
      <c r="M2031" s="34"/>
    </row>
    <row r="2032" spans="2:13" s="1" customFormat="1" hidden="1">
      <c r="B2032" s="202"/>
      <c r="C2032" s="203"/>
      <c r="D2032" s="202"/>
      <c r="E2032" s="202"/>
      <c r="F2032" s="22"/>
      <c r="G2032" s="22"/>
      <c r="H2032" s="22"/>
      <c r="I2032" s="202"/>
      <c r="J2032" s="202"/>
      <c r="K2032" s="203"/>
      <c r="L2032" s="20"/>
      <c r="M2032" s="34"/>
    </row>
    <row r="2033" spans="2:13" s="1" customFormat="1" hidden="1">
      <c r="B2033" s="202"/>
      <c r="C2033" s="203"/>
      <c r="D2033" s="202"/>
      <c r="E2033" s="202"/>
      <c r="F2033" s="22"/>
      <c r="G2033" s="22"/>
      <c r="H2033" s="22"/>
      <c r="I2033" s="202"/>
      <c r="J2033" s="202"/>
      <c r="K2033" s="203"/>
      <c r="L2033" s="20"/>
      <c r="M2033" s="34"/>
    </row>
    <row r="2034" spans="2:13" s="1" customFormat="1" hidden="1">
      <c r="B2034" s="202"/>
      <c r="C2034" s="203"/>
      <c r="D2034" s="202"/>
      <c r="E2034" s="202"/>
      <c r="F2034" s="22"/>
      <c r="G2034" s="22"/>
      <c r="H2034" s="22"/>
      <c r="I2034" s="202"/>
      <c r="J2034" s="202"/>
      <c r="K2034" s="203"/>
      <c r="L2034" s="20"/>
      <c r="M2034" s="34"/>
    </row>
    <row r="2035" spans="2:13" s="1" customFormat="1" hidden="1">
      <c r="B2035" s="202"/>
      <c r="C2035" s="203"/>
      <c r="D2035" s="202"/>
      <c r="E2035" s="202"/>
      <c r="F2035" s="22"/>
      <c r="G2035" s="22"/>
      <c r="H2035" s="22"/>
      <c r="I2035" s="202"/>
      <c r="J2035" s="202"/>
      <c r="K2035" s="203"/>
      <c r="L2035" s="20"/>
      <c r="M2035" s="34"/>
    </row>
    <row r="2036" spans="2:13" s="1" customFormat="1" hidden="1">
      <c r="B2036" s="202"/>
      <c r="C2036" s="203"/>
      <c r="D2036" s="202"/>
      <c r="E2036" s="202"/>
      <c r="F2036" s="22"/>
      <c r="G2036" s="22"/>
      <c r="H2036" s="22"/>
      <c r="I2036" s="202"/>
      <c r="J2036" s="202"/>
      <c r="K2036" s="203"/>
      <c r="L2036" s="20"/>
      <c r="M2036" s="34"/>
    </row>
    <row r="2037" spans="2:13" s="1" customFormat="1" hidden="1">
      <c r="B2037" s="202"/>
      <c r="C2037" s="203"/>
      <c r="D2037" s="202"/>
      <c r="E2037" s="202"/>
      <c r="F2037" s="22"/>
      <c r="G2037" s="22"/>
      <c r="H2037" s="22"/>
      <c r="I2037" s="202"/>
      <c r="J2037" s="202"/>
      <c r="K2037" s="203"/>
      <c r="L2037" s="20"/>
      <c r="M2037" s="34"/>
    </row>
    <row r="2038" spans="2:13" s="1" customFormat="1" hidden="1">
      <c r="B2038" s="202"/>
      <c r="C2038" s="203"/>
      <c r="D2038" s="202"/>
      <c r="E2038" s="202"/>
      <c r="F2038" s="22"/>
      <c r="G2038" s="22"/>
      <c r="H2038" s="22"/>
      <c r="I2038" s="202"/>
      <c r="J2038" s="202"/>
      <c r="K2038" s="203"/>
      <c r="L2038" s="20"/>
      <c r="M2038" s="34"/>
    </row>
    <row r="2039" spans="2:13" s="1" customFormat="1" hidden="1">
      <c r="B2039" s="202"/>
      <c r="C2039" s="203"/>
      <c r="D2039" s="202"/>
      <c r="E2039" s="202"/>
      <c r="F2039" s="22"/>
      <c r="G2039" s="22"/>
      <c r="H2039" s="22"/>
      <c r="I2039" s="202"/>
      <c r="J2039" s="202"/>
      <c r="K2039" s="203"/>
      <c r="L2039" s="20"/>
      <c r="M2039" s="34"/>
    </row>
    <row r="2040" spans="2:13" s="1" customFormat="1" hidden="1">
      <c r="B2040" s="202"/>
      <c r="C2040" s="203"/>
      <c r="D2040" s="202"/>
      <c r="E2040" s="202"/>
      <c r="F2040" s="22"/>
      <c r="G2040" s="22"/>
      <c r="H2040" s="22"/>
      <c r="I2040" s="202"/>
      <c r="J2040" s="202"/>
      <c r="K2040" s="203"/>
      <c r="L2040" s="20"/>
      <c r="M2040" s="34"/>
    </row>
    <row r="2041" spans="2:13" s="1" customFormat="1" hidden="1">
      <c r="B2041" s="202"/>
      <c r="C2041" s="203"/>
      <c r="D2041" s="202"/>
      <c r="E2041" s="202"/>
      <c r="F2041" s="22"/>
      <c r="G2041" s="22"/>
      <c r="H2041" s="22"/>
      <c r="I2041" s="202"/>
      <c r="J2041" s="202"/>
      <c r="K2041" s="203"/>
      <c r="L2041" s="20"/>
      <c r="M2041" s="34"/>
    </row>
    <row r="2042" spans="2:13" s="1" customFormat="1" hidden="1">
      <c r="B2042" s="202"/>
      <c r="C2042" s="203"/>
      <c r="D2042" s="202"/>
      <c r="E2042" s="202"/>
      <c r="F2042" s="22"/>
      <c r="G2042" s="22"/>
      <c r="H2042" s="22"/>
      <c r="I2042" s="202"/>
      <c r="J2042" s="202"/>
      <c r="K2042" s="203"/>
      <c r="L2042" s="20"/>
      <c r="M2042" s="34"/>
    </row>
    <row r="2043" spans="2:13" s="1" customFormat="1" hidden="1">
      <c r="B2043" s="202"/>
      <c r="C2043" s="203"/>
      <c r="D2043" s="202"/>
      <c r="E2043" s="202"/>
      <c r="F2043" s="22"/>
      <c r="G2043" s="22"/>
      <c r="H2043" s="22"/>
      <c r="I2043" s="202"/>
      <c r="J2043" s="202"/>
      <c r="K2043" s="203"/>
      <c r="L2043" s="20"/>
      <c r="M2043" s="34"/>
    </row>
    <row r="2044" spans="2:13" s="1" customFormat="1" hidden="1">
      <c r="B2044" s="202"/>
      <c r="C2044" s="203"/>
      <c r="D2044" s="202"/>
      <c r="E2044" s="202"/>
      <c r="F2044" s="22"/>
      <c r="G2044" s="22"/>
      <c r="H2044" s="22"/>
      <c r="I2044" s="202"/>
      <c r="J2044" s="202"/>
      <c r="K2044" s="203"/>
      <c r="L2044" s="20"/>
      <c r="M2044" s="34"/>
    </row>
    <row r="2045" spans="2:13" s="1" customFormat="1" hidden="1">
      <c r="B2045" s="202"/>
      <c r="C2045" s="203"/>
      <c r="D2045" s="202"/>
      <c r="E2045" s="202"/>
      <c r="F2045" s="22"/>
      <c r="G2045" s="22"/>
      <c r="H2045" s="22"/>
      <c r="I2045" s="202"/>
      <c r="J2045" s="202"/>
      <c r="K2045" s="203"/>
      <c r="L2045" s="20"/>
      <c r="M2045" s="34"/>
    </row>
    <row r="2046" spans="2:13" s="1" customFormat="1" hidden="1">
      <c r="B2046" s="202"/>
      <c r="C2046" s="203"/>
      <c r="D2046" s="202"/>
      <c r="E2046" s="202"/>
      <c r="F2046" s="22"/>
      <c r="G2046" s="22"/>
      <c r="H2046" s="22"/>
      <c r="I2046" s="202"/>
      <c r="J2046" s="202"/>
      <c r="K2046" s="203"/>
      <c r="L2046" s="20"/>
      <c r="M2046" s="34"/>
    </row>
    <row r="2047" spans="2:13" s="1" customFormat="1" hidden="1">
      <c r="B2047" s="202"/>
      <c r="C2047" s="203"/>
      <c r="D2047" s="202"/>
      <c r="E2047" s="202"/>
      <c r="F2047" s="22"/>
      <c r="G2047" s="22"/>
      <c r="H2047" s="22"/>
      <c r="I2047" s="202"/>
      <c r="J2047" s="202"/>
      <c r="K2047" s="203"/>
      <c r="L2047" s="20"/>
      <c r="M2047" s="34"/>
    </row>
    <row r="2048" spans="2:13" s="1" customFormat="1" hidden="1">
      <c r="B2048" s="202"/>
      <c r="C2048" s="203"/>
      <c r="D2048" s="202"/>
      <c r="E2048" s="202"/>
      <c r="F2048" s="22"/>
      <c r="G2048" s="22"/>
      <c r="H2048" s="22"/>
      <c r="I2048" s="202"/>
      <c r="J2048" s="202"/>
      <c r="K2048" s="203"/>
      <c r="L2048" s="20"/>
      <c r="M2048" s="34"/>
    </row>
    <row r="2049" spans="2:13" s="1" customFormat="1" hidden="1">
      <c r="B2049" s="202"/>
      <c r="C2049" s="203"/>
      <c r="D2049" s="202"/>
      <c r="E2049" s="202"/>
      <c r="F2049" s="22"/>
      <c r="G2049" s="22"/>
      <c r="H2049" s="22"/>
      <c r="I2049" s="202"/>
      <c r="J2049" s="202"/>
      <c r="K2049" s="203"/>
      <c r="L2049" s="20"/>
      <c r="M2049" s="34"/>
    </row>
    <row r="2050" spans="2:13" s="1" customFormat="1" hidden="1">
      <c r="B2050" s="202"/>
      <c r="C2050" s="203"/>
      <c r="D2050" s="202"/>
      <c r="E2050" s="202"/>
      <c r="F2050" s="22"/>
      <c r="G2050" s="22"/>
      <c r="H2050" s="22"/>
      <c r="I2050" s="202"/>
      <c r="J2050" s="202"/>
      <c r="K2050" s="203"/>
      <c r="L2050" s="20"/>
      <c r="M2050" s="34"/>
    </row>
    <row r="2051" spans="2:13" s="1" customFormat="1" hidden="1">
      <c r="B2051" s="202"/>
      <c r="C2051" s="203"/>
      <c r="D2051" s="202"/>
      <c r="E2051" s="202"/>
      <c r="F2051" s="22"/>
      <c r="G2051" s="22"/>
      <c r="H2051" s="22"/>
      <c r="I2051" s="202"/>
      <c r="J2051" s="202"/>
      <c r="K2051" s="203"/>
      <c r="L2051" s="20"/>
      <c r="M2051" s="34"/>
    </row>
    <row r="2052" spans="2:13" s="1" customFormat="1" hidden="1">
      <c r="B2052" s="202"/>
      <c r="C2052" s="203"/>
      <c r="D2052" s="202"/>
      <c r="E2052" s="202"/>
      <c r="F2052" s="22"/>
      <c r="G2052" s="22"/>
      <c r="H2052" s="22"/>
      <c r="I2052" s="202"/>
      <c r="J2052" s="202"/>
      <c r="K2052" s="203"/>
      <c r="L2052" s="20"/>
      <c r="M2052" s="34"/>
    </row>
    <row r="2053" spans="2:13" s="1" customFormat="1" hidden="1">
      <c r="B2053" s="202"/>
      <c r="C2053" s="203"/>
      <c r="D2053" s="202"/>
      <c r="E2053" s="202"/>
      <c r="F2053" s="22"/>
      <c r="G2053" s="22"/>
      <c r="H2053" s="22"/>
      <c r="I2053" s="202"/>
      <c r="J2053" s="202"/>
      <c r="K2053" s="203"/>
      <c r="L2053" s="20"/>
      <c r="M2053" s="34"/>
    </row>
    <row r="2054" spans="2:13" s="1" customFormat="1" hidden="1">
      <c r="B2054" s="202"/>
      <c r="C2054" s="203"/>
      <c r="D2054" s="202"/>
      <c r="E2054" s="202"/>
      <c r="F2054" s="22"/>
      <c r="G2054" s="22"/>
      <c r="H2054" s="22"/>
      <c r="I2054" s="202"/>
      <c r="J2054" s="202"/>
      <c r="K2054" s="203"/>
      <c r="L2054" s="20"/>
      <c r="M2054" s="34"/>
    </row>
    <row r="2055" spans="2:13" s="1" customFormat="1" hidden="1">
      <c r="B2055" s="202"/>
      <c r="C2055" s="203"/>
      <c r="D2055" s="202"/>
      <c r="E2055" s="202"/>
      <c r="F2055" s="22"/>
      <c r="G2055" s="22"/>
      <c r="H2055" s="22"/>
      <c r="I2055" s="202"/>
      <c r="J2055" s="202"/>
      <c r="K2055" s="203"/>
      <c r="L2055" s="20"/>
      <c r="M2055" s="34"/>
    </row>
    <row r="2056" spans="2:13" s="1" customFormat="1" hidden="1">
      <c r="B2056" s="202"/>
      <c r="C2056" s="203"/>
      <c r="D2056" s="202"/>
      <c r="E2056" s="202"/>
      <c r="F2056" s="22"/>
      <c r="G2056" s="22"/>
      <c r="H2056" s="22"/>
      <c r="I2056" s="202"/>
      <c r="J2056" s="202"/>
      <c r="K2056" s="203"/>
      <c r="L2056" s="20"/>
      <c r="M2056" s="34"/>
    </row>
    <row r="2057" spans="2:13" s="1" customFormat="1" hidden="1">
      <c r="B2057" s="202"/>
      <c r="C2057" s="203"/>
      <c r="D2057" s="202"/>
      <c r="E2057" s="202"/>
      <c r="F2057" s="22"/>
      <c r="G2057" s="22"/>
      <c r="H2057" s="22"/>
      <c r="I2057" s="202"/>
      <c r="J2057" s="202"/>
      <c r="K2057" s="203"/>
      <c r="L2057" s="20"/>
      <c r="M2057" s="34"/>
    </row>
    <row r="2058" spans="2:13" s="1" customFormat="1" hidden="1">
      <c r="B2058" s="202"/>
      <c r="C2058" s="203"/>
      <c r="D2058" s="202"/>
      <c r="E2058" s="202"/>
      <c r="F2058" s="22"/>
      <c r="G2058" s="22"/>
      <c r="H2058" s="22"/>
      <c r="I2058" s="202"/>
      <c r="J2058" s="202"/>
      <c r="K2058" s="203"/>
      <c r="L2058" s="20"/>
      <c r="M2058" s="34"/>
    </row>
    <row r="2059" spans="2:13" s="1" customFormat="1" hidden="1">
      <c r="B2059" s="202"/>
      <c r="C2059" s="203"/>
      <c r="D2059" s="202"/>
      <c r="E2059" s="202"/>
      <c r="F2059" s="22"/>
      <c r="G2059" s="22"/>
      <c r="H2059" s="22"/>
      <c r="I2059" s="202"/>
      <c r="J2059" s="202"/>
      <c r="K2059" s="203"/>
      <c r="L2059" s="20"/>
      <c r="M2059" s="34"/>
    </row>
    <row r="2060" spans="2:13" s="1" customFormat="1" hidden="1">
      <c r="B2060" s="202"/>
      <c r="C2060" s="203"/>
      <c r="D2060" s="202"/>
      <c r="E2060" s="202"/>
      <c r="F2060" s="22"/>
      <c r="G2060" s="22"/>
      <c r="H2060" s="22"/>
      <c r="I2060" s="202"/>
      <c r="J2060" s="202"/>
      <c r="K2060" s="203"/>
      <c r="L2060" s="20"/>
      <c r="M2060" s="34"/>
    </row>
    <row r="2061" spans="2:13" s="1" customFormat="1" hidden="1">
      <c r="B2061" s="202"/>
      <c r="C2061" s="203"/>
      <c r="D2061" s="202"/>
      <c r="E2061" s="202"/>
      <c r="F2061" s="22"/>
      <c r="G2061" s="22"/>
      <c r="H2061" s="22"/>
      <c r="I2061" s="202"/>
      <c r="J2061" s="202"/>
      <c r="K2061" s="203"/>
      <c r="L2061" s="20"/>
      <c r="M2061" s="34"/>
    </row>
    <row r="2062" spans="2:13" s="1" customFormat="1" hidden="1">
      <c r="B2062" s="202"/>
      <c r="C2062" s="203"/>
      <c r="D2062" s="202"/>
      <c r="E2062" s="202"/>
      <c r="F2062" s="22"/>
      <c r="G2062" s="22"/>
      <c r="H2062" s="22"/>
      <c r="I2062" s="202"/>
      <c r="J2062" s="202"/>
      <c r="K2062" s="203"/>
      <c r="L2062" s="20"/>
      <c r="M2062" s="34"/>
    </row>
    <row r="2063" spans="2:13" s="1" customFormat="1" hidden="1">
      <c r="B2063" s="202"/>
      <c r="C2063" s="203"/>
      <c r="D2063" s="202"/>
      <c r="E2063" s="202"/>
      <c r="F2063" s="22"/>
      <c r="G2063" s="22"/>
      <c r="H2063" s="22"/>
      <c r="I2063" s="202"/>
      <c r="J2063" s="202"/>
      <c r="K2063" s="203"/>
      <c r="L2063" s="20"/>
      <c r="M2063" s="34"/>
    </row>
    <row r="2064" spans="2:13" s="1" customFormat="1" hidden="1">
      <c r="B2064" s="202"/>
      <c r="C2064" s="203"/>
      <c r="D2064" s="202"/>
      <c r="E2064" s="202"/>
      <c r="F2064" s="22"/>
      <c r="G2064" s="22"/>
      <c r="H2064" s="22"/>
      <c r="I2064" s="202"/>
      <c r="J2064" s="202"/>
      <c r="K2064" s="203"/>
      <c r="L2064" s="20"/>
      <c r="M2064" s="34"/>
    </row>
    <row r="2065" spans="2:13" s="1" customFormat="1" hidden="1">
      <c r="B2065" s="202"/>
      <c r="C2065" s="203"/>
      <c r="D2065" s="202"/>
      <c r="E2065" s="202"/>
      <c r="F2065" s="22"/>
      <c r="G2065" s="22"/>
      <c r="H2065" s="22"/>
      <c r="I2065" s="202"/>
      <c r="J2065" s="202"/>
      <c r="K2065" s="203"/>
      <c r="L2065" s="20"/>
      <c r="M2065" s="34"/>
    </row>
    <row r="2066" spans="2:13" s="1" customFormat="1" hidden="1">
      <c r="B2066" s="202"/>
      <c r="C2066" s="203"/>
      <c r="D2066" s="202"/>
      <c r="E2066" s="202"/>
      <c r="F2066" s="22"/>
      <c r="G2066" s="22"/>
      <c r="H2066" s="22"/>
      <c r="I2066" s="202"/>
      <c r="J2066" s="202"/>
      <c r="K2066" s="203"/>
      <c r="L2066" s="20"/>
      <c r="M2066" s="34"/>
    </row>
    <row r="2067" spans="2:13" s="1" customFormat="1" hidden="1">
      <c r="B2067" s="202"/>
      <c r="C2067" s="203"/>
      <c r="D2067" s="202"/>
      <c r="E2067" s="202"/>
      <c r="F2067" s="22"/>
      <c r="G2067" s="22"/>
      <c r="H2067" s="22"/>
      <c r="I2067" s="202"/>
      <c r="J2067" s="202"/>
      <c r="K2067" s="203"/>
      <c r="L2067" s="20"/>
      <c r="M2067" s="34"/>
    </row>
    <row r="2068" spans="2:13" s="1" customFormat="1" hidden="1">
      <c r="B2068" s="202"/>
      <c r="C2068" s="203"/>
      <c r="D2068" s="202"/>
      <c r="E2068" s="202"/>
      <c r="F2068" s="22"/>
      <c r="G2068" s="22"/>
      <c r="H2068" s="22"/>
      <c r="I2068" s="202"/>
      <c r="J2068" s="202"/>
      <c r="K2068" s="203"/>
      <c r="L2068" s="20"/>
      <c r="M2068" s="34"/>
    </row>
    <row r="2069" spans="2:13" s="1" customFormat="1" hidden="1">
      <c r="B2069" s="202"/>
      <c r="C2069" s="203"/>
      <c r="D2069" s="202"/>
      <c r="E2069" s="202"/>
      <c r="F2069" s="22"/>
      <c r="G2069" s="22"/>
      <c r="H2069" s="22"/>
      <c r="I2069" s="202"/>
      <c r="J2069" s="202"/>
      <c r="K2069" s="203"/>
      <c r="L2069" s="20"/>
      <c r="M2069" s="34"/>
    </row>
    <row r="2070" spans="2:13" s="1" customFormat="1" hidden="1">
      <c r="B2070" s="202"/>
      <c r="C2070" s="203"/>
      <c r="D2070" s="202"/>
      <c r="E2070" s="202"/>
      <c r="F2070" s="22"/>
      <c r="G2070" s="22"/>
      <c r="H2070" s="22"/>
      <c r="I2070" s="202"/>
      <c r="J2070" s="202"/>
      <c r="K2070" s="203"/>
      <c r="L2070" s="20"/>
      <c r="M2070" s="34"/>
    </row>
    <row r="2071" spans="2:13" s="1" customFormat="1" hidden="1">
      <c r="B2071" s="202"/>
      <c r="C2071" s="203"/>
      <c r="D2071" s="202"/>
      <c r="E2071" s="202"/>
      <c r="F2071" s="22"/>
      <c r="G2071" s="22"/>
      <c r="H2071" s="22"/>
      <c r="I2071" s="202"/>
      <c r="J2071" s="202"/>
      <c r="K2071" s="203"/>
      <c r="L2071" s="20"/>
      <c r="M2071" s="34"/>
    </row>
    <row r="2072" spans="2:13" s="1" customFormat="1" hidden="1">
      <c r="B2072" s="202"/>
      <c r="C2072" s="203"/>
      <c r="D2072" s="202"/>
      <c r="E2072" s="202"/>
      <c r="F2072" s="22"/>
      <c r="G2072" s="22"/>
      <c r="H2072" s="22"/>
      <c r="I2072" s="202"/>
      <c r="J2072" s="202"/>
      <c r="K2072" s="203"/>
      <c r="L2072" s="20"/>
      <c r="M2072" s="34"/>
    </row>
    <row r="2073" spans="2:13" s="1" customFormat="1" hidden="1">
      <c r="B2073" s="202"/>
      <c r="C2073" s="203"/>
      <c r="D2073" s="202"/>
      <c r="E2073" s="202"/>
      <c r="F2073" s="22"/>
      <c r="G2073" s="22"/>
      <c r="H2073" s="22"/>
      <c r="I2073" s="202"/>
      <c r="J2073" s="202"/>
      <c r="K2073" s="203"/>
      <c r="L2073" s="20"/>
      <c r="M2073" s="34"/>
    </row>
    <row r="2074" spans="2:13" s="1" customFormat="1" hidden="1">
      <c r="B2074" s="202"/>
      <c r="C2074" s="203"/>
      <c r="D2074" s="202"/>
      <c r="E2074" s="202"/>
      <c r="F2074" s="22"/>
      <c r="G2074" s="22"/>
      <c r="H2074" s="22"/>
      <c r="I2074" s="202"/>
      <c r="J2074" s="202"/>
      <c r="K2074" s="203"/>
      <c r="L2074" s="20"/>
      <c r="M2074" s="34"/>
    </row>
    <row r="2075" spans="2:13" s="1" customFormat="1" hidden="1">
      <c r="B2075" s="202"/>
      <c r="C2075" s="203"/>
      <c r="D2075" s="202"/>
      <c r="E2075" s="202"/>
      <c r="F2075" s="22"/>
      <c r="G2075" s="22"/>
      <c r="H2075" s="22"/>
      <c r="I2075" s="202"/>
      <c r="J2075" s="202"/>
      <c r="K2075" s="203"/>
      <c r="L2075" s="20"/>
      <c r="M2075" s="34"/>
    </row>
    <row r="2076" spans="2:13" s="1" customFormat="1" hidden="1">
      <c r="B2076" s="202"/>
      <c r="C2076" s="203"/>
      <c r="D2076" s="202"/>
      <c r="E2076" s="202"/>
      <c r="F2076" s="22"/>
      <c r="G2076" s="22"/>
      <c r="H2076" s="22"/>
      <c r="I2076" s="202"/>
      <c r="J2076" s="202"/>
      <c r="K2076" s="203"/>
      <c r="L2076" s="20"/>
      <c r="M2076" s="34"/>
    </row>
    <row r="2077" spans="2:13" s="1" customFormat="1" hidden="1">
      <c r="B2077" s="202"/>
      <c r="C2077" s="203"/>
      <c r="D2077" s="202"/>
      <c r="E2077" s="202"/>
      <c r="F2077" s="22"/>
      <c r="G2077" s="22"/>
      <c r="H2077" s="22"/>
      <c r="I2077" s="202"/>
      <c r="J2077" s="202"/>
      <c r="K2077" s="203"/>
      <c r="L2077" s="20"/>
      <c r="M2077" s="34"/>
    </row>
    <row r="2078" spans="2:13" s="1" customFormat="1" hidden="1">
      <c r="B2078" s="202"/>
      <c r="C2078" s="203"/>
      <c r="D2078" s="202"/>
      <c r="E2078" s="202"/>
      <c r="F2078" s="22"/>
      <c r="G2078" s="22"/>
      <c r="H2078" s="22"/>
      <c r="I2078" s="202"/>
      <c r="J2078" s="202"/>
      <c r="K2078" s="203"/>
      <c r="L2078" s="20"/>
      <c r="M2078" s="34"/>
    </row>
    <row r="2079" spans="2:13" s="1" customFormat="1" hidden="1">
      <c r="B2079" s="202"/>
      <c r="C2079" s="203"/>
      <c r="D2079" s="202"/>
      <c r="E2079" s="202"/>
      <c r="F2079" s="22"/>
      <c r="G2079" s="22"/>
      <c r="H2079" s="22"/>
      <c r="I2079" s="202"/>
      <c r="J2079" s="202"/>
      <c r="K2079" s="203"/>
      <c r="L2079" s="20"/>
      <c r="M2079" s="34"/>
    </row>
    <row r="2080" spans="2:13" s="1" customFormat="1" hidden="1">
      <c r="B2080" s="202"/>
      <c r="C2080" s="203"/>
      <c r="D2080" s="202"/>
      <c r="E2080" s="202"/>
      <c r="F2080" s="22"/>
      <c r="G2080" s="22"/>
      <c r="H2080" s="22"/>
      <c r="I2080" s="202"/>
      <c r="J2080" s="202"/>
      <c r="K2080" s="203"/>
      <c r="L2080" s="20"/>
      <c r="M2080" s="34"/>
    </row>
    <row r="2081" spans="2:13" s="1" customFormat="1" hidden="1">
      <c r="B2081" s="202"/>
      <c r="C2081" s="203"/>
      <c r="D2081" s="202"/>
      <c r="E2081" s="202"/>
      <c r="F2081" s="22"/>
      <c r="G2081" s="22"/>
      <c r="H2081" s="22"/>
      <c r="I2081" s="202"/>
      <c r="J2081" s="202"/>
      <c r="K2081" s="203"/>
      <c r="L2081" s="20"/>
      <c r="M2081" s="34"/>
    </row>
    <row r="2082" spans="2:13" s="1" customFormat="1" hidden="1">
      <c r="B2082" s="202"/>
      <c r="C2082" s="203"/>
      <c r="D2082" s="202"/>
      <c r="E2082" s="202"/>
      <c r="F2082" s="22"/>
      <c r="G2082" s="22"/>
      <c r="H2082" s="22"/>
      <c r="I2082" s="202"/>
      <c r="J2082" s="202"/>
      <c r="K2082" s="203"/>
      <c r="L2082" s="20"/>
      <c r="M2082" s="34"/>
    </row>
    <row r="2083" spans="2:13" s="1" customFormat="1" hidden="1">
      <c r="B2083" s="202"/>
      <c r="C2083" s="203"/>
      <c r="D2083" s="202"/>
      <c r="E2083" s="202"/>
      <c r="F2083" s="22"/>
      <c r="G2083" s="22"/>
      <c r="H2083" s="22"/>
      <c r="I2083" s="202"/>
      <c r="J2083" s="202"/>
      <c r="K2083" s="203"/>
      <c r="L2083" s="20"/>
      <c r="M2083" s="34"/>
    </row>
    <row r="2084" spans="2:13" s="1" customFormat="1" hidden="1">
      <c r="B2084" s="202"/>
      <c r="C2084" s="203"/>
      <c r="D2084" s="202"/>
      <c r="E2084" s="202"/>
      <c r="F2084" s="22"/>
      <c r="G2084" s="22"/>
      <c r="H2084" s="22"/>
      <c r="I2084" s="202"/>
      <c r="J2084" s="202"/>
      <c r="K2084" s="203"/>
      <c r="L2084" s="20"/>
      <c r="M2084" s="34"/>
    </row>
    <row r="2085" spans="2:13" s="1" customFormat="1" hidden="1">
      <c r="B2085" s="202"/>
      <c r="C2085" s="203"/>
      <c r="D2085" s="202"/>
      <c r="E2085" s="202"/>
      <c r="F2085" s="22"/>
      <c r="G2085" s="22"/>
      <c r="H2085" s="22"/>
      <c r="I2085" s="202"/>
      <c r="J2085" s="202"/>
      <c r="K2085" s="203"/>
      <c r="L2085" s="20"/>
      <c r="M2085" s="34"/>
    </row>
    <row r="2086" spans="2:13" s="1" customFormat="1" hidden="1">
      <c r="B2086" s="202"/>
      <c r="C2086" s="203"/>
      <c r="D2086" s="202"/>
      <c r="E2086" s="202"/>
      <c r="F2086" s="22"/>
      <c r="G2086" s="22"/>
      <c r="H2086" s="22"/>
      <c r="I2086" s="202"/>
      <c r="J2086" s="202"/>
      <c r="K2086" s="203"/>
      <c r="L2086" s="20"/>
      <c r="M2086" s="34"/>
    </row>
    <row r="2087" spans="2:13" s="1" customFormat="1" hidden="1">
      <c r="B2087" s="202"/>
      <c r="C2087" s="203"/>
      <c r="D2087" s="202"/>
      <c r="E2087" s="202"/>
      <c r="F2087" s="22"/>
      <c r="G2087" s="22"/>
      <c r="H2087" s="22"/>
      <c r="I2087" s="202"/>
      <c r="J2087" s="202"/>
      <c r="K2087" s="203"/>
      <c r="L2087" s="20"/>
      <c r="M2087" s="34"/>
    </row>
    <row r="2088" spans="2:13" s="1" customFormat="1" hidden="1">
      <c r="B2088" s="202"/>
      <c r="C2088" s="203"/>
      <c r="D2088" s="202"/>
      <c r="E2088" s="202"/>
      <c r="F2088" s="22"/>
      <c r="G2088" s="22"/>
      <c r="H2088" s="22"/>
      <c r="I2088" s="202"/>
      <c r="J2088" s="202"/>
      <c r="K2088" s="203"/>
      <c r="L2088" s="20"/>
      <c r="M2088" s="34"/>
    </row>
    <row r="2089" spans="2:13" s="1" customFormat="1" hidden="1">
      <c r="B2089" s="202"/>
      <c r="C2089" s="203"/>
      <c r="D2089" s="202"/>
      <c r="E2089" s="202"/>
      <c r="F2089" s="22"/>
      <c r="G2089" s="22"/>
      <c r="H2089" s="22"/>
      <c r="I2089" s="202"/>
      <c r="J2089" s="202"/>
      <c r="K2089" s="203"/>
      <c r="L2089" s="20"/>
      <c r="M2089" s="34"/>
    </row>
    <row r="2090" spans="2:13" s="1" customFormat="1" hidden="1">
      <c r="B2090" s="202"/>
      <c r="C2090" s="203"/>
      <c r="D2090" s="202"/>
      <c r="E2090" s="202"/>
      <c r="F2090" s="22"/>
      <c r="G2090" s="22"/>
      <c r="H2090" s="22"/>
      <c r="I2090" s="202"/>
      <c r="J2090" s="202"/>
      <c r="K2090" s="203"/>
      <c r="L2090" s="20"/>
      <c r="M2090" s="34"/>
    </row>
    <row r="2091" spans="2:13" s="1" customFormat="1" hidden="1">
      <c r="B2091" s="202"/>
      <c r="C2091" s="203"/>
      <c r="D2091" s="202"/>
      <c r="E2091" s="202"/>
      <c r="F2091" s="22"/>
      <c r="G2091" s="22"/>
      <c r="H2091" s="22"/>
      <c r="I2091" s="202"/>
      <c r="J2091" s="202"/>
      <c r="K2091" s="203"/>
      <c r="L2091" s="20"/>
      <c r="M2091" s="34"/>
    </row>
    <row r="2092" spans="2:13" s="1" customFormat="1" hidden="1">
      <c r="B2092" s="202"/>
      <c r="C2092" s="203"/>
      <c r="D2092" s="202"/>
      <c r="E2092" s="202"/>
      <c r="F2092" s="22"/>
      <c r="G2092" s="22"/>
      <c r="H2092" s="22"/>
      <c r="I2092" s="202"/>
      <c r="J2092" s="202"/>
      <c r="K2092" s="203"/>
      <c r="L2092" s="20"/>
      <c r="M2092" s="34"/>
    </row>
    <row r="2093" spans="2:13" s="1" customFormat="1" hidden="1">
      <c r="B2093" s="202"/>
      <c r="C2093" s="203"/>
      <c r="D2093" s="202"/>
      <c r="E2093" s="202"/>
      <c r="F2093" s="22"/>
      <c r="G2093" s="22"/>
      <c r="H2093" s="22"/>
      <c r="I2093" s="202"/>
      <c r="J2093" s="202"/>
      <c r="K2093" s="203"/>
      <c r="L2093" s="20"/>
      <c r="M2093" s="34"/>
    </row>
    <row r="2094" spans="2:13" s="1" customFormat="1" hidden="1">
      <c r="B2094" s="202"/>
      <c r="C2094" s="203"/>
      <c r="D2094" s="202"/>
      <c r="E2094" s="202"/>
      <c r="F2094" s="22"/>
      <c r="G2094" s="22"/>
      <c r="H2094" s="22"/>
      <c r="I2094" s="202"/>
      <c r="J2094" s="202"/>
      <c r="K2094" s="203"/>
      <c r="L2094" s="20"/>
      <c r="M2094" s="34"/>
    </row>
    <row r="2095" spans="2:13" s="1" customFormat="1" hidden="1">
      <c r="B2095" s="202"/>
      <c r="C2095" s="203"/>
      <c r="D2095" s="202"/>
      <c r="E2095" s="202"/>
      <c r="F2095" s="22"/>
      <c r="G2095" s="22"/>
      <c r="H2095" s="22"/>
      <c r="I2095" s="202"/>
      <c r="J2095" s="202"/>
      <c r="K2095" s="203"/>
      <c r="L2095" s="20"/>
      <c r="M2095" s="34"/>
    </row>
    <row r="2096" spans="2:13" s="1" customFormat="1" hidden="1">
      <c r="B2096" s="202"/>
      <c r="C2096" s="203"/>
      <c r="D2096" s="202"/>
      <c r="E2096" s="202"/>
      <c r="F2096" s="22"/>
      <c r="G2096" s="22"/>
      <c r="H2096" s="22"/>
      <c r="I2096" s="202"/>
      <c r="J2096" s="202"/>
      <c r="K2096" s="203"/>
      <c r="L2096" s="20"/>
      <c r="M2096" s="34"/>
    </row>
    <row r="2097" spans="2:13" s="1" customFormat="1" hidden="1">
      <c r="B2097" s="202"/>
      <c r="C2097" s="203"/>
      <c r="D2097" s="202"/>
      <c r="E2097" s="202"/>
      <c r="F2097" s="22"/>
      <c r="G2097" s="22"/>
      <c r="H2097" s="22"/>
      <c r="I2097" s="202"/>
      <c r="J2097" s="202"/>
      <c r="K2097" s="203"/>
      <c r="L2097" s="20"/>
      <c r="M2097" s="34"/>
    </row>
    <row r="2098" spans="2:13" s="1" customFormat="1" hidden="1">
      <c r="B2098" s="202"/>
      <c r="C2098" s="203"/>
      <c r="D2098" s="202"/>
      <c r="E2098" s="202"/>
      <c r="F2098" s="22"/>
      <c r="G2098" s="22"/>
      <c r="H2098" s="22"/>
      <c r="I2098" s="202"/>
      <c r="J2098" s="202"/>
      <c r="K2098" s="203"/>
      <c r="L2098" s="20"/>
      <c r="M2098" s="34"/>
    </row>
    <row r="2099" spans="2:13" s="1" customFormat="1" hidden="1">
      <c r="B2099" s="202"/>
      <c r="C2099" s="203"/>
      <c r="D2099" s="202"/>
      <c r="E2099" s="202"/>
      <c r="F2099" s="22"/>
      <c r="G2099" s="22"/>
      <c r="H2099" s="22"/>
      <c r="I2099" s="202"/>
      <c r="J2099" s="202"/>
      <c r="K2099" s="203"/>
      <c r="L2099" s="20"/>
      <c r="M2099" s="34"/>
    </row>
    <row r="2100" spans="2:13" s="1" customFormat="1" hidden="1">
      <c r="B2100" s="202"/>
      <c r="C2100" s="203"/>
      <c r="D2100" s="202"/>
      <c r="E2100" s="202"/>
      <c r="F2100" s="22"/>
      <c r="G2100" s="22"/>
      <c r="H2100" s="22"/>
      <c r="I2100" s="202"/>
      <c r="J2100" s="202"/>
      <c r="K2100" s="203"/>
      <c r="L2100" s="20"/>
      <c r="M2100" s="34"/>
    </row>
    <row r="2101" spans="2:13" s="1" customFormat="1" hidden="1">
      <c r="B2101" s="202"/>
      <c r="C2101" s="203"/>
      <c r="D2101" s="202"/>
      <c r="E2101" s="202"/>
      <c r="F2101" s="22"/>
      <c r="G2101" s="22"/>
      <c r="H2101" s="22"/>
      <c r="I2101" s="202"/>
      <c r="J2101" s="202"/>
      <c r="K2101" s="203"/>
      <c r="L2101" s="20"/>
      <c r="M2101" s="34"/>
    </row>
    <row r="2102" spans="2:13" s="1" customFormat="1" hidden="1">
      <c r="B2102" s="202"/>
      <c r="C2102" s="203"/>
      <c r="D2102" s="202"/>
      <c r="E2102" s="202"/>
      <c r="F2102" s="22"/>
      <c r="G2102" s="22"/>
      <c r="H2102" s="22"/>
      <c r="I2102" s="202"/>
      <c r="J2102" s="202"/>
      <c r="K2102" s="203"/>
      <c r="L2102" s="20"/>
      <c r="M2102" s="34"/>
    </row>
    <row r="2103" spans="2:13" s="1" customFormat="1" hidden="1">
      <c r="B2103" s="202"/>
      <c r="C2103" s="203"/>
      <c r="D2103" s="202"/>
      <c r="E2103" s="202"/>
      <c r="F2103" s="22"/>
      <c r="G2103" s="22"/>
      <c r="H2103" s="22"/>
      <c r="I2103" s="202"/>
      <c r="J2103" s="202"/>
      <c r="K2103" s="203"/>
      <c r="L2103" s="20"/>
      <c r="M2103" s="34"/>
    </row>
    <row r="2104" spans="2:13" s="1" customFormat="1" hidden="1">
      <c r="B2104" s="202"/>
      <c r="C2104" s="203"/>
      <c r="D2104" s="202"/>
      <c r="E2104" s="202"/>
      <c r="F2104" s="22"/>
      <c r="G2104" s="22"/>
      <c r="H2104" s="22"/>
      <c r="I2104" s="202"/>
      <c r="J2104" s="202"/>
      <c r="K2104" s="203"/>
      <c r="L2104" s="20"/>
      <c r="M2104" s="34"/>
    </row>
    <row r="2105" spans="2:13" s="1" customFormat="1" hidden="1">
      <c r="B2105" s="202"/>
      <c r="C2105" s="203"/>
      <c r="D2105" s="202"/>
      <c r="E2105" s="202"/>
      <c r="F2105" s="22"/>
      <c r="G2105" s="22"/>
      <c r="H2105" s="22"/>
      <c r="I2105" s="202"/>
      <c r="J2105" s="202"/>
      <c r="K2105" s="203"/>
      <c r="L2105" s="20"/>
      <c r="M2105" s="34"/>
    </row>
    <row r="2106" spans="2:13" s="1" customFormat="1" hidden="1">
      <c r="B2106" s="202"/>
      <c r="C2106" s="203"/>
      <c r="D2106" s="202"/>
      <c r="E2106" s="202"/>
      <c r="F2106" s="22"/>
      <c r="G2106" s="22"/>
      <c r="H2106" s="22"/>
      <c r="I2106" s="202"/>
      <c r="J2106" s="202"/>
      <c r="K2106" s="203"/>
      <c r="L2106" s="20"/>
      <c r="M2106" s="34"/>
    </row>
    <row r="2107" spans="2:13" s="1" customFormat="1" hidden="1">
      <c r="B2107" s="202"/>
      <c r="C2107" s="203"/>
      <c r="D2107" s="202"/>
      <c r="E2107" s="202"/>
      <c r="F2107" s="22"/>
      <c r="G2107" s="22"/>
      <c r="H2107" s="22"/>
      <c r="I2107" s="202"/>
      <c r="J2107" s="202"/>
      <c r="K2107" s="203"/>
      <c r="L2107" s="20"/>
      <c r="M2107" s="34"/>
    </row>
    <row r="2108" spans="2:13" s="1" customFormat="1" hidden="1">
      <c r="B2108" s="202"/>
      <c r="C2108" s="203"/>
      <c r="D2108" s="202"/>
      <c r="E2108" s="202"/>
      <c r="F2108" s="22"/>
      <c r="G2108" s="22"/>
      <c r="H2108" s="22"/>
      <c r="I2108" s="202"/>
      <c r="J2108" s="202"/>
      <c r="K2108" s="203"/>
      <c r="L2108" s="20"/>
      <c r="M2108" s="34"/>
    </row>
    <row r="2109" spans="2:13" s="1" customFormat="1" hidden="1">
      <c r="B2109" s="202"/>
      <c r="C2109" s="203"/>
      <c r="D2109" s="202"/>
      <c r="E2109" s="202"/>
      <c r="F2109" s="22"/>
      <c r="G2109" s="22"/>
      <c r="H2109" s="22"/>
      <c r="I2109" s="202"/>
      <c r="J2109" s="202"/>
      <c r="K2109" s="203"/>
      <c r="L2109" s="20"/>
      <c r="M2109" s="34"/>
    </row>
    <row r="2110" spans="2:13" s="1" customFormat="1" hidden="1">
      <c r="B2110" s="202"/>
      <c r="C2110" s="203"/>
      <c r="D2110" s="202"/>
      <c r="E2110" s="202"/>
      <c r="F2110" s="22"/>
      <c r="G2110" s="22"/>
      <c r="H2110" s="22"/>
      <c r="I2110" s="202"/>
      <c r="J2110" s="202"/>
      <c r="K2110" s="203"/>
      <c r="L2110" s="20"/>
      <c r="M2110" s="34"/>
    </row>
    <row r="2111" spans="2:13" s="1" customFormat="1" hidden="1">
      <c r="B2111" s="202"/>
      <c r="C2111" s="203"/>
      <c r="D2111" s="202"/>
      <c r="E2111" s="202"/>
      <c r="F2111" s="22"/>
      <c r="G2111" s="22"/>
      <c r="H2111" s="22"/>
      <c r="I2111" s="202"/>
      <c r="J2111" s="202"/>
      <c r="K2111" s="203"/>
      <c r="L2111" s="20"/>
      <c r="M2111" s="34"/>
    </row>
    <row r="2112" spans="2:13" s="1" customFormat="1" hidden="1">
      <c r="B2112" s="202"/>
      <c r="C2112" s="203"/>
      <c r="D2112" s="202"/>
      <c r="E2112" s="202"/>
      <c r="F2112" s="22"/>
      <c r="G2112" s="22"/>
      <c r="H2112" s="22"/>
      <c r="I2112" s="202"/>
      <c r="J2112" s="202"/>
      <c r="K2112" s="203"/>
      <c r="L2112" s="20"/>
      <c r="M2112" s="34"/>
    </row>
    <row r="2113" spans="2:13" s="1" customFormat="1" hidden="1">
      <c r="B2113" s="202"/>
      <c r="C2113" s="203"/>
      <c r="D2113" s="202"/>
      <c r="E2113" s="202"/>
      <c r="F2113" s="22"/>
      <c r="G2113" s="22"/>
      <c r="H2113" s="22"/>
      <c r="I2113" s="202"/>
      <c r="J2113" s="202"/>
      <c r="K2113" s="203"/>
      <c r="L2113" s="20"/>
      <c r="M2113" s="34"/>
    </row>
    <row r="2114" spans="2:13" s="1" customFormat="1" hidden="1">
      <c r="B2114" s="202"/>
      <c r="C2114" s="203"/>
      <c r="D2114" s="202"/>
      <c r="E2114" s="202"/>
      <c r="F2114" s="22"/>
      <c r="G2114" s="22"/>
      <c r="H2114" s="22"/>
      <c r="I2114" s="202"/>
      <c r="J2114" s="202"/>
      <c r="K2114" s="203"/>
      <c r="L2114" s="20"/>
      <c r="M2114" s="34"/>
    </row>
    <row r="2115" spans="2:13" s="1" customFormat="1" hidden="1">
      <c r="B2115" s="202"/>
      <c r="C2115" s="203"/>
      <c r="D2115" s="202"/>
      <c r="E2115" s="202"/>
      <c r="F2115" s="22"/>
      <c r="G2115" s="22"/>
      <c r="H2115" s="22"/>
      <c r="I2115" s="202"/>
      <c r="J2115" s="202"/>
      <c r="K2115" s="203"/>
      <c r="L2115" s="20"/>
      <c r="M2115" s="34"/>
    </row>
    <row r="2116" spans="2:13" s="1" customFormat="1" hidden="1">
      <c r="B2116" s="202"/>
      <c r="C2116" s="203"/>
      <c r="D2116" s="202"/>
      <c r="E2116" s="202"/>
      <c r="F2116" s="22"/>
      <c r="G2116" s="22"/>
      <c r="H2116" s="22"/>
      <c r="I2116" s="202"/>
      <c r="J2116" s="202"/>
      <c r="K2116" s="203"/>
      <c r="L2116" s="20"/>
      <c r="M2116" s="34"/>
    </row>
    <row r="2117" spans="2:13" s="1" customFormat="1" hidden="1">
      <c r="B2117" s="202"/>
      <c r="C2117" s="203"/>
      <c r="D2117" s="202"/>
      <c r="E2117" s="202"/>
      <c r="F2117" s="22"/>
      <c r="G2117" s="22"/>
      <c r="H2117" s="22"/>
      <c r="I2117" s="202"/>
      <c r="J2117" s="202"/>
      <c r="K2117" s="203"/>
      <c r="L2117" s="20"/>
      <c r="M2117" s="34"/>
    </row>
    <row r="2118" spans="2:13" s="1" customFormat="1" hidden="1">
      <c r="B2118" s="202"/>
      <c r="C2118" s="203"/>
      <c r="D2118" s="202"/>
      <c r="E2118" s="202"/>
      <c r="F2118" s="22"/>
      <c r="G2118" s="22"/>
      <c r="H2118" s="22"/>
      <c r="I2118" s="202"/>
      <c r="J2118" s="202"/>
      <c r="K2118" s="203"/>
      <c r="L2118" s="20"/>
      <c r="M2118" s="34"/>
    </row>
    <row r="2119" spans="2:13" s="1" customFormat="1" hidden="1">
      <c r="B2119" s="202"/>
      <c r="C2119" s="203"/>
      <c r="D2119" s="202"/>
      <c r="E2119" s="202"/>
      <c r="F2119" s="22"/>
      <c r="G2119" s="22"/>
      <c r="H2119" s="22"/>
      <c r="I2119" s="202"/>
      <c r="J2119" s="202"/>
      <c r="K2119" s="203"/>
      <c r="L2119" s="20"/>
      <c r="M2119" s="34"/>
    </row>
    <row r="2120" spans="2:13" s="1" customFormat="1" hidden="1">
      <c r="B2120" s="202"/>
      <c r="C2120" s="203"/>
      <c r="D2120" s="202"/>
      <c r="E2120" s="202"/>
      <c r="F2120" s="22"/>
      <c r="G2120" s="22"/>
      <c r="H2120" s="22"/>
      <c r="I2120" s="202"/>
      <c r="J2120" s="202"/>
      <c r="K2120" s="203"/>
      <c r="L2120" s="20"/>
      <c r="M2120" s="34"/>
    </row>
    <row r="2121" spans="2:13" s="1" customFormat="1" hidden="1">
      <c r="B2121" s="202"/>
      <c r="C2121" s="203"/>
      <c r="D2121" s="202"/>
      <c r="E2121" s="202"/>
      <c r="F2121" s="22"/>
      <c r="G2121" s="22"/>
      <c r="H2121" s="22"/>
      <c r="I2121" s="202"/>
      <c r="J2121" s="202"/>
      <c r="K2121" s="203"/>
      <c r="L2121" s="20"/>
      <c r="M2121" s="34"/>
    </row>
    <row r="2122" spans="2:13" s="1" customFormat="1" hidden="1">
      <c r="B2122" s="202"/>
      <c r="C2122" s="203"/>
      <c r="D2122" s="202"/>
      <c r="E2122" s="202"/>
      <c r="F2122" s="22"/>
      <c r="G2122" s="22"/>
      <c r="H2122" s="22"/>
      <c r="I2122" s="202"/>
      <c r="J2122" s="202"/>
      <c r="K2122" s="203"/>
      <c r="L2122" s="20"/>
      <c r="M2122" s="34"/>
    </row>
    <row r="2123" spans="2:13" s="1" customFormat="1" hidden="1">
      <c r="B2123" s="202"/>
      <c r="C2123" s="203"/>
      <c r="D2123" s="202"/>
      <c r="E2123" s="202"/>
      <c r="F2123" s="22"/>
      <c r="G2123" s="22"/>
      <c r="H2123" s="22"/>
      <c r="I2123" s="202"/>
      <c r="J2123" s="202"/>
      <c r="K2123" s="203"/>
      <c r="L2123" s="20"/>
      <c r="M2123" s="34"/>
    </row>
    <row r="2124" spans="2:13" s="1" customFormat="1" hidden="1">
      <c r="B2124" s="202"/>
      <c r="C2124" s="203"/>
      <c r="D2124" s="202"/>
      <c r="E2124" s="202"/>
      <c r="F2124" s="22"/>
      <c r="G2124" s="22"/>
      <c r="H2124" s="22"/>
      <c r="I2124" s="202"/>
      <c r="J2124" s="202"/>
      <c r="K2124" s="203"/>
      <c r="L2124" s="20"/>
      <c r="M2124" s="34"/>
    </row>
    <row r="2125" spans="2:13" s="1" customFormat="1" hidden="1">
      <c r="B2125" s="202"/>
      <c r="C2125" s="203"/>
      <c r="D2125" s="202"/>
      <c r="E2125" s="202"/>
      <c r="F2125" s="22"/>
      <c r="G2125" s="22"/>
      <c r="H2125" s="22"/>
      <c r="I2125" s="202"/>
      <c r="J2125" s="202"/>
      <c r="K2125" s="203"/>
      <c r="L2125" s="20"/>
      <c r="M2125" s="34"/>
    </row>
    <row r="2126" spans="2:13" s="1" customFormat="1" hidden="1">
      <c r="B2126" s="202"/>
      <c r="C2126" s="203"/>
      <c r="D2126" s="202"/>
      <c r="E2126" s="202"/>
      <c r="F2126" s="22"/>
      <c r="G2126" s="22"/>
      <c r="H2126" s="22"/>
      <c r="I2126" s="202"/>
      <c r="J2126" s="202"/>
      <c r="K2126" s="203"/>
      <c r="L2126" s="20"/>
      <c r="M2126" s="34"/>
    </row>
    <row r="2127" spans="2:13" s="1" customFormat="1" hidden="1">
      <c r="B2127" s="202"/>
      <c r="C2127" s="203"/>
      <c r="D2127" s="202"/>
      <c r="E2127" s="202"/>
      <c r="F2127" s="22"/>
      <c r="G2127" s="22"/>
      <c r="H2127" s="22"/>
      <c r="I2127" s="202"/>
      <c r="J2127" s="202"/>
      <c r="K2127" s="203"/>
      <c r="L2127" s="20"/>
      <c r="M2127" s="34"/>
    </row>
    <row r="2128" spans="2:13" s="1" customFormat="1" hidden="1">
      <c r="B2128" s="202"/>
      <c r="C2128" s="203"/>
      <c r="D2128" s="202"/>
      <c r="E2128" s="202"/>
      <c r="F2128" s="22"/>
      <c r="G2128" s="22"/>
      <c r="H2128" s="22"/>
      <c r="I2128" s="202"/>
      <c r="J2128" s="202"/>
      <c r="K2128" s="203"/>
      <c r="L2128" s="20"/>
      <c r="M2128" s="34"/>
    </row>
    <row r="2129" spans="2:13" s="1" customFormat="1" hidden="1">
      <c r="B2129" s="202"/>
      <c r="C2129" s="203"/>
      <c r="D2129" s="202"/>
      <c r="E2129" s="202"/>
      <c r="F2129" s="22"/>
      <c r="G2129" s="22"/>
      <c r="H2129" s="22"/>
      <c r="I2129" s="202"/>
      <c r="J2129" s="202"/>
      <c r="K2129" s="203"/>
      <c r="L2129" s="20"/>
      <c r="M2129" s="34"/>
    </row>
    <row r="2130" spans="2:13" s="1" customFormat="1" hidden="1">
      <c r="B2130" s="202"/>
      <c r="C2130" s="203"/>
      <c r="D2130" s="202"/>
      <c r="E2130" s="202"/>
      <c r="F2130" s="22"/>
      <c r="G2130" s="22"/>
      <c r="H2130" s="22"/>
      <c r="I2130" s="202"/>
      <c r="J2130" s="202"/>
      <c r="K2130" s="203"/>
      <c r="L2130" s="20"/>
      <c r="M2130" s="34"/>
    </row>
    <row r="2131" spans="2:13" s="1" customFormat="1" hidden="1">
      <c r="B2131" s="202"/>
      <c r="C2131" s="203"/>
      <c r="D2131" s="202"/>
      <c r="E2131" s="202"/>
      <c r="F2131" s="22"/>
      <c r="G2131" s="22"/>
      <c r="H2131" s="22"/>
      <c r="I2131" s="202"/>
      <c r="J2131" s="202"/>
      <c r="K2131" s="203"/>
      <c r="L2131" s="20"/>
      <c r="M2131" s="34"/>
    </row>
    <row r="2132" spans="2:13" s="1" customFormat="1" hidden="1">
      <c r="B2132" s="202"/>
      <c r="C2132" s="203"/>
      <c r="D2132" s="202"/>
      <c r="E2132" s="202"/>
      <c r="F2132" s="22"/>
      <c r="G2132" s="22"/>
      <c r="H2132" s="22"/>
      <c r="I2132" s="202"/>
      <c r="J2132" s="202"/>
      <c r="K2132" s="203"/>
      <c r="L2132" s="20"/>
      <c r="M2132" s="34"/>
    </row>
    <row r="2133" spans="2:13" s="1" customFormat="1" hidden="1">
      <c r="B2133" s="202"/>
      <c r="C2133" s="203"/>
      <c r="D2133" s="202"/>
      <c r="E2133" s="202"/>
      <c r="F2133" s="22"/>
      <c r="G2133" s="22"/>
      <c r="H2133" s="22"/>
      <c r="I2133" s="202"/>
      <c r="J2133" s="202"/>
      <c r="K2133" s="203"/>
      <c r="L2133" s="20"/>
      <c r="M2133" s="34"/>
    </row>
    <row r="2134" spans="2:13" s="1" customFormat="1" hidden="1">
      <c r="B2134" s="202"/>
      <c r="C2134" s="203"/>
      <c r="D2134" s="202"/>
      <c r="E2134" s="202"/>
      <c r="F2134" s="22"/>
      <c r="G2134" s="22"/>
      <c r="H2134" s="22"/>
      <c r="I2134" s="202"/>
      <c r="J2134" s="202"/>
      <c r="K2134" s="203"/>
      <c r="L2134" s="20"/>
      <c r="M2134" s="34"/>
    </row>
    <row r="2135" spans="2:13" s="1" customFormat="1" hidden="1">
      <c r="B2135" s="202"/>
      <c r="C2135" s="203"/>
      <c r="D2135" s="202"/>
      <c r="E2135" s="202"/>
      <c r="F2135" s="22"/>
      <c r="G2135" s="22"/>
      <c r="H2135" s="22"/>
      <c r="I2135" s="202"/>
      <c r="J2135" s="202"/>
      <c r="K2135" s="203"/>
      <c r="L2135" s="20"/>
      <c r="M2135" s="34"/>
    </row>
    <row r="2136" spans="2:13" s="1" customFormat="1" hidden="1">
      <c r="B2136" s="202"/>
      <c r="C2136" s="203"/>
      <c r="D2136" s="202"/>
      <c r="E2136" s="202"/>
      <c r="F2136" s="22"/>
      <c r="G2136" s="22"/>
      <c r="H2136" s="22"/>
      <c r="I2136" s="202"/>
      <c r="J2136" s="202"/>
      <c r="K2136" s="203"/>
      <c r="L2136" s="20"/>
      <c r="M2136" s="34"/>
    </row>
    <row r="2137" spans="2:13" s="1" customFormat="1" hidden="1">
      <c r="B2137" s="202"/>
      <c r="C2137" s="203"/>
      <c r="D2137" s="202"/>
      <c r="E2137" s="202"/>
      <c r="F2137" s="22"/>
      <c r="G2137" s="22"/>
      <c r="H2137" s="22"/>
      <c r="I2137" s="202"/>
      <c r="J2137" s="202"/>
      <c r="K2137" s="203"/>
      <c r="L2137" s="20"/>
      <c r="M2137" s="34"/>
    </row>
    <row r="2138" spans="2:13" s="1" customFormat="1" hidden="1">
      <c r="B2138" s="202"/>
      <c r="C2138" s="203"/>
      <c r="D2138" s="202"/>
      <c r="E2138" s="202"/>
      <c r="F2138" s="22"/>
      <c r="G2138" s="22"/>
      <c r="H2138" s="22"/>
      <c r="I2138" s="202"/>
      <c r="J2138" s="202"/>
      <c r="K2138" s="203"/>
      <c r="L2138" s="20"/>
      <c r="M2138" s="34"/>
    </row>
    <row r="2139" spans="2:13" s="1" customFormat="1" hidden="1">
      <c r="B2139" s="202"/>
      <c r="C2139" s="203"/>
      <c r="D2139" s="202"/>
      <c r="E2139" s="202"/>
      <c r="F2139" s="22"/>
      <c r="G2139" s="22"/>
      <c r="H2139" s="22"/>
      <c r="I2139" s="202"/>
      <c r="J2139" s="202"/>
      <c r="K2139" s="203"/>
      <c r="L2139" s="20"/>
      <c r="M2139" s="34"/>
    </row>
    <row r="2140" spans="2:13" s="1" customFormat="1" hidden="1">
      <c r="B2140" s="202"/>
      <c r="C2140" s="203"/>
      <c r="D2140" s="202"/>
      <c r="E2140" s="202"/>
      <c r="F2140" s="22"/>
      <c r="G2140" s="22"/>
      <c r="H2140" s="22"/>
      <c r="I2140" s="202"/>
      <c r="J2140" s="202"/>
      <c r="K2140" s="203"/>
      <c r="L2140" s="20"/>
      <c r="M2140" s="34"/>
    </row>
    <row r="2141" spans="2:13" s="1" customFormat="1" hidden="1">
      <c r="B2141" s="202"/>
      <c r="C2141" s="203"/>
      <c r="D2141" s="202"/>
      <c r="E2141" s="202"/>
      <c r="F2141" s="22"/>
      <c r="G2141" s="22"/>
      <c r="H2141" s="22"/>
      <c r="I2141" s="202"/>
      <c r="J2141" s="202"/>
      <c r="K2141" s="203"/>
      <c r="L2141" s="20"/>
      <c r="M2141" s="34"/>
    </row>
    <row r="2142" spans="2:13" s="1" customFormat="1" hidden="1">
      <c r="B2142" s="202"/>
      <c r="C2142" s="203"/>
      <c r="D2142" s="202"/>
      <c r="E2142" s="202"/>
      <c r="F2142" s="22"/>
      <c r="G2142" s="22"/>
      <c r="H2142" s="22"/>
      <c r="I2142" s="202"/>
      <c r="J2142" s="202"/>
      <c r="K2142" s="203"/>
      <c r="L2142" s="20"/>
      <c r="M2142" s="34"/>
    </row>
    <row r="2143" spans="2:13" s="1" customFormat="1" hidden="1">
      <c r="B2143" s="202"/>
      <c r="C2143" s="203"/>
      <c r="D2143" s="202"/>
      <c r="E2143" s="202"/>
      <c r="F2143" s="22"/>
      <c r="G2143" s="22"/>
      <c r="H2143" s="22"/>
      <c r="I2143" s="202"/>
      <c r="J2143" s="202"/>
      <c r="K2143" s="203"/>
      <c r="L2143" s="20"/>
      <c r="M2143" s="34"/>
    </row>
    <row r="2144" spans="2:13" s="1" customFormat="1" hidden="1">
      <c r="B2144" s="202"/>
      <c r="C2144" s="203"/>
      <c r="D2144" s="202"/>
      <c r="E2144" s="202"/>
      <c r="F2144" s="22"/>
      <c r="G2144" s="22"/>
      <c r="H2144" s="22"/>
      <c r="I2144" s="202"/>
      <c r="J2144" s="202"/>
      <c r="K2144" s="203"/>
      <c r="L2144" s="20"/>
      <c r="M2144" s="34"/>
    </row>
    <row r="2145" spans="2:13" s="1" customFormat="1" hidden="1">
      <c r="B2145" s="202"/>
      <c r="C2145" s="203"/>
      <c r="D2145" s="202"/>
      <c r="E2145" s="202"/>
      <c r="F2145" s="22"/>
      <c r="G2145" s="22"/>
      <c r="H2145" s="22"/>
      <c r="I2145" s="202"/>
      <c r="J2145" s="202"/>
      <c r="K2145" s="203"/>
      <c r="L2145" s="20"/>
      <c r="M2145" s="34"/>
    </row>
    <row r="2146" spans="2:13" s="1" customFormat="1" hidden="1">
      <c r="B2146" s="202"/>
      <c r="C2146" s="203"/>
      <c r="D2146" s="202"/>
      <c r="E2146" s="202"/>
      <c r="F2146" s="22"/>
      <c r="G2146" s="22"/>
      <c r="H2146" s="22"/>
      <c r="I2146" s="202"/>
      <c r="J2146" s="202"/>
      <c r="K2146" s="203"/>
      <c r="L2146" s="20"/>
      <c r="M2146" s="34"/>
    </row>
    <row r="2147" spans="2:13" s="1" customFormat="1" hidden="1">
      <c r="B2147" s="202"/>
      <c r="C2147" s="203"/>
      <c r="D2147" s="202"/>
      <c r="E2147" s="202"/>
      <c r="F2147" s="22"/>
      <c r="G2147" s="22"/>
      <c r="H2147" s="22"/>
      <c r="I2147" s="202"/>
      <c r="J2147" s="202"/>
      <c r="K2147" s="203"/>
      <c r="L2147" s="20"/>
      <c r="M2147" s="34"/>
    </row>
    <row r="2148" spans="2:13" s="1" customFormat="1" hidden="1">
      <c r="B2148" s="202"/>
      <c r="C2148" s="203"/>
      <c r="D2148" s="202"/>
      <c r="E2148" s="202"/>
      <c r="F2148" s="22"/>
      <c r="G2148" s="22"/>
      <c r="H2148" s="22"/>
      <c r="I2148" s="202"/>
      <c r="J2148" s="202"/>
      <c r="K2148" s="203"/>
      <c r="L2148" s="20"/>
      <c r="M2148" s="34"/>
    </row>
    <row r="2149" spans="2:13" s="1" customFormat="1" hidden="1">
      <c r="B2149" s="202"/>
      <c r="C2149" s="203"/>
      <c r="D2149" s="202"/>
      <c r="E2149" s="202"/>
      <c r="F2149" s="22"/>
      <c r="G2149" s="22"/>
      <c r="H2149" s="22"/>
      <c r="I2149" s="202"/>
      <c r="J2149" s="202"/>
      <c r="K2149" s="203"/>
      <c r="L2149" s="20"/>
      <c r="M2149" s="34"/>
    </row>
    <row r="2150" spans="2:13" s="1" customFormat="1" hidden="1">
      <c r="B2150" s="202"/>
      <c r="C2150" s="203"/>
      <c r="D2150" s="202"/>
      <c r="E2150" s="202"/>
      <c r="F2150" s="22"/>
      <c r="G2150" s="22"/>
      <c r="H2150" s="22"/>
      <c r="I2150" s="202"/>
      <c r="J2150" s="202"/>
      <c r="K2150" s="203"/>
      <c r="L2150" s="20"/>
      <c r="M2150" s="34"/>
    </row>
    <row r="2151" spans="2:13" s="1" customFormat="1" hidden="1">
      <c r="B2151" s="202"/>
      <c r="C2151" s="203"/>
      <c r="D2151" s="202"/>
      <c r="E2151" s="202"/>
      <c r="F2151" s="22"/>
      <c r="G2151" s="22"/>
      <c r="H2151" s="22"/>
      <c r="I2151" s="202"/>
      <c r="J2151" s="202"/>
      <c r="K2151" s="203"/>
      <c r="L2151" s="20"/>
      <c r="M2151" s="34"/>
    </row>
    <row r="2152" spans="2:13" s="1" customFormat="1" hidden="1">
      <c r="B2152" s="202"/>
      <c r="C2152" s="203"/>
      <c r="D2152" s="202"/>
      <c r="E2152" s="202"/>
      <c r="F2152" s="22"/>
      <c r="G2152" s="22"/>
      <c r="H2152" s="22"/>
      <c r="I2152" s="202"/>
      <c r="J2152" s="202"/>
      <c r="K2152" s="203"/>
      <c r="L2152" s="20"/>
      <c r="M2152" s="34"/>
    </row>
    <row r="2153" spans="2:13" s="1" customFormat="1" hidden="1">
      <c r="B2153" s="202"/>
      <c r="C2153" s="203"/>
      <c r="D2153" s="202"/>
      <c r="E2153" s="202"/>
      <c r="F2153" s="22"/>
      <c r="G2153" s="22"/>
      <c r="H2153" s="22"/>
      <c r="I2153" s="202"/>
      <c r="J2153" s="202"/>
      <c r="K2153" s="203"/>
      <c r="L2153" s="20"/>
      <c r="M2153" s="34"/>
    </row>
    <row r="2154" spans="2:13" s="1" customFormat="1" hidden="1">
      <c r="B2154" s="202"/>
      <c r="C2154" s="203"/>
      <c r="D2154" s="202"/>
      <c r="E2154" s="202"/>
      <c r="F2154" s="22"/>
      <c r="G2154" s="22"/>
      <c r="H2154" s="22"/>
      <c r="I2154" s="202"/>
      <c r="J2154" s="202"/>
      <c r="K2154" s="203"/>
      <c r="L2154" s="20"/>
      <c r="M2154" s="34"/>
    </row>
    <row r="2155" spans="2:13" s="1" customFormat="1" hidden="1">
      <c r="B2155" s="202"/>
      <c r="C2155" s="203"/>
      <c r="D2155" s="202"/>
      <c r="E2155" s="202"/>
      <c r="F2155" s="22"/>
      <c r="G2155" s="22"/>
      <c r="H2155" s="22"/>
      <c r="I2155" s="202"/>
      <c r="J2155" s="202"/>
      <c r="K2155" s="203"/>
      <c r="L2155" s="20"/>
      <c r="M2155" s="34"/>
    </row>
    <row r="2156" spans="2:13" s="1" customFormat="1" hidden="1">
      <c r="B2156" s="202"/>
      <c r="C2156" s="203"/>
      <c r="D2156" s="202"/>
      <c r="E2156" s="202"/>
      <c r="F2156" s="22"/>
      <c r="G2156" s="22"/>
      <c r="H2156" s="22"/>
      <c r="I2156" s="202"/>
      <c r="J2156" s="202"/>
      <c r="K2156" s="203"/>
      <c r="L2156" s="20"/>
      <c r="M2156" s="34"/>
    </row>
    <row r="2157" spans="2:13" s="1" customFormat="1" hidden="1">
      <c r="B2157" s="202"/>
      <c r="C2157" s="203"/>
      <c r="D2157" s="202"/>
      <c r="E2157" s="202"/>
      <c r="F2157" s="22"/>
      <c r="G2157" s="22"/>
      <c r="H2157" s="22"/>
      <c r="I2157" s="202"/>
      <c r="J2157" s="202"/>
      <c r="K2157" s="203"/>
      <c r="L2157" s="20"/>
      <c r="M2157" s="34"/>
    </row>
    <row r="2158" spans="2:13" s="1" customFormat="1" hidden="1">
      <c r="B2158" s="202"/>
      <c r="C2158" s="203"/>
      <c r="D2158" s="202"/>
      <c r="E2158" s="202"/>
      <c r="F2158" s="22"/>
      <c r="G2158" s="22"/>
      <c r="H2158" s="22"/>
      <c r="I2158" s="202"/>
      <c r="J2158" s="202"/>
      <c r="K2158" s="203"/>
      <c r="L2158" s="20"/>
      <c r="M2158" s="34"/>
    </row>
    <row r="2159" spans="2:13" s="1" customFormat="1" hidden="1">
      <c r="B2159" s="202"/>
      <c r="C2159" s="203"/>
      <c r="D2159" s="202"/>
      <c r="E2159" s="202"/>
      <c r="F2159" s="22"/>
      <c r="G2159" s="22"/>
      <c r="H2159" s="22"/>
      <c r="I2159" s="202"/>
      <c r="J2159" s="202"/>
      <c r="K2159" s="203"/>
      <c r="L2159" s="20"/>
      <c r="M2159" s="34"/>
    </row>
    <row r="2160" spans="2:13" s="1" customFormat="1" hidden="1">
      <c r="B2160" s="202"/>
      <c r="C2160" s="203"/>
      <c r="D2160" s="202"/>
      <c r="E2160" s="202"/>
      <c r="F2160" s="22"/>
      <c r="G2160" s="22"/>
      <c r="H2160" s="22"/>
      <c r="I2160" s="202"/>
      <c r="J2160" s="202"/>
      <c r="K2160" s="203"/>
      <c r="L2160" s="20"/>
      <c r="M2160" s="34"/>
    </row>
    <row r="2161" spans="2:13" s="1" customFormat="1" hidden="1">
      <c r="B2161" s="202"/>
      <c r="C2161" s="203"/>
      <c r="D2161" s="202"/>
      <c r="E2161" s="202"/>
      <c r="F2161" s="22"/>
      <c r="G2161" s="22"/>
      <c r="H2161" s="22"/>
      <c r="I2161" s="202"/>
      <c r="J2161" s="202"/>
      <c r="K2161" s="203"/>
      <c r="L2161" s="20"/>
      <c r="M2161" s="34"/>
    </row>
    <row r="2162" spans="2:13" s="1" customFormat="1" hidden="1">
      <c r="B2162" s="202"/>
      <c r="C2162" s="203"/>
      <c r="D2162" s="202"/>
      <c r="E2162" s="202"/>
      <c r="F2162" s="22"/>
      <c r="G2162" s="22"/>
      <c r="H2162" s="22"/>
      <c r="I2162" s="202"/>
      <c r="J2162" s="202"/>
      <c r="K2162" s="203"/>
      <c r="L2162" s="20"/>
      <c r="M2162" s="34"/>
    </row>
    <row r="2163" spans="2:13" s="1" customFormat="1" hidden="1">
      <c r="B2163" s="202"/>
      <c r="C2163" s="203"/>
      <c r="D2163" s="202"/>
      <c r="E2163" s="202"/>
      <c r="F2163" s="22"/>
      <c r="G2163" s="22"/>
      <c r="H2163" s="22"/>
      <c r="I2163" s="202"/>
      <c r="J2163" s="202"/>
      <c r="K2163" s="203"/>
      <c r="L2163" s="20"/>
      <c r="M2163" s="34"/>
    </row>
    <row r="2164" spans="2:13" s="1" customFormat="1" hidden="1">
      <c r="B2164" s="202"/>
      <c r="C2164" s="203"/>
      <c r="D2164" s="202"/>
      <c r="E2164" s="202"/>
      <c r="F2164" s="22"/>
      <c r="G2164" s="22"/>
      <c r="H2164" s="22"/>
      <c r="I2164" s="202"/>
      <c r="J2164" s="202"/>
      <c r="K2164" s="203"/>
      <c r="L2164" s="20"/>
      <c r="M2164" s="34"/>
    </row>
    <row r="2165" spans="2:13" s="1" customFormat="1" hidden="1">
      <c r="B2165" s="202"/>
      <c r="C2165" s="203"/>
      <c r="D2165" s="202"/>
      <c r="E2165" s="202"/>
      <c r="F2165" s="22"/>
      <c r="G2165" s="22"/>
      <c r="H2165" s="22"/>
      <c r="I2165" s="202"/>
      <c r="J2165" s="202"/>
      <c r="K2165" s="203"/>
      <c r="L2165" s="20"/>
      <c r="M2165" s="34"/>
    </row>
    <row r="2166" spans="2:13" s="1" customFormat="1" hidden="1">
      <c r="B2166" s="202"/>
      <c r="C2166" s="203"/>
      <c r="D2166" s="202"/>
      <c r="E2166" s="202"/>
      <c r="F2166" s="22"/>
      <c r="G2166" s="22"/>
      <c r="H2166" s="22"/>
      <c r="I2166" s="202"/>
      <c r="J2166" s="202"/>
      <c r="K2166" s="203"/>
      <c r="L2166" s="20"/>
      <c r="M2166" s="34"/>
    </row>
    <row r="2167" spans="2:13" s="1" customFormat="1" hidden="1">
      <c r="B2167" s="202"/>
      <c r="C2167" s="203"/>
      <c r="D2167" s="202"/>
      <c r="E2167" s="202"/>
      <c r="F2167" s="22"/>
      <c r="G2167" s="22"/>
      <c r="H2167" s="22"/>
      <c r="I2167" s="202"/>
      <c r="J2167" s="202"/>
      <c r="K2167" s="203"/>
      <c r="L2167" s="20"/>
      <c r="M2167" s="34"/>
    </row>
    <row r="2168" spans="2:13" s="1" customFormat="1" hidden="1">
      <c r="B2168" s="202"/>
      <c r="C2168" s="203"/>
      <c r="D2168" s="202"/>
      <c r="E2168" s="202"/>
      <c r="F2168" s="22"/>
      <c r="G2168" s="22"/>
      <c r="H2168" s="22"/>
      <c r="I2168" s="202"/>
      <c r="J2168" s="202"/>
      <c r="K2168" s="203"/>
      <c r="L2168" s="20"/>
      <c r="M2168" s="34"/>
    </row>
    <row r="2169" spans="2:13" s="1" customFormat="1" hidden="1">
      <c r="B2169" s="202"/>
      <c r="C2169" s="203"/>
      <c r="D2169" s="202"/>
      <c r="E2169" s="202"/>
      <c r="F2169" s="22"/>
      <c r="G2169" s="22"/>
      <c r="H2169" s="22"/>
      <c r="I2169" s="202"/>
      <c r="J2169" s="202"/>
      <c r="K2169" s="203"/>
      <c r="L2169" s="20"/>
      <c r="M2169" s="34"/>
    </row>
    <row r="2170" spans="2:13" s="1" customFormat="1" hidden="1">
      <c r="B2170" s="202"/>
      <c r="C2170" s="203"/>
      <c r="D2170" s="202"/>
      <c r="E2170" s="202"/>
      <c r="F2170" s="22"/>
      <c r="G2170" s="22"/>
      <c r="H2170" s="22"/>
      <c r="I2170" s="202"/>
      <c r="J2170" s="202"/>
      <c r="K2170" s="203"/>
      <c r="L2170" s="20"/>
      <c r="M2170" s="34"/>
    </row>
    <row r="2171" spans="2:13" s="1" customFormat="1" hidden="1">
      <c r="B2171" s="202"/>
      <c r="C2171" s="203"/>
      <c r="D2171" s="202"/>
      <c r="E2171" s="202"/>
      <c r="F2171" s="22"/>
      <c r="G2171" s="22"/>
      <c r="H2171" s="22"/>
      <c r="I2171" s="202"/>
      <c r="J2171" s="202"/>
      <c r="K2171" s="203"/>
      <c r="L2171" s="20"/>
      <c r="M2171" s="34"/>
    </row>
    <row r="2172" spans="2:13" s="1" customFormat="1" hidden="1">
      <c r="B2172" s="202"/>
      <c r="C2172" s="203"/>
      <c r="D2172" s="202"/>
      <c r="E2172" s="202"/>
      <c r="F2172" s="22"/>
      <c r="G2172" s="22"/>
      <c r="H2172" s="22"/>
      <c r="I2172" s="202"/>
      <c r="J2172" s="202"/>
      <c r="K2172" s="203"/>
      <c r="L2172" s="20"/>
      <c r="M2172" s="34"/>
    </row>
    <row r="2173" spans="2:13" s="1" customFormat="1" hidden="1">
      <c r="B2173" s="202"/>
      <c r="C2173" s="203"/>
      <c r="D2173" s="202"/>
      <c r="E2173" s="202"/>
      <c r="F2173" s="22"/>
      <c r="G2173" s="22"/>
      <c r="H2173" s="22"/>
      <c r="I2173" s="202"/>
      <c r="J2173" s="202"/>
      <c r="K2173" s="203"/>
      <c r="L2173" s="20"/>
      <c r="M2173" s="34"/>
    </row>
    <row r="2174" spans="2:13" s="1" customFormat="1" hidden="1">
      <c r="B2174" s="202"/>
      <c r="C2174" s="203"/>
      <c r="D2174" s="202"/>
      <c r="E2174" s="202"/>
      <c r="F2174" s="22"/>
      <c r="G2174" s="22"/>
      <c r="H2174" s="22"/>
      <c r="I2174" s="202"/>
      <c r="J2174" s="202"/>
      <c r="K2174" s="203"/>
      <c r="L2174" s="20"/>
      <c r="M2174" s="34"/>
    </row>
    <row r="2175" spans="2:13" s="1" customFormat="1" hidden="1">
      <c r="B2175" s="202"/>
      <c r="C2175" s="203"/>
      <c r="D2175" s="202"/>
      <c r="E2175" s="202"/>
      <c r="F2175" s="22"/>
      <c r="G2175" s="22"/>
      <c r="H2175" s="22"/>
      <c r="I2175" s="202"/>
      <c r="J2175" s="202"/>
      <c r="K2175" s="203"/>
      <c r="L2175" s="20"/>
      <c r="M2175" s="34"/>
    </row>
    <row r="2176" spans="2:13" s="1" customFormat="1" hidden="1">
      <c r="B2176" s="202"/>
      <c r="C2176" s="203"/>
      <c r="D2176" s="202"/>
      <c r="E2176" s="202"/>
      <c r="F2176" s="22"/>
      <c r="G2176" s="22"/>
      <c r="H2176" s="22"/>
      <c r="I2176" s="202"/>
      <c r="J2176" s="202"/>
      <c r="K2176" s="203"/>
      <c r="L2176" s="20"/>
      <c r="M2176" s="34"/>
    </row>
    <row r="2177" spans="2:13" s="1" customFormat="1" hidden="1">
      <c r="B2177" s="202"/>
      <c r="C2177" s="203"/>
      <c r="D2177" s="202"/>
      <c r="E2177" s="202"/>
      <c r="F2177" s="22"/>
      <c r="G2177" s="22"/>
      <c r="H2177" s="22"/>
      <c r="I2177" s="202"/>
      <c r="J2177" s="202"/>
      <c r="K2177" s="203"/>
      <c r="L2177" s="20"/>
      <c r="M2177" s="34"/>
    </row>
    <row r="2178" spans="2:13" s="1" customFormat="1" hidden="1">
      <c r="B2178" s="202"/>
      <c r="C2178" s="203"/>
      <c r="D2178" s="202"/>
      <c r="E2178" s="202"/>
      <c r="F2178" s="22"/>
      <c r="G2178" s="22"/>
      <c r="H2178" s="22"/>
      <c r="I2178" s="202"/>
      <c r="J2178" s="202"/>
      <c r="K2178" s="203"/>
      <c r="L2178" s="20"/>
      <c r="M2178" s="34"/>
    </row>
    <row r="2179" spans="2:13" s="1" customFormat="1" hidden="1">
      <c r="B2179" s="202"/>
      <c r="C2179" s="203"/>
      <c r="D2179" s="202"/>
      <c r="E2179" s="202"/>
      <c r="F2179" s="22"/>
      <c r="G2179" s="22"/>
      <c r="H2179" s="22"/>
      <c r="I2179" s="202"/>
      <c r="J2179" s="202"/>
      <c r="K2179" s="203"/>
      <c r="L2179" s="20"/>
      <c r="M2179" s="34"/>
    </row>
    <row r="2180" spans="2:13" s="1" customFormat="1" hidden="1">
      <c r="B2180" s="202"/>
      <c r="C2180" s="203"/>
      <c r="D2180" s="202"/>
      <c r="E2180" s="202"/>
      <c r="F2180" s="22"/>
      <c r="G2180" s="22"/>
      <c r="H2180" s="22"/>
      <c r="I2180" s="202"/>
      <c r="J2180" s="202"/>
      <c r="K2180" s="203"/>
      <c r="L2180" s="20"/>
      <c r="M2180" s="34"/>
    </row>
    <row r="2181" spans="2:13" s="1" customFormat="1" hidden="1">
      <c r="B2181" s="202"/>
      <c r="C2181" s="203"/>
      <c r="D2181" s="202"/>
      <c r="E2181" s="202"/>
      <c r="F2181" s="22"/>
      <c r="G2181" s="22"/>
      <c r="H2181" s="22"/>
      <c r="I2181" s="202"/>
      <c r="J2181" s="202"/>
      <c r="K2181" s="203"/>
      <c r="L2181" s="20"/>
      <c r="M2181" s="34"/>
    </row>
    <row r="2182" spans="2:13" s="1" customFormat="1" hidden="1">
      <c r="B2182" s="202"/>
      <c r="C2182" s="203"/>
      <c r="D2182" s="202"/>
      <c r="E2182" s="202"/>
      <c r="F2182" s="22"/>
      <c r="G2182" s="22"/>
      <c r="H2182" s="22"/>
      <c r="I2182" s="202"/>
      <c r="J2182" s="202"/>
      <c r="K2182" s="203"/>
      <c r="L2182" s="20"/>
      <c r="M2182" s="34"/>
    </row>
    <row r="2183" spans="2:13" s="1" customFormat="1" hidden="1">
      <c r="B2183" s="202"/>
      <c r="C2183" s="203"/>
      <c r="D2183" s="202"/>
      <c r="E2183" s="202"/>
      <c r="F2183" s="22"/>
      <c r="G2183" s="22"/>
      <c r="H2183" s="22"/>
      <c r="I2183" s="202"/>
      <c r="J2183" s="202"/>
      <c r="K2183" s="203"/>
      <c r="L2183" s="20"/>
      <c r="M2183" s="34"/>
    </row>
    <row r="2184" spans="2:13" s="1" customFormat="1" hidden="1">
      <c r="B2184" s="202"/>
      <c r="C2184" s="203"/>
      <c r="D2184" s="202"/>
      <c r="E2184" s="202"/>
      <c r="F2184" s="22"/>
      <c r="G2184" s="22"/>
      <c r="H2184" s="22"/>
      <c r="I2184" s="202"/>
      <c r="J2184" s="202"/>
      <c r="K2184" s="203"/>
      <c r="L2184" s="20"/>
      <c r="M2184" s="34"/>
    </row>
    <row r="2185" spans="2:13" s="1" customFormat="1" hidden="1">
      <c r="B2185" s="202"/>
      <c r="C2185" s="203"/>
      <c r="D2185" s="202"/>
      <c r="E2185" s="202"/>
      <c r="F2185" s="22"/>
      <c r="G2185" s="22"/>
      <c r="H2185" s="22"/>
      <c r="I2185" s="202"/>
      <c r="J2185" s="202"/>
      <c r="K2185" s="203"/>
      <c r="L2185" s="20"/>
      <c r="M2185" s="34"/>
    </row>
    <row r="2186" spans="2:13" s="1" customFormat="1" hidden="1">
      <c r="B2186" s="202"/>
      <c r="C2186" s="203"/>
      <c r="D2186" s="202"/>
      <c r="E2186" s="202"/>
      <c r="F2186" s="22"/>
      <c r="G2186" s="22"/>
      <c r="H2186" s="22"/>
      <c r="I2186" s="202"/>
      <c r="J2186" s="202"/>
      <c r="K2186" s="203"/>
      <c r="L2186" s="20"/>
      <c r="M2186" s="34"/>
    </row>
    <row r="2187" spans="2:13" s="1" customFormat="1" hidden="1">
      <c r="B2187" s="202"/>
      <c r="C2187" s="203"/>
      <c r="D2187" s="202"/>
      <c r="E2187" s="202"/>
      <c r="F2187" s="22"/>
      <c r="G2187" s="22"/>
      <c r="H2187" s="22"/>
      <c r="I2187" s="202"/>
      <c r="J2187" s="202"/>
      <c r="K2187" s="203"/>
      <c r="L2187" s="20"/>
      <c r="M2187" s="34"/>
    </row>
    <row r="2188" spans="2:13" s="1" customFormat="1" hidden="1">
      <c r="B2188" s="202"/>
      <c r="C2188" s="203"/>
      <c r="D2188" s="202"/>
      <c r="E2188" s="202"/>
      <c r="F2188" s="22"/>
      <c r="G2188" s="22"/>
      <c r="H2188" s="22"/>
      <c r="I2188" s="202"/>
      <c r="J2188" s="202"/>
      <c r="K2188" s="203"/>
      <c r="L2188" s="20"/>
      <c r="M2188" s="34"/>
    </row>
    <row r="2189" spans="2:13" s="1" customFormat="1" hidden="1">
      <c r="B2189" s="202"/>
      <c r="C2189" s="203"/>
      <c r="D2189" s="202"/>
      <c r="E2189" s="202"/>
      <c r="F2189" s="22"/>
      <c r="G2189" s="22"/>
      <c r="H2189" s="22"/>
      <c r="I2189" s="202"/>
      <c r="J2189" s="202"/>
      <c r="K2189" s="203"/>
      <c r="L2189" s="20"/>
      <c r="M2189" s="34"/>
    </row>
    <row r="2190" spans="2:13" s="1" customFormat="1" hidden="1">
      <c r="B2190" s="202"/>
      <c r="C2190" s="203"/>
      <c r="D2190" s="202"/>
      <c r="E2190" s="202"/>
      <c r="F2190" s="22"/>
      <c r="G2190" s="22"/>
      <c r="H2190" s="22"/>
      <c r="I2190" s="202"/>
      <c r="J2190" s="202"/>
      <c r="K2190" s="203"/>
      <c r="L2190" s="20"/>
      <c r="M2190" s="34"/>
    </row>
    <row r="2191" spans="2:13" s="1" customFormat="1" hidden="1">
      <c r="B2191" s="202"/>
      <c r="C2191" s="203"/>
      <c r="D2191" s="202"/>
      <c r="E2191" s="202"/>
      <c r="F2191" s="22"/>
      <c r="G2191" s="22"/>
      <c r="H2191" s="22"/>
      <c r="I2191" s="202"/>
      <c r="J2191" s="202"/>
      <c r="K2191" s="203"/>
      <c r="L2191" s="20"/>
      <c r="M2191" s="34"/>
    </row>
    <row r="2192" spans="2:13" s="1" customFormat="1" hidden="1">
      <c r="B2192" s="202"/>
      <c r="C2192" s="203"/>
      <c r="D2192" s="202"/>
      <c r="E2192" s="202"/>
      <c r="F2192" s="22"/>
      <c r="G2192" s="22"/>
      <c r="H2192" s="22"/>
      <c r="I2192" s="202"/>
      <c r="J2192" s="202"/>
      <c r="K2192" s="203"/>
      <c r="L2192" s="20"/>
      <c r="M2192" s="34"/>
    </row>
    <row r="2193" spans="2:13" s="1" customFormat="1" hidden="1">
      <c r="B2193" s="202"/>
      <c r="C2193" s="203"/>
      <c r="D2193" s="202"/>
      <c r="E2193" s="202"/>
      <c r="F2193" s="22"/>
      <c r="G2193" s="22"/>
      <c r="H2193" s="22"/>
      <c r="I2193" s="202"/>
      <c r="J2193" s="202"/>
      <c r="K2193" s="203"/>
      <c r="L2193" s="20"/>
      <c r="M2193" s="34"/>
    </row>
    <row r="2194" spans="2:13" s="1" customFormat="1" hidden="1">
      <c r="B2194" s="202"/>
      <c r="C2194" s="203"/>
      <c r="D2194" s="202"/>
      <c r="E2194" s="202"/>
      <c r="F2194" s="22"/>
      <c r="G2194" s="22"/>
      <c r="H2194" s="22"/>
      <c r="I2194" s="202"/>
      <c r="J2194" s="202"/>
      <c r="K2194" s="203"/>
      <c r="L2194" s="20"/>
      <c r="M2194" s="34"/>
    </row>
    <row r="2195" spans="2:13" s="1" customFormat="1" hidden="1">
      <c r="B2195" s="202"/>
      <c r="C2195" s="203"/>
      <c r="D2195" s="202"/>
      <c r="E2195" s="202"/>
      <c r="F2195" s="22"/>
      <c r="G2195" s="22"/>
      <c r="H2195" s="22"/>
      <c r="I2195" s="202"/>
      <c r="J2195" s="202"/>
      <c r="K2195" s="203"/>
      <c r="L2195" s="20"/>
      <c r="M2195" s="34"/>
    </row>
    <row r="2196" spans="2:13" s="1" customFormat="1" hidden="1">
      <c r="B2196" s="202"/>
      <c r="C2196" s="203"/>
      <c r="D2196" s="202"/>
      <c r="E2196" s="202"/>
      <c r="F2196" s="22"/>
      <c r="G2196" s="22"/>
      <c r="H2196" s="22"/>
      <c r="I2196" s="202"/>
      <c r="J2196" s="202"/>
      <c r="K2196" s="203"/>
      <c r="L2196" s="20"/>
      <c r="M2196" s="34"/>
    </row>
    <row r="2197" spans="2:13" s="1" customFormat="1" hidden="1">
      <c r="B2197" s="202"/>
      <c r="C2197" s="203"/>
      <c r="D2197" s="202"/>
      <c r="E2197" s="202"/>
      <c r="F2197" s="22"/>
      <c r="G2197" s="22"/>
      <c r="H2197" s="22"/>
      <c r="I2197" s="202"/>
      <c r="J2197" s="202"/>
      <c r="K2197" s="203"/>
      <c r="L2197" s="20"/>
      <c r="M2197" s="34"/>
    </row>
    <row r="2198" spans="2:13" s="1" customFormat="1" hidden="1">
      <c r="B2198" s="202"/>
      <c r="C2198" s="203"/>
      <c r="D2198" s="202"/>
      <c r="E2198" s="202"/>
      <c r="F2198" s="22"/>
      <c r="G2198" s="22"/>
      <c r="H2198" s="22"/>
      <c r="I2198" s="202"/>
      <c r="J2198" s="202"/>
      <c r="K2198" s="203"/>
      <c r="L2198" s="20"/>
      <c r="M2198" s="34"/>
    </row>
    <row r="2199" spans="2:13" s="1" customFormat="1" hidden="1">
      <c r="B2199" s="202"/>
      <c r="C2199" s="203"/>
      <c r="D2199" s="202"/>
      <c r="E2199" s="202"/>
      <c r="F2199" s="22"/>
      <c r="G2199" s="22"/>
      <c r="H2199" s="22"/>
      <c r="I2199" s="202"/>
      <c r="J2199" s="202"/>
      <c r="K2199" s="203"/>
      <c r="L2199" s="20"/>
      <c r="M2199" s="34"/>
    </row>
    <row r="2200" spans="2:13" s="1" customFormat="1" hidden="1">
      <c r="B2200" s="202"/>
      <c r="C2200" s="203"/>
      <c r="D2200" s="202"/>
      <c r="E2200" s="202"/>
      <c r="F2200" s="22"/>
      <c r="G2200" s="22"/>
      <c r="H2200" s="22"/>
      <c r="I2200" s="202"/>
      <c r="J2200" s="202"/>
      <c r="K2200" s="203"/>
      <c r="L2200" s="20"/>
      <c r="M2200" s="34"/>
    </row>
    <row r="2201" spans="2:13" s="1" customFormat="1" hidden="1">
      <c r="B2201" s="202"/>
      <c r="C2201" s="203"/>
      <c r="D2201" s="202"/>
      <c r="E2201" s="202"/>
      <c r="F2201" s="22"/>
      <c r="G2201" s="22"/>
      <c r="H2201" s="22"/>
      <c r="I2201" s="202"/>
      <c r="J2201" s="202"/>
      <c r="K2201" s="203"/>
      <c r="L2201" s="20"/>
      <c r="M2201" s="34"/>
    </row>
    <row r="2202" spans="2:13" s="1" customFormat="1" hidden="1">
      <c r="B2202" s="202"/>
      <c r="C2202" s="203"/>
      <c r="D2202" s="202"/>
      <c r="E2202" s="202"/>
      <c r="F2202" s="22"/>
      <c r="G2202" s="22"/>
      <c r="H2202" s="22"/>
      <c r="I2202" s="202"/>
      <c r="J2202" s="202"/>
      <c r="K2202" s="203"/>
      <c r="L2202" s="20"/>
      <c r="M2202" s="34"/>
    </row>
    <row r="2203" spans="2:13" s="1" customFormat="1" hidden="1">
      <c r="B2203" s="202"/>
      <c r="C2203" s="203"/>
      <c r="D2203" s="202"/>
      <c r="E2203" s="202"/>
      <c r="F2203" s="22"/>
      <c r="G2203" s="22"/>
      <c r="H2203" s="22"/>
      <c r="I2203" s="202"/>
      <c r="J2203" s="202"/>
      <c r="K2203" s="203"/>
      <c r="L2203" s="20"/>
      <c r="M2203" s="34"/>
    </row>
    <row r="2204" spans="2:13" s="1" customFormat="1" hidden="1">
      <c r="B2204" s="202"/>
      <c r="C2204" s="203"/>
      <c r="D2204" s="202"/>
      <c r="E2204" s="202"/>
      <c r="F2204" s="22"/>
      <c r="G2204" s="22"/>
      <c r="H2204" s="22"/>
      <c r="I2204" s="202"/>
      <c r="J2204" s="202"/>
      <c r="K2204" s="203"/>
      <c r="L2204" s="20"/>
      <c r="M2204" s="34"/>
    </row>
    <row r="2205" spans="2:13" s="1" customFormat="1" hidden="1">
      <c r="B2205" s="202"/>
      <c r="C2205" s="203"/>
      <c r="D2205" s="202"/>
      <c r="E2205" s="202"/>
      <c r="F2205" s="22"/>
      <c r="G2205" s="22"/>
      <c r="H2205" s="22"/>
      <c r="I2205" s="202"/>
      <c r="J2205" s="202"/>
      <c r="K2205" s="203"/>
      <c r="L2205" s="20"/>
      <c r="M2205" s="34"/>
    </row>
    <row r="2206" spans="2:13" s="1" customFormat="1" hidden="1">
      <c r="B2206" s="202"/>
      <c r="C2206" s="203"/>
      <c r="D2206" s="202"/>
      <c r="E2206" s="202"/>
      <c r="F2206" s="22"/>
      <c r="G2206" s="22"/>
      <c r="H2206" s="22"/>
      <c r="I2206" s="202"/>
      <c r="J2206" s="202"/>
      <c r="K2206" s="203"/>
      <c r="L2206" s="20"/>
      <c r="M2206" s="34"/>
    </row>
    <row r="2207" spans="2:13" s="1" customFormat="1" hidden="1">
      <c r="B2207" s="202"/>
      <c r="C2207" s="203"/>
      <c r="D2207" s="202"/>
      <c r="E2207" s="202"/>
      <c r="F2207" s="22"/>
      <c r="G2207" s="22"/>
      <c r="H2207" s="22"/>
      <c r="I2207" s="202"/>
      <c r="J2207" s="202"/>
      <c r="K2207" s="203"/>
      <c r="L2207" s="20"/>
      <c r="M2207" s="34"/>
    </row>
    <row r="2208" spans="2:13" s="1" customFormat="1" hidden="1">
      <c r="B2208" s="202"/>
      <c r="C2208" s="203"/>
      <c r="D2208" s="202"/>
      <c r="E2208" s="202"/>
      <c r="F2208" s="22"/>
      <c r="G2208" s="22"/>
      <c r="H2208" s="22"/>
      <c r="I2208" s="202"/>
      <c r="J2208" s="202"/>
      <c r="K2208" s="203"/>
      <c r="L2208" s="20"/>
      <c r="M2208" s="34"/>
    </row>
    <row r="2209" spans="2:13" s="1" customFormat="1" hidden="1">
      <c r="B2209" s="202"/>
      <c r="C2209" s="203"/>
      <c r="D2209" s="202"/>
      <c r="E2209" s="202"/>
      <c r="F2209" s="22"/>
      <c r="G2209" s="22"/>
      <c r="H2209" s="22"/>
      <c r="I2209" s="202"/>
      <c r="J2209" s="202"/>
      <c r="K2209" s="203"/>
      <c r="L2209" s="20"/>
      <c r="M2209" s="34"/>
    </row>
    <row r="2210" spans="2:13" s="1" customFormat="1" hidden="1">
      <c r="B2210" s="202"/>
      <c r="C2210" s="203"/>
      <c r="D2210" s="202"/>
      <c r="E2210" s="202"/>
      <c r="F2210" s="22"/>
      <c r="G2210" s="22"/>
      <c r="H2210" s="22"/>
      <c r="I2210" s="202"/>
      <c r="J2210" s="202"/>
      <c r="K2210" s="203"/>
      <c r="L2210" s="20"/>
      <c r="M2210" s="34"/>
    </row>
    <row r="2211" spans="2:13" s="1" customFormat="1" hidden="1">
      <c r="B2211" s="202"/>
      <c r="C2211" s="203"/>
      <c r="D2211" s="202"/>
      <c r="E2211" s="202"/>
      <c r="F2211" s="22"/>
      <c r="G2211" s="22"/>
      <c r="H2211" s="22"/>
      <c r="I2211" s="202"/>
      <c r="J2211" s="202"/>
      <c r="K2211" s="203"/>
      <c r="L2211" s="20"/>
      <c r="M2211" s="34"/>
    </row>
    <row r="2212" spans="2:13" s="1" customFormat="1" hidden="1">
      <c r="B2212" s="202"/>
      <c r="C2212" s="203"/>
      <c r="D2212" s="202"/>
      <c r="E2212" s="202"/>
      <c r="F2212" s="22"/>
      <c r="G2212" s="22"/>
      <c r="H2212" s="22"/>
      <c r="I2212" s="202"/>
      <c r="J2212" s="202"/>
      <c r="K2212" s="203"/>
      <c r="L2212" s="20"/>
      <c r="M2212" s="34"/>
    </row>
    <row r="2213" spans="2:13" s="1" customFormat="1" hidden="1">
      <c r="B2213" s="202"/>
      <c r="C2213" s="203"/>
      <c r="D2213" s="202"/>
      <c r="E2213" s="202"/>
      <c r="F2213" s="22"/>
      <c r="G2213" s="22"/>
      <c r="H2213" s="22"/>
      <c r="I2213" s="202"/>
      <c r="J2213" s="202"/>
      <c r="K2213" s="203"/>
      <c r="L2213" s="20"/>
      <c r="M2213" s="34"/>
    </row>
    <row r="2214" spans="2:13" s="1" customFormat="1" hidden="1">
      <c r="B2214" s="202"/>
      <c r="C2214" s="203"/>
      <c r="D2214" s="202"/>
      <c r="E2214" s="202"/>
      <c r="F2214" s="22"/>
      <c r="G2214" s="22"/>
      <c r="H2214" s="22"/>
      <c r="I2214" s="202"/>
      <c r="J2214" s="202"/>
      <c r="K2214" s="203"/>
      <c r="L2214" s="20"/>
      <c r="M2214" s="34"/>
    </row>
    <row r="2215" spans="2:13" s="1" customFormat="1" hidden="1">
      <c r="B2215" s="202"/>
      <c r="C2215" s="203"/>
      <c r="D2215" s="202"/>
      <c r="E2215" s="202"/>
      <c r="F2215" s="22"/>
      <c r="G2215" s="22"/>
      <c r="H2215" s="22"/>
      <c r="I2215" s="202"/>
      <c r="J2215" s="202"/>
      <c r="K2215" s="203"/>
      <c r="L2215" s="20"/>
      <c r="M2215" s="34"/>
    </row>
    <row r="2216" spans="2:13" s="1" customFormat="1" hidden="1">
      <c r="B2216" s="202"/>
      <c r="C2216" s="203"/>
      <c r="D2216" s="202"/>
      <c r="E2216" s="202"/>
      <c r="F2216" s="22"/>
      <c r="G2216" s="22"/>
      <c r="H2216" s="22"/>
      <c r="I2216" s="202"/>
      <c r="J2216" s="202"/>
      <c r="K2216" s="203"/>
      <c r="L2216" s="20"/>
      <c r="M2216" s="34"/>
    </row>
    <row r="2217" spans="2:13" s="1" customFormat="1" hidden="1">
      <c r="B2217" s="202"/>
      <c r="C2217" s="203"/>
      <c r="D2217" s="202"/>
      <c r="E2217" s="202"/>
      <c r="F2217" s="22"/>
      <c r="G2217" s="22"/>
      <c r="H2217" s="22"/>
      <c r="I2217" s="202"/>
      <c r="J2217" s="202"/>
      <c r="K2217" s="203"/>
      <c r="L2217" s="20"/>
      <c r="M2217" s="34"/>
    </row>
    <row r="2218" spans="2:13" s="1" customFormat="1" hidden="1">
      <c r="B2218" s="202"/>
      <c r="C2218" s="203"/>
      <c r="D2218" s="202"/>
      <c r="E2218" s="202"/>
      <c r="F2218" s="22"/>
      <c r="G2218" s="22"/>
      <c r="H2218" s="22"/>
      <c r="I2218" s="202"/>
      <c r="J2218" s="202"/>
      <c r="K2218" s="203"/>
      <c r="L2218" s="20"/>
      <c r="M2218" s="34"/>
    </row>
    <row r="2219" spans="2:13" s="1" customFormat="1" hidden="1">
      <c r="B2219" s="202"/>
      <c r="C2219" s="203"/>
      <c r="D2219" s="202"/>
      <c r="E2219" s="202"/>
      <c r="F2219" s="22"/>
      <c r="G2219" s="22"/>
      <c r="H2219" s="22"/>
      <c r="I2219" s="202"/>
      <c r="J2219" s="202"/>
      <c r="K2219" s="203"/>
      <c r="L2219" s="20"/>
      <c r="M2219" s="34"/>
    </row>
    <row r="2220" spans="2:13" s="1" customFormat="1" hidden="1">
      <c r="B2220" s="202"/>
      <c r="C2220" s="203"/>
      <c r="D2220" s="202"/>
      <c r="E2220" s="202"/>
      <c r="F2220" s="22"/>
      <c r="G2220" s="22"/>
      <c r="H2220" s="22"/>
      <c r="I2220" s="202"/>
      <c r="J2220" s="202"/>
      <c r="K2220" s="203"/>
      <c r="L2220" s="20"/>
      <c r="M2220" s="34"/>
    </row>
    <row r="2221" spans="2:13" s="1" customFormat="1" hidden="1">
      <c r="B2221" s="202"/>
      <c r="C2221" s="203"/>
      <c r="D2221" s="202"/>
      <c r="E2221" s="202"/>
      <c r="F2221" s="22"/>
      <c r="G2221" s="22"/>
      <c r="H2221" s="22"/>
      <c r="I2221" s="202"/>
      <c r="J2221" s="202"/>
      <c r="K2221" s="203"/>
      <c r="L2221" s="20"/>
      <c r="M2221" s="34"/>
    </row>
    <row r="2222" spans="2:13" s="1" customFormat="1" hidden="1">
      <c r="B2222" s="202"/>
      <c r="C2222" s="203"/>
      <c r="D2222" s="202"/>
      <c r="E2222" s="202"/>
      <c r="F2222" s="22"/>
      <c r="G2222" s="22"/>
      <c r="H2222" s="22"/>
      <c r="I2222" s="202"/>
      <c r="J2222" s="202"/>
      <c r="K2222" s="203"/>
      <c r="L2222" s="20"/>
      <c r="M2222" s="34"/>
    </row>
    <row r="2223" spans="2:13" s="1" customFormat="1" hidden="1">
      <c r="B2223" s="202"/>
      <c r="C2223" s="203"/>
      <c r="D2223" s="202"/>
      <c r="E2223" s="202"/>
      <c r="F2223" s="22"/>
      <c r="G2223" s="22"/>
      <c r="H2223" s="22"/>
      <c r="I2223" s="202"/>
      <c r="J2223" s="202"/>
      <c r="K2223" s="203"/>
      <c r="L2223" s="20"/>
      <c r="M2223" s="34"/>
    </row>
    <row r="2224" spans="2:13" s="1" customFormat="1" hidden="1">
      <c r="B2224" s="202"/>
      <c r="C2224" s="203"/>
      <c r="D2224" s="202"/>
      <c r="E2224" s="202"/>
      <c r="F2224" s="22"/>
      <c r="G2224" s="22"/>
      <c r="H2224" s="22"/>
      <c r="I2224" s="202"/>
      <c r="J2224" s="202"/>
      <c r="K2224" s="203"/>
      <c r="L2224" s="20"/>
      <c r="M2224" s="34"/>
    </row>
    <row r="2225" spans="2:13" s="1" customFormat="1" hidden="1">
      <c r="B2225" s="202"/>
      <c r="C2225" s="203"/>
      <c r="D2225" s="202"/>
      <c r="E2225" s="202"/>
      <c r="F2225" s="22"/>
      <c r="G2225" s="22"/>
      <c r="H2225" s="22"/>
      <c r="I2225" s="202"/>
      <c r="J2225" s="202"/>
      <c r="K2225" s="203"/>
      <c r="L2225" s="20"/>
      <c r="M2225" s="34"/>
    </row>
    <row r="2226" spans="2:13" s="1" customFormat="1" hidden="1">
      <c r="B2226" s="202"/>
      <c r="C2226" s="203"/>
      <c r="D2226" s="202"/>
      <c r="E2226" s="202"/>
      <c r="F2226" s="22"/>
      <c r="G2226" s="22"/>
      <c r="H2226" s="22"/>
      <c r="I2226" s="202"/>
      <c r="J2226" s="202"/>
      <c r="K2226" s="203"/>
      <c r="L2226" s="20"/>
      <c r="M2226" s="34"/>
    </row>
    <row r="2227" spans="2:13" s="1" customFormat="1" hidden="1">
      <c r="B2227" s="202"/>
      <c r="C2227" s="203"/>
      <c r="D2227" s="202"/>
      <c r="E2227" s="202"/>
      <c r="F2227" s="22"/>
      <c r="G2227" s="22"/>
      <c r="H2227" s="22"/>
      <c r="I2227" s="202"/>
      <c r="J2227" s="202"/>
      <c r="K2227" s="203"/>
      <c r="L2227" s="20"/>
      <c r="M2227" s="34"/>
    </row>
    <row r="2228" spans="2:13" s="1" customFormat="1" hidden="1">
      <c r="B2228" s="202"/>
      <c r="C2228" s="203"/>
      <c r="D2228" s="202"/>
      <c r="E2228" s="202"/>
      <c r="F2228" s="22"/>
      <c r="G2228" s="22"/>
      <c r="H2228" s="22"/>
      <c r="I2228" s="202"/>
      <c r="J2228" s="202"/>
      <c r="K2228" s="203"/>
      <c r="L2228" s="20"/>
      <c r="M2228" s="34"/>
    </row>
    <row r="2229" spans="2:13" s="1" customFormat="1" hidden="1">
      <c r="B2229" s="202"/>
      <c r="C2229" s="203"/>
      <c r="D2229" s="202"/>
      <c r="E2229" s="202"/>
      <c r="F2229" s="22"/>
      <c r="G2229" s="22"/>
      <c r="H2229" s="22"/>
      <c r="I2229" s="202"/>
      <c r="J2229" s="202"/>
      <c r="K2229" s="203"/>
      <c r="L2229" s="20"/>
      <c r="M2229" s="34"/>
    </row>
    <row r="2230" spans="2:13" s="1" customFormat="1" hidden="1">
      <c r="B2230" s="202"/>
      <c r="C2230" s="203"/>
      <c r="D2230" s="202"/>
      <c r="E2230" s="202"/>
      <c r="F2230" s="22"/>
      <c r="G2230" s="22"/>
      <c r="H2230" s="22"/>
      <c r="I2230" s="202"/>
      <c r="J2230" s="202"/>
      <c r="K2230" s="203"/>
      <c r="L2230" s="20"/>
      <c r="M2230" s="34"/>
    </row>
    <row r="2231" spans="2:13" s="1" customFormat="1" hidden="1">
      <c r="B2231" s="202"/>
      <c r="C2231" s="203"/>
      <c r="D2231" s="202"/>
      <c r="E2231" s="202"/>
      <c r="F2231" s="22"/>
      <c r="G2231" s="22"/>
      <c r="H2231" s="22"/>
      <c r="I2231" s="202"/>
      <c r="J2231" s="202"/>
      <c r="K2231" s="203"/>
      <c r="L2231" s="20"/>
      <c r="M2231" s="34"/>
    </row>
    <row r="2232" spans="2:13" s="1" customFormat="1" hidden="1">
      <c r="B2232" s="202"/>
      <c r="C2232" s="203"/>
      <c r="D2232" s="202"/>
      <c r="E2232" s="202"/>
      <c r="F2232" s="22"/>
      <c r="G2232" s="22"/>
      <c r="H2232" s="22"/>
      <c r="I2232" s="202"/>
      <c r="J2232" s="202"/>
      <c r="K2232" s="203"/>
      <c r="L2232" s="20"/>
      <c r="M2232" s="34"/>
    </row>
    <row r="2233" spans="2:13" s="1" customFormat="1" hidden="1">
      <c r="B2233" s="202"/>
      <c r="C2233" s="203"/>
      <c r="D2233" s="202"/>
      <c r="E2233" s="202"/>
      <c r="F2233" s="22"/>
      <c r="G2233" s="22"/>
      <c r="H2233" s="22"/>
      <c r="I2233" s="202"/>
      <c r="J2233" s="202"/>
      <c r="K2233" s="203"/>
      <c r="L2233" s="20"/>
      <c r="M2233" s="34"/>
    </row>
    <row r="2234" spans="2:13" s="1" customFormat="1" hidden="1">
      <c r="B2234" s="202"/>
      <c r="C2234" s="203"/>
      <c r="D2234" s="202"/>
      <c r="E2234" s="202"/>
      <c r="F2234" s="22"/>
      <c r="G2234" s="22"/>
      <c r="H2234" s="22"/>
      <c r="I2234" s="202"/>
      <c r="J2234" s="202"/>
      <c r="K2234" s="203"/>
      <c r="L2234" s="20"/>
      <c r="M2234" s="34"/>
    </row>
    <row r="2235" spans="2:13" s="1" customFormat="1" hidden="1">
      <c r="B2235" s="202"/>
      <c r="C2235" s="203"/>
      <c r="D2235" s="202"/>
      <c r="E2235" s="202"/>
      <c r="F2235" s="22"/>
      <c r="G2235" s="22"/>
      <c r="H2235" s="22"/>
      <c r="I2235" s="202"/>
      <c r="J2235" s="202"/>
      <c r="K2235" s="203"/>
      <c r="L2235" s="20"/>
      <c r="M2235" s="34"/>
    </row>
    <row r="2236" spans="2:13" s="1" customFormat="1" hidden="1">
      <c r="B2236" s="202"/>
      <c r="C2236" s="203"/>
      <c r="D2236" s="202"/>
      <c r="E2236" s="202"/>
      <c r="F2236" s="22"/>
      <c r="G2236" s="22"/>
      <c r="H2236" s="22"/>
      <c r="I2236" s="202"/>
      <c r="J2236" s="202"/>
      <c r="K2236" s="203"/>
      <c r="L2236" s="20"/>
      <c r="M2236" s="34"/>
    </row>
    <row r="2237" spans="2:13" s="1" customFormat="1" hidden="1">
      <c r="B2237" s="202"/>
      <c r="C2237" s="203"/>
      <c r="D2237" s="202"/>
      <c r="E2237" s="202"/>
      <c r="F2237" s="22"/>
      <c r="G2237" s="22"/>
      <c r="H2237" s="22"/>
      <c r="I2237" s="202"/>
      <c r="J2237" s="202"/>
      <c r="K2237" s="203"/>
      <c r="L2237" s="20"/>
      <c r="M2237" s="34"/>
    </row>
    <row r="2238" spans="2:13" s="1" customFormat="1" hidden="1">
      <c r="B2238" s="202"/>
      <c r="C2238" s="203"/>
      <c r="D2238" s="202"/>
      <c r="E2238" s="202"/>
      <c r="F2238" s="22"/>
      <c r="G2238" s="22"/>
      <c r="H2238" s="22"/>
      <c r="I2238" s="202"/>
      <c r="J2238" s="202"/>
      <c r="K2238" s="203"/>
      <c r="L2238" s="20"/>
      <c r="M2238" s="34"/>
    </row>
    <row r="2239" spans="2:13" s="1" customFormat="1" hidden="1">
      <c r="B2239" s="202"/>
      <c r="C2239" s="203"/>
      <c r="D2239" s="202"/>
      <c r="E2239" s="202"/>
      <c r="F2239" s="22"/>
      <c r="G2239" s="22"/>
      <c r="H2239" s="22"/>
      <c r="I2239" s="202"/>
      <c r="J2239" s="202"/>
      <c r="K2239" s="203"/>
      <c r="L2239" s="20"/>
      <c r="M2239" s="34"/>
    </row>
    <row r="2240" spans="2:13" s="1" customFormat="1" hidden="1">
      <c r="B2240" s="202"/>
      <c r="C2240" s="203"/>
      <c r="D2240" s="202"/>
      <c r="E2240" s="202"/>
      <c r="F2240" s="22"/>
      <c r="G2240" s="22"/>
      <c r="H2240" s="22"/>
      <c r="I2240" s="202"/>
      <c r="J2240" s="202"/>
      <c r="K2240" s="203"/>
      <c r="L2240" s="20"/>
      <c r="M2240" s="34"/>
    </row>
    <row r="2241" spans="2:13" s="1" customFormat="1" hidden="1">
      <c r="B2241" s="202"/>
      <c r="C2241" s="203"/>
      <c r="D2241" s="202"/>
      <c r="E2241" s="202"/>
      <c r="F2241" s="22"/>
      <c r="G2241" s="22"/>
      <c r="H2241" s="22"/>
      <c r="I2241" s="202"/>
      <c r="J2241" s="202"/>
      <c r="K2241" s="203"/>
      <c r="L2241" s="20"/>
      <c r="M2241" s="34"/>
    </row>
    <row r="2242" spans="2:13" s="1" customFormat="1" hidden="1">
      <c r="B2242" s="202"/>
      <c r="C2242" s="203"/>
      <c r="D2242" s="202"/>
      <c r="E2242" s="202"/>
      <c r="F2242" s="22"/>
      <c r="G2242" s="22"/>
      <c r="H2242" s="22"/>
      <c r="I2242" s="202"/>
      <c r="J2242" s="202"/>
      <c r="K2242" s="203"/>
      <c r="L2242" s="20"/>
      <c r="M2242" s="34"/>
    </row>
    <row r="2243" spans="2:13" s="1" customFormat="1" hidden="1">
      <c r="B2243" s="202"/>
      <c r="C2243" s="203"/>
      <c r="D2243" s="202"/>
      <c r="E2243" s="202"/>
      <c r="F2243" s="22"/>
      <c r="G2243" s="22"/>
      <c r="H2243" s="22"/>
      <c r="I2243" s="202"/>
      <c r="J2243" s="202"/>
      <c r="K2243" s="203"/>
      <c r="L2243" s="20"/>
      <c r="M2243" s="34"/>
    </row>
    <row r="2244" spans="2:13" s="1" customFormat="1" hidden="1">
      <c r="B2244" s="202"/>
      <c r="C2244" s="203"/>
      <c r="D2244" s="202"/>
      <c r="E2244" s="202"/>
      <c r="F2244" s="22"/>
      <c r="G2244" s="22"/>
      <c r="H2244" s="22"/>
      <c r="I2244" s="202"/>
      <c r="J2244" s="202"/>
      <c r="K2244" s="203"/>
      <c r="L2244" s="20"/>
      <c r="M2244" s="34"/>
    </row>
    <row r="2245" spans="2:13" s="1" customFormat="1" hidden="1">
      <c r="B2245" s="202"/>
      <c r="C2245" s="203"/>
      <c r="D2245" s="202"/>
      <c r="E2245" s="202"/>
      <c r="F2245" s="22"/>
      <c r="G2245" s="22"/>
      <c r="H2245" s="22"/>
      <c r="I2245" s="202"/>
      <c r="J2245" s="202"/>
      <c r="K2245" s="203"/>
      <c r="L2245" s="20"/>
      <c r="M2245" s="34"/>
    </row>
    <row r="2246" spans="2:13" s="1" customFormat="1" hidden="1">
      <c r="B2246" s="202"/>
      <c r="C2246" s="203"/>
      <c r="D2246" s="202"/>
      <c r="E2246" s="202"/>
      <c r="F2246" s="22"/>
      <c r="G2246" s="22"/>
      <c r="H2246" s="22"/>
      <c r="I2246" s="202"/>
      <c r="J2246" s="202"/>
      <c r="K2246" s="203"/>
      <c r="L2246" s="20"/>
      <c r="M2246" s="34"/>
    </row>
    <row r="2247" spans="2:13" s="1" customFormat="1" hidden="1">
      <c r="B2247" s="202"/>
      <c r="C2247" s="203"/>
      <c r="D2247" s="202"/>
      <c r="E2247" s="202"/>
      <c r="F2247" s="22"/>
      <c r="G2247" s="22"/>
      <c r="H2247" s="22"/>
      <c r="I2247" s="202"/>
      <c r="J2247" s="202"/>
      <c r="K2247" s="203"/>
      <c r="L2247" s="20"/>
      <c r="M2247" s="34"/>
    </row>
    <row r="2248" spans="2:13" s="1" customFormat="1" hidden="1">
      <c r="B2248" s="202"/>
      <c r="C2248" s="203"/>
      <c r="D2248" s="202"/>
      <c r="E2248" s="202"/>
      <c r="F2248" s="22"/>
      <c r="G2248" s="22"/>
      <c r="H2248" s="22"/>
      <c r="I2248" s="202"/>
      <c r="J2248" s="202"/>
      <c r="K2248" s="203"/>
      <c r="L2248" s="20"/>
      <c r="M2248" s="34"/>
    </row>
    <row r="2249" spans="2:13" s="1" customFormat="1" hidden="1">
      <c r="B2249" s="202"/>
      <c r="C2249" s="203"/>
      <c r="D2249" s="202"/>
      <c r="E2249" s="202"/>
      <c r="F2249" s="22"/>
      <c r="G2249" s="22"/>
      <c r="H2249" s="22"/>
      <c r="I2249" s="202"/>
      <c r="J2249" s="202"/>
      <c r="K2249" s="203"/>
      <c r="L2249" s="20"/>
      <c r="M2249" s="34"/>
    </row>
    <row r="2250" spans="2:13" s="1" customFormat="1" hidden="1">
      <c r="B2250" s="202"/>
      <c r="C2250" s="203"/>
      <c r="D2250" s="202"/>
      <c r="E2250" s="202"/>
      <c r="F2250" s="22"/>
      <c r="G2250" s="22"/>
      <c r="H2250" s="22"/>
      <c r="I2250" s="202"/>
      <c r="J2250" s="202"/>
      <c r="K2250" s="203"/>
      <c r="L2250" s="20"/>
      <c r="M2250" s="34"/>
    </row>
    <row r="2251" spans="2:13" s="1" customFormat="1" hidden="1">
      <c r="B2251" s="202"/>
      <c r="C2251" s="203"/>
      <c r="D2251" s="202"/>
      <c r="E2251" s="202"/>
      <c r="F2251" s="22"/>
      <c r="G2251" s="22"/>
      <c r="H2251" s="22"/>
      <c r="I2251" s="202"/>
      <c r="J2251" s="202"/>
      <c r="K2251" s="203"/>
      <c r="L2251" s="20"/>
      <c r="M2251" s="34"/>
    </row>
    <row r="2252" spans="2:13" s="1" customFormat="1" hidden="1">
      <c r="B2252" s="202"/>
      <c r="C2252" s="203"/>
      <c r="D2252" s="202"/>
      <c r="E2252" s="202"/>
      <c r="F2252" s="22"/>
      <c r="G2252" s="22"/>
      <c r="H2252" s="22"/>
      <c r="I2252" s="202"/>
      <c r="J2252" s="202"/>
      <c r="K2252" s="203"/>
      <c r="L2252" s="20"/>
      <c r="M2252" s="34"/>
    </row>
    <row r="2253" spans="2:13" s="1" customFormat="1" hidden="1">
      <c r="B2253" s="202"/>
      <c r="C2253" s="203"/>
      <c r="D2253" s="202"/>
      <c r="E2253" s="202"/>
      <c r="F2253" s="22"/>
      <c r="G2253" s="22"/>
      <c r="H2253" s="22"/>
      <c r="I2253" s="202"/>
      <c r="J2253" s="202"/>
      <c r="K2253" s="203"/>
      <c r="L2253" s="20"/>
      <c r="M2253" s="34"/>
    </row>
    <row r="2254" spans="2:13" s="1" customFormat="1" hidden="1">
      <c r="B2254" s="202"/>
      <c r="C2254" s="203"/>
      <c r="D2254" s="202"/>
      <c r="E2254" s="202"/>
      <c r="F2254" s="22"/>
      <c r="G2254" s="22"/>
      <c r="H2254" s="22"/>
      <c r="I2254" s="202"/>
      <c r="J2254" s="202"/>
      <c r="K2254" s="203"/>
      <c r="L2254" s="20"/>
      <c r="M2254" s="34"/>
    </row>
    <row r="2255" spans="2:13" s="1" customFormat="1" hidden="1">
      <c r="B2255" s="202"/>
      <c r="C2255" s="203"/>
      <c r="D2255" s="202"/>
      <c r="E2255" s="202"/>
      <c r="F2255" s="22"/>
      <c r="G2255" s="22"/>
      <c r="H2255" s="22"/>
      <c r="I2255" s="202"/>
      <c r="J2255" s="202"/>
      <c r="K2255" s="203"/>
      <c r="L2255" s="20"/>
      <c r="M2255" s="34"/>
    </row>
    <row r="2256" spans="2:13" s="1" customFormat="1" hidden="1">
      <c r="B2256" s="202"/>
      <c r="C2256" s="203"/>
      <c r="D2256" s="202"/>
      <c r="E2256" s="202"/>
      <c r="F2256" s="22"/>
      <c r="G2256" s="22"/>
      <c r="H2256" s="22"/>
      <c r="I2256" s="202"/>
      <c r="J2256" s="202"/>
      <c r="K2256" s="203"/>
      <c r="L2256" s="20"/>
      <c r="M2256" s="34"/>
    </row>
    <row r="2257" spans="2:13" s="1" customFormat="1" hidden="1">
      <c r="B2257" s="202"/>
      <c r="C2257" s="203"/>
      <c r="D2257" s="202"/>
      <c r="E2257" s="202"/>
      <c r="F2257" s="22"/>
      <c r="G2257" s="22"/>
      <c r="H2257" s="22"/>
      <c r="I2257" s="202"/>
      <c r="J2257" s="202"/>
      <c r="K2257" s="203"/>
      <c r="L2257" s="20"/>
      <c r="M2257" s="34"/>
    </row>
    <row r="2258" spans="2:13" s="1" customFormat="1" hidden="1">
      <c r="B2258" s="202"/>
      <c r="C2258" s="203"/>
      <c r="D2258" s="202"/>
      <c r="E2258" s="202"/>
      <c r="F2258" s="22"/>
      <c r="G2258" s="22"/>
      <c r="H2258" s="22"/>
      <c r="I2258" s="202"/>
      <c r="J2258" s="202"/>
      <c r="K2258" s="203"/>
      <c r="L2258" s="20"/>
      <c r="M2258" s="34"/>
    </row>
    <row r="2259" spans="2:13" s="1" customFormat="1" hidden="1">
      <c r="B2259" s="202"/>
      <c r="C2259" s="203"/>
      <c r="D2259" s="202"/>
      <c r="E2259" s="202"/>
      <c r="F2259" s="22"/>
      <c r="G2259" s="22"/>
      <c r="H2259" s="22"/>
      <c r="I2259" s="202"/>
      <c r="J2259" s="202"/>
      <c r="K2259" s="203"/>
      <c r="L2259" s="20"/>
      <c r="M2259" s="34"/>
    </row>
    <row r="2260" spans="2:13" s="1" customFormat="1" hidden="1">
      <c r="B2260" s="202"/>
      <c r="C2260" s="203"/>
      <c r="D2260" s="202"/>
      <c r="E2260" s="202"/>
      <c r="F2260" s="22"/>
      <c r="G2260" s="22"/>
      <c r="H2260" s="22"/>
      <c r="I2260" s="202"/>
      <c r="J2260" s="202"/>
      <c r="K2260" s="203"/>
      <c r="L2260" s="20"/>
      <c r="M2260" s="34"/>
    </row>
    <row r="2261" spans="2:13" s="1" customFormat="1" hidden="1">
      <c r="B2261" s="202"/>
      <c r="C2261" s="203"/>
      <c r="D2261" s="202"/>
      <c r="E2261" s="202"/>
      <c r="F2261" s="22"/>
      <c r="G2261" s="22"/>
      <c r="H2261" s="22"/>
      <c r="I2261" s="202"/>
      <c r="J2261" s="202"/>
      <c r="K2261" s="203"/>
      <c r="L2261" s="20"/>
      <c r="M2261" s="34"/>
    </row>
    <row r="2262" spans="2:13" s="1" customFormat="1" hidden="1">
      <c r="B2262" s="202"/>
      <c r="C2262" s="203"/>
      <c r="D2262" s="202"/>
      <c r="E2262" s="202"/>
      <c r="F2262" s="22"/>
      <c r="G2262" s="22"/>
      <c r="H2262" s="22"/>
      <c r="I2262" s="202"/>
      <c r="J2262" s="202"/>
      <c r="K2262" s="203"/>
      <c r="L2262" s="20"/>
      <c r="M2262" s="34"/>
    </row>
    <row r="2263" spans="2:13" s="1" customFormat="1" hidden="1">
      <c r="B2263" s="202"/>
      <c r="C2263" s="203"/>
      <c r="D2263" s="202"/>
      <c r="E2263" s="202"/>
      <c r="F2263" s="22"/>
      <c r="G2263" s="22"/>
      <c r="H2263" s="22"/>
      <c r="I2263" s="202"/>
      <c r="J2263" s="202"/>
      <c r="K2263" s="203"/>
      <c r="L2263" s="20"/>
      <c r="M2263" s="34"/>
    </row>
    <row r="2264" spans="2:13" s="1" customFormat="1" hidden="1">
      <c r="B2264" s="202"/>
      <c r="C2264" s="203"/>
      <c r="D2264" s="202"/>
      <c r="E2264" s="202"/>
      <c r="F2264" s="22"/>
      <c r="G2264" s="22"/>
      <c r="H2264" s="22"/>
      <c r="I2264" s="202"/>
      <c r="J2264" s="202"/>
      <c r="K2264" s="203"/>
      <c r="L2264" s="20"/>
      <c r="M2264" s="34"/>
    </row>
    <row r="2265" spans="2:13" s="1" customFormat="1" hidden="1">
      <c r="B2265" s="202"/>
      <c r="C2265" s="203"/>
      <c r="D2265" s="202"/>
      <c r="E2265" s="202"/>
      <c r="F2265" s="22"/>
      <c r="G2265" s="22"/>
      <c r="H2265" s="22"/>
      <c r="I2265" s="202"/>
      <c r="J2265" s="202"/>
      <c r="K2265" s="203"/>
      <c r="L2265" s="20"/>
      <c r="M2265" s="34"/>
    </row>
    <row r="2266" spans="2:13" s="1" customFormat="1" hidden="1">
      <c r="B2266" s="202"/>
      <c r="C2266" s="203"/>
      <c r="D2266" s="202"/>
      <c r="E2266" s="202"/>
      <c r="F2266" s="22"/>
      <c r="G2266" s="22"/>
      <c r="H2266" s="22"/>
      <c r="I2266" s="202"/>
      <c r="J2266" s="202"/>
      <c r="K2266" s="203"/>
      <c r="L2266" s="20"/>
      <c r="M2266" s="34"/>
    </row>
    <row r="2267" spans="2:13" s="1" customFormat="1" hidden="1">
      <c r="B2267" s="202"/>
      <c r="C2267" s="203"/>
      <c r="D2267" s="202"/>
      <c r="E2267" s="202"/>
      <c r="F2267" s="22"/>
      <c r="G2267" s="22"/>
      <c r="H2267" s="22"/>
      <c r="I2267" s="202"/>
      <c r="J2267" s="202"/>
      <c r="K2267" s="203"/>
      <c r="L2267" s="20"/>
      <c r="M2267" s="34"/>
    </row>
    <row r="2268" spans="2:13" s="1" customFormat="1" hidden="1">
      <c r="B2268" s="202"/>
      <c r="C2268" s="203"/>
      <c r="D2268" s="202"/>
      <c r="E2268" s="202"/>
      <c r="F2268" s="22"/>
      <c r="G2268" s="22"/>
      <c r="H2268" s="22"/>
      <c r="I2268" s="202"/>
      <c r="J2268" s="202"/>
      <c r="K2268" s="203"/>
      <c r="L2268" s="20"/>
      <c r="M2268" s="34"/>
    </row>
    <row r="2269" spans="2:13" s="1" customFormat="1" hidden="1">
      <c r="B2269" s="202"/>
      <c r="C2269" s="203"/>
      <c r="D2269" s="202"/>
      <c r="E2269" s="202"/>
      <c r="F2269" s="22"/>
      <c r="G2269" s="22"/>
      <c r="H2269" s="22"/>
      <c r="I2269" s="202"/>
      <c r="J2269" s="202"/>
      <c r="K2269" s="203"/>
      <c r="L2269" s="20"/>
      <c r="M2269" s="34"/>
    </row>
    <row r="2270" spans="2:13" s="1" customFormat="1" hidden="1">
      <c r="B2270" s="202"/>
      <c r="C2270" s="203"/>
      <c r="D2270" s="202"/>
      <c r="E2270" s="202"/>
      <c r="F2270" s="22"/>
      <c r="G2270" s="22"/>
      <c r="H2270" s="22"/>
      <c r="I2270" s="202"/>
      <c r="J2270" s="202"/>
      <c r="K2270" s="203"/>
      <c r="L2270" s="20"/>
      <c r="M2270" s="34"/>
    </row>
    <row r="2271" spans="2:13" s="1" customFormat="1" hidden="1">
      <c r="B2271" s="202"/>
      <c r="C2271" s="203"/>
      <c r="D2271" s="202"/>
      <c r="E2271" s="202"/>
      <c r="F2271" s="22"/>
      <c r="G2271" s="22"/>
      <c r="H2271" s="22"/>
      <c r="I2271" s="202"/>
      <c r="J2271" s="202"/>
      <c r="K2271" s="203"/>
      <c r="L2271" s="20"/>
      <c r="M2271" s="34"/>
    </row>
    <row r="2272" spans="2:13" s="1" customFormat="1" hidden="1">
      <c r="B2272" s="202"/>
      <c r="C2272" s="203"/>
      <c r="D2272" s="202"/>
      <c r="E2272" s="202"/>
      <c r="F2272" s="22"/>
      <c r="G2272" s="22"/>
      <c r="H2272" s="22"/>
      <c r="I2272" s="202"/>
      <c r="J2272" s="202"/>
      <c r="K2272" s="203"/>
      <c r="L2272" s="20"/>
      <c r="M2272" s="34"/>
    </row>
    <row r="2273" spans="2:13" s="1" customFormat="1" hidden="1">
      <c r="B2273" s="202"/>
      <c r="C2273" s="203"/>
      <c r="D2273" s="202"/>
      <c r="E2273" s="202"/>
      <c r="F2273" s="22"/>
      <c r="G2273" s="22"/>
      <c r="H2273" s="22"/>
      <c r="I2273" s="202"/>
      <c r="J2273" s="202"/>
      <c r="K2273" s="203"/>
      <c r="L2273" s="20"/>
      <c r="M2273" s="34"/>
    </row>
    <row r="2274" spans="2:13" s="1" customFormat="1" hidden="1">
      <c r="B2274" s="202"/>
      <c r="C2274" s="203"/>
      <c r="D2274" s="202"/>
      <c r="E2274" s="202"/>
      <c r="F2274" s="22"/>
      <c r="G2274" s="22"/>
      <c r="H2274" s="22"/>
      <c r="I2274" s="202"/>
      <c r="J2274" s="202"/>
      <c r="K2274" s="203"/>
      <c r="L2274" s="20"/>
      <c r="M2274" s="34"/>
    </row>
    <row r="2275" spans="2:13" s="1" customFormat="1" hidden="1">
      <c r="B2275" s="202"/>
      <c r="C2275" s="203"/>
      <c r="D2275" s="202"/>
      <c r="E2275" s="202"/>
      <c r="F2275" s="22"/>
      <c r="G2275" s="22"/>
      <c r="H2275" s="22"/>
      <c r="I2275" s="202"/>
      <c r="J2275" s="202"/>
      <c r="K2275" s="203"/>
      <c r="L2275" s="20"/>
      <c r="M2275" s="34"/>
    </row>
    <row r="2276" spans="2:13" s="1" customFormat="1" hidden="1">
      <c r="B2276" s="202"/>
      <c r="C2276" s="203"/>
      <c r="D2276" s="202"/>
      <c r="E2276" s="202"/>
      <c r="F2276" s="22"/>
      <c r="G2276" s="22"/>
      <c r="H2276" s="22"/>
      <c r="I2276" s="202"/>
      <c r="J2276" s="202"/>
      <c r="K2276" s="203"/>
      <c r="L2276" s="20"/>
      <c r="M2276" s="34"/>
    </row>
    <row r="2277" spans="2:13" s="1" customFormat="1" hidden="1">
      <c r="B2277" s="202"/>
      <c r="C2277" s="203"/>
      <c r="D2277" s="202"/>
      <c r="E2277" s="202"/>
      <c r="F2277" s="22"/>
      <c r="G2277" s="22"/>
      <c r="H2277" s="22"/>
      <c r="I2277" s="202"/>
      <c r="J2277" s="202"/>
      <c r="K2277" s="203"/>
      <c r="L2277" s="20"/>
      <c r="M2277" s="34"/>
    </row>
    <row r="2278" spans="2:13" s="1" customFormat="1" hidden="1">
      <c r="B2278" s="202"/>
      <c r="C2278" s="203"/>
      <c r="D2278" s="202"/>
      <c r="E2278" s="202"/>
      <c r="F2278" s="22"/>
      <c r="G2278" s="22"/>
      <c r="H2278" s="22"/>
      <c r="I2278" s="202"/>
      <c r="J2278" s="202"/>
      <c r="K2278" s="203"/>
      <c r="L2278" s="20"/>
      <c r="M2278" s="34"/>
    </row>
    <row r="2279" spans="2:13" s="1" customFormat="1" hidden="1">
      <c r="B2279" s="202"/>
      <c r="C2279" s="203"/>
      <c r="D2279" s="202"/>
      <c r="E2279" s="202"/>
      <c r="F2279" s="22"/>
      <c r="G2279" s="22"/>
      <c r="H2279" s="22"/>
      <c r="I2279" s="202"/>
      <c r="J2279" s="202"/>
      <c r="K2279" s="203"/>
      <c r="L2279" s="20"/>
      <c r="M2279" s="34"/>
    </row>
    <row r="2280" spans="2:13" s="1" customFormat="1" hidden="1">
      <c r="B2280" s="202"/>
      <c r="C2280" s="203"/>
      <c r="D2280" s="202"/>
      <c r="E2280" s="202"/>
      <c r="F2280" s="22"/>
      <c r="G2280" s="22"/>
      <c r="H2280" s="22"/>
      <c r="I2280" s="202"/>
      <c r="J2280" s="202"/>
      <c r="K2280" s="203"/>
      <c r="L2280" s="20"/>
      <c r="M2280" s="34"/>
    </row>
    <row r="2281" spans="2:13" s="1" customFormat="1" hidden="1">
      <c r="B2281" s="202"/>
      <c r="C2281" s="203"/>
      <c r="D2281" s="202"/>
      <c r="E2281" s="202"/>
      <c r="F2281" s="22"/>
      <c r="G2281" s="22"/>
      <c r="H2281" s="22"/>
      <c r="I2281" s="202"/>
      <c r="J2281" s="202"/>
      <c r="K2281" s="203"/>
      <c r="L2281" s="20"/>
      <c r="M2281" s="34"/>
    </row>
    <row r="2282" spans="2:13" s="1" customFormat="1" hidden="1">
      <c r="B2282" s="202"/>
      <c r="C2282" s="203"/>
      <c r="D2282" s="202"/>
      <c r="E2282" s="202"/>
      <c r="F2282" s="22"/>
      <c r="G2282" s="22"/>
      <c r="H2282" s="22"/>
      <c r="I2282" s="202"/>
      <c r="J2282" s="202"/>
      <c r="K2282" s="203"/>
      <c r="L2282" s="20"/>
      <c r="M2282" s="34"/>
    </row>
    <row r="2283" spans="2:13" s="1" customFormat="1" hidden="1">
      <c r="B2283" s="202"/>
      <c r="C2283" s="203"/>
      <c r="D2283" s="202"/>
      <c r="E2283" s="202"/>
      <c r="F2283" s="22"/>
      <c r="G2283" s="22"/>
      <c r="H2283" s="22"/>
      <c r="I2283" s="202"/>
      <c r="J2283" s="202"/>
      <c r="K2283" s="203"/>
      <c r="L2283" s="20"/>
      <c r="M2283" s="34"/>
    </row>
    <row r="2284" spans="2:13" s="1" customFormat="1" hidden="1">
      <c r="B2284" s="202"/>
      <c r="C2284" s="203"/>
      <c r="D2284" s="202"/>
      <c r="E2284" s="202"/>
      <c r="F2284" s="22"/>
      <c r="G2284" s="22"/>
      <c r="H2284" s="22"/>
      <c r="I2284" s="202"/>
      <c r="J2284" s="202"/>
      <c r="K2284" s="203"/>
      <c r="L2284" s="20"/>
      <c r="M2284" s="34"/>
    </row>
    <row r="2285" spans="2:13" s="1" customFormat="1" hidden="1">
      <c r="B2285" s="202"/>
      <c r="C2285" s="203"/>
      <c r="D2285" s="202"/>
      <c r="E2285" s="202"/>
      <c r="F2285" s="22"/>
      <c r="G2285" s="22"/>
      <c r="H2285" s="22"/>
      <c r="I2285" s="202"/>
      <c r="J2285" s="202"/>
      <c r="K2285" s="203"/>
      <c r="L2285" s="20"/>
      <c r="M2285" s="34"/>
    </row>
    <row r="2286" spans="2:13" s="1" customFormat="1" hidden="1">
      <c r="B2286" s="202"/>
      <c r="C2286" s="203"/>
      <c r="D2286" s="202"/>
      <c r="E2286" s="202"/>
      <c r="F2286" s="22"/>
      <c r="G2286" s="22"/>
      <c r="H2286" s="22"/>
      <c r="I2286" s="202"/>
      <c r="J2286" s="202"/>
      <c r="K2286" s="203"/>
      <c r="L2286" s="20"/>
      <c r="M2286" s="34"/>
    </row>
    <row r="2287" spans="2:13" s="1" customFormat="1" hidden="1">
      <c r="B2287" s="202"/>
      <c r="C2287" s="203"/>
      <c r="D2287" s="202"/>
      <c r="E2287" s="202"/>
      <c r="F2287" s="22"/>
      <c r="G2287" s="22"/>
      <c r="H2287" s="22"/>
      <c r="I2287" s="202"/>
      <c r="J2287" s="202"/>
      <c r="K2287" s="203"/>
      <c r="L2287" s="20"/>
      <c r="M2287" s="34"/>
    </row>
    <row r="2288" spans="2:13" s="1" customFormat="1" hidden="1">
      <c r="B2288" s="202"/>
      <c r="C2288" s="203"/>
      <c r="D2288" s="202"/>
      <c r="E2288" s="202"/>
      <c r="F2288" s="22"/>
      <c r="G2288" s="22"/>
      <c r="H2288" s="22"/>
      <c r="I2288" s="202"/>
      <c r="J2288" s="202"/>
      <c r="K2288" s="203"/>
      <c r="L2288" s="20"/>
      <c r="M2288" s="34"/>
    </row>
    <row r="2289" spans="2:13" s="1" customFormat="1" hidden="1">
      <c r="B2289" s="202"/>
      <c r="C2289" s="203"/>
      <c r="D2289" s="202"/>
      <c r="E2289" s="202"/>
      <c r="F2289" s="22"/>
      <c r="G2289" s="22"/>
      <c r="H2289" s="22"/>
      <c r="I2289" s="202"/>
      <c r="J2289" s="202"/>
      <c r="K2289" s="203"/>
      <c r="L2289" s="20"/>
      <c r="M2289" s="34"/>
    </row>
    <row r="2290" spans="2:13" s="1" customFormat="1" hidden="1">
      <c r="B2290" s="202"/>
      <c r="C2290" s="203"/>
      <c r="D2290" s="202"/>
      <c r="E2290" s="202"/>
      <c r="F2290" s="22"/>
      <c r="G2290" s="22"/>
      <c r="H2290" s="22"/>
      <c r="I2290" s="202"/>
      <c r="J2290" s="202"/>
      <c r="K2290" s="203"/>
      <c r="L2290" s="20"/>
      <c r="M2290" s="34"/>
    </row>
    <row r="2291" spans="2:13" s="1" customFormat="1" hidden="1">
      <c r="B2291" s="202"/>
      <c r="C2291" s="203"/>
      <c r="D2291" s="202"/>
      <c r="E2291" s="202"/>
      <c r="F2291" s="22"/>
      <c r="G2291" s="22"/>
      <c r="H2291" s="22"/>
      <c r="I2291" s="202"/>
      <c r="J2291" s="202"/>
      <c r="K2291" s="203"/>
      <c r="L2291" s="20"/>
      <c r="M2291" s="34"/>
    </row>
    <row r="2292" spans="2:13" s="1" customFormat="1" hidden="1">
      <c r="B2292" s="202"/>
      <c r="C2292" s="203"/>
      <c r="D2292" s="202"/>
      <c r="E2292" s="202"/>
      <c r="F2292" s="22"/>
      <c r="G2292" s="22"/>
      <c r="H2292" s="22"/>
      <c r="I2292" s="202"/>
      <c r="J2292" s="202"/>
      <c r="K2292" s="203"/>
      <c r="L2292" s="20"/>
      <c r="M2292" s="34"/>
    </row>
    <row r="2293" spans="2:13" s="1" customFormat="1" hidden="1">
      <c r="B2293" s="202"/>
      <c r="C2293" s="203"/>
      <c r="D2293" s="202"/>
      <c r="E2293" s="202"/>
      <c r="F2293" s="22"/>
      <c r="G2293" s="22"/>
      <c r="H2293" s="22"/>
      <c r="I2293" s="202"/>
      <c r="J2293" s="202"/>
      <c r="K2293" s="203"/>
      <c r="L2293" s="20"/>
      <c r="M2293" s="34"/>
    </row>
    <row r="2294" spans="2:13" s="1" customFormat="1" hidden="1">
      <c r="B2294" s="202"/>
      <c r="C2294" s="203"/>
      <c r="D2294" s="202"/>
      <c r="E2294" s="202"/>
      <c r="F2294" s="22"/>
      <c r="G2294" s="22"/>
      <c r="H2294" s="22"/>
      <c r="I2294" s="202"/>
      <c r="J2294" s="202"/>
      <c r="K2294" s="203"/>
      <c r="L2294" s="20"/>
      <c r="M2294" s="34"/>
    </row>
    <row r="2295" spans="2:13" s="1" customFormat="1" hidden="1">
      <c r="B2295" s="202"/>
      <c r="C2295" s="203"/>
      <c r="D2295" s="202"/>
      <c r="E2295" s="202"/>
      <c r="F2295" s="22"/>
      <c r="G2295" s="22"/>
      <c r="H2295" s="22"/>
      <c r="I2295" s="202"/>
      <c r="J2295" s="202"/>
      <c r="K2295" s="203"/>
      <c r="L2295" s="20"/>
      <c r="M2295" s="34"/>
    </row>
    <row r="2296" spans="2:13" s="1" customFormat="1" hidden="1">
      <c r="B2296" s="202"/>
      <c r="C2296" s="203"/>
      <c r="D2296" s="202"/>
      <c r="E2296" s="202"/>
      <c r="F2296" s="22"/>
      <c r="G2296" s="22"/>
      <c r="H2296" s="22"/>
      <c r="I2296" s="202"/>
      <c r="J2296" s="202"/>
      <c r="K2296" s="203"/>
      <c r="L2296" s="20"/>
      <c r="M2296" s="34"/>
    </row>
    <row r="2297" spans="2:13" s="1" customFormat="1" hidden="1">
      <c r="B2297" s="202"/>
      <c r="C2297" s="203"/>
      <c r="D2297" s="202"/>
      <c r="E2297" s="202"/>
      <c r="F2297" s="22"/>
      <c r="G2297" s="22"/>
      <c r="H2297" s="22"/>
      <c r="I2297" s="202"/>
      <c r="J2297" s="202"/>
      <c r="K2297" s="203"/>
      <c r="L2297" s="20"/>
      <c r="M2297" s="34"/>
    </row>
    <row r="2298" spans="2:13" s="1" customFormat="1" hidden="1">
      <c r="B2298" s="202"/>
      <c r="C2298" s="203"/>
      <c r="D2298" s="202"/>
      <c r="E2298" s="202"/>
      <c r="F2298" s="22"/>
      <c r="G2298" s="22"/>
      <c r="H2298" s="22"/>
      <c r="I2298" s="202"/>
      <c r="J2298" s="202"/>
      <c r="K2298" s="203"/>
      <c r="L2298" s="20"/>
      <c r="M2298" s="34"/>
    </row>
    <row r="2299" spans="2:13" s="1" customFormat="1" hidden="1">
      <c r="B2299" s="202"/>
      <c r="C2299" s="203"/>
      <c r="D2299" s="202"/>
      <c r="E2299" s="202"/>
      <c r="F2299" s="22"/>
      <c r="G2299" s="22"/>
      <c r="H2299" s="22"/>
      <c r="I2299" s="202"/>
      <c r="J2299" s="202"/>
      <c r="K2299" s="203"/>
      <c r="L2299" s="20"/>
      <c r="M2299" s="34"/>
    </row>
    <row r="2300" spans="2:13" s="1" customFormat="1" hidden="1">
      <c r="B2300" s="202"/>
      <c r="C2300" s="203"/>
      <c r="D2300" s="202"/>
      <c r="E2300" s="202"/>
      <c r="F2300" s="22"/>
      <c r="G2300" s="22"/>
      <c r="H2300" s="22"/>
      <c r="I2300" s="202"/>
      <c r="J2300" s="202"/>
      <c r="K2300" s="203"/>
      <c r="L2300" s="20"/>
      <c r="M2300" s="34"/>
    </row>
    <row r="2301" spans="2:13" s="1" customFormat="1" hidden="1">
      <c r="B2301" s="202"/>
      <c r="C2301" s="203"/>
      <c r="D2301" s="202"/>
      <c r="E2301" s="202"/>
      <c r="F2301" s="22"/>
      <c r="G2301" s="22"/>
      <c r="H2301" s="22"/>
      <c r="I2301" s="202"/>
      <c r="J2301" s="202"/>
      <c r="K2301" s="203"/>
      <c r="L2301" s="20"/>
      <c r="M2301" s="34"/>
    </row>
    <row r="2302" spans="2:13" s="1" customFormat="1" hidden="1">
      <c r="B2302" s="202"/>
      <c r="C2302" s="203"/>
      <c r="D2302" s="202"/>
      <c r="E2302" s="202"/>
      <c r="F2302" s="22"/>
      <c r="G2302" s="22"/>
      <c r="H2302" s="22"/>
      <c r="I2302" s="202"/>
      <c r="J2302" s="202"/>
      <c r="K2302" s="203"/>
      <c r="L2302" s="20"/>
      <c r="M2302" s="34"/>
    </row>
    <row r="2303" spans="2:13" s="1" customFormat="1" hidden="1">
      <c r="B2303" s="202"/>
      <c r="C2303" s="203"/>
      <c r="D2303" s="202"/>
      <c r="E2303" s="202"/>
      <c r="F2303" s="22"/>
      <c r="G2303" s="22"/>
      <c r="H2303" s="22"/>
      <c r="I2303" s="202"/>
      <c r="J2303" s="202"/>
      <c r="K2303" s="203"/>
      <c r="L2303" s="20"/>
      <c r="M2303" s="34"/>
    </row>
    <row r="2304" spans="2:13" s="1" customFormat="1" hidden="1">
      <c r="B2304" s="202"/>
      <c r="C2304" s="203"/>
      <c r="D2304" s="202"/>
      <c r="E2304" s="202"/>
      <c r="F2304" s="22"/>
      <c r="G2304" s="22"/>
      <c r="H2304" s="22"/>
      <c r="I2304" s="202"/>
      <c r="J2304" s="202"/>
      <c r="K2304" s="203"/>
      <c r="L2304" s="20"/>
      <c r="M2304" s="34"/>
    </row>
    <row r="2305" spans="2:13" s="1" customFormat="1" hidden="1">
      <c r="B2305" s="202"/>
      <c r="C2305" s="203"/>
      <c r="D2305" s="202"/>
      <c r="E2305" s="202"/>
      <c r="F2305" s="22"/>
      <c r="G2305" s="22"/>
      <c r="H2305" s="22"/>
      <c r="I2305" s="202"/>
      <c r="J2305" s="202"/>
      <c r="K2305" s="203"/>
      <c r="L2305" s="20"/>
      <c r="M2305" s="34"/>
    </row>
    <row r="2306" spans="2:13" s="1" customFormat="1" hidden="1">
      <c r="B2306" s="202"/>
      <c r="C2306" s="203"/>
      <c r="D2306" s="202"/>
      <c r="E2306" s="202"/>
      <c r="F2306" s="22"/>
      <c r="G2306" s="22"/>
      <c r="H2306" s="22"/>
      <c r="I2306" s="202"/>
      <c r="J2306" s="202"/>
      <c r="K2306" s="203"/>
      <c r="L2306" s="20"/>
      <c r="M2306" s="34"/>
    </row>
    <row r="2307" spans="2:13" s="1" customFormat="1" hidden="1">
      <c r="B2307" s="202"/>
      <c r="C2307" s="203"/>
      <c r="D2307" s="202"/>
      <c r="E2307" s="202"/>
      <c r="F2307" s="22"/>
      <c r="G2307" s="22"/>
      <c r="H2307" s="22"/>
      <c r="I2307" s="202"/>
      <c r="J2307" s="202"/>
      <c r="K2307" s="203"/>
      <c r="L2307" s="20"/>
      <c r="M2307" s="34"/>
    </row>
    <row r="2308" spans="2:13" s="1" customFormat="1" hidden="1">
      <c r="B2308" s="202"/>
      <c r="C2308" s="203"/>
      <c r="D2308" s="202"/>
      <c r="E2308" s="202"/>
      <c r="F2308" s="22"/>
      <c r="G2308" s="22"/>
      <c r="H2308" s="22"/>
      <c r="I2308" s="202"/>
      <c r="J2308" s="202"/>
      <c r="K2308" s="203"/>
      <c r="L2308" s="20"/>
      <c r="M2308" s="34"/>
    </row>
    <row r="2309" spans="2:13" s="1" customFormat="1" hidden="1">
      <c r="B2309" s="202"/>
      <c r="C2309" s="203"/>
      <c r="D2309" s="202"/>
      <c r="E2309" s="202"/>
      <c r="F2309" s="22"/>
      <c r="G2309" s="22"/>
      <c r="H2309" s="22"/>
      <c r="I2309" s="202"/>
      <c r="J2309" s="202"/>
      <c r="K2309" s="203"/>
      <c r="L2309" s="20"/>
      <c r="M2309" s="34"/>
    </row>
    <row r="2310" spans="2:13" s="1" customFormat="1" hidden="1">
      <c r="B2310" s="202"/>
      <c r="C2310" s="203"/>
      <c r="D2310" s="202"/>
      <c r="E2310" s="202"/>
      <c r="F2310" s="22"/>
      <c r="G2310" s="22"/>
      <c r="H2310" s="22"/>
      <c r="I2310" s="202"/>
      <c r="J2310" s="202"/>
      <c r="K2310" s="203"/>
      <c r="L2310" s="20"/>
      <c r="M2310" s="34"/>
    </row>
    <row r="2311" spans="2:13" s="1" customFormat="1" hidden="1">
      <c r="B2311" s="202"/>
      <c r="C2311" s="203"/>
      <c r="D2311" s="202"/>
      <c r="E2311" s="202"/>
      <c r="F2311" s="22"/>
      <c r="G2311" s="22"/>
      <c r="H2311" s="22"/>
      <c r="I2311" s="202"/>
      <c r="J2311" s="202"/>
      <c r="K2311" s="203"/>
      <c r="L2311" s="20"/>
      <c r="M2311" s="34"/>
    </row>
    <row r="2312" spans="2:13" s="1" customFormat="1" hidden="1">
      <c r="B2312" s="202"/>
      <c r="C2312" s="203"/>
      <c r="D2312" s="202"/>
      <c r="E2312" s="202"/>
      <c r="F2312" s="22"/>
      <c r="G2312" s="22"/>
      <c r="H2312" s="22"/>
      <c r="I2312" s="202"/>
      <c r="J2312" s="202"/>
      <c r="K2312" s="203"/>
      <c r="L2312" s="20"/>
      <c r="M2312" s="34"/>
    </row>
    <row r="2313" spans="2:13" s="1" customFormat="1" hidden="1">
      <c r="B2313" s="202"/>
      <c r="C2313" s="203"/>
      <c r="D2313" s="202"/>
      <c r="E2313" s="202"/>
      <c r="F2313" s="22"/>
      <c r="G2313" s="22"/>
      <c r="H2313" s="22"/>
      <c r="I2313" s="202"/>
      <c r="J2313" s="202"/>
      <c r="K2313" s="203"/>
      <c r="L2313" s="20"/>
      <c r="M2313" s="34"/>
    </row>
    <row r="2314" spans="2:13" s="1" customFormat="1" hidden="1">
      <c r="B2314" s="202"/>
      <c r="C2314" s="203"/>
      <c r="D2314" s="202"/>
      <c r="E2314" s="202"/>
      <c r="F2314" s="22"/>
      <c r="G2314" s="22"/>
      <c r="H2314" s="22"/>
      <c r="I2314" s="202"/>
      <c r="J2314" s="202"/>
      <c r="K2314" s="203"/>
      <c r="L2314" s="20"/>
      <c r="M2314" s="34"/>
    </row>
    <row r="2315" spans="2:13" s="1" customFormat="1" hidden="1">
      <c r="B2315" s="202"/>
      <c r="C2315" s="203"/>
      <c r="D2315" s="202"/>
      <c r="E2315" s="202"/>
      <c r="F2315" s="22"/>
      <c r="G2315" s="22"/>
      <c r="H2315" s="22"/>
      <c r="I2315" s="202"/>
      <c r="J2315" s="202"/>
      <c r="K2315" s="203"/>
      <c r="L2315" s="20"/>
      <c r="M2315" s="34"/>
    </row>
    <row r="2316" spans="2:13" s="1" customFormat="1" hidden="1">
      <c r="B2316" s="202"/>
      <c r="C2316" s="203"/>
      <c r="D2316" s="202"/>
      <c r="E2316" s="202"/>
      <c r="F2316" s="22"/>
      <c r="G2316" s="22"/>
      <c r="H2316" s="22"/>
      <c r="I2316" s="202"/>
      <c r="J2316" s="202"/>
      <c r="K2316" s="203"/>
      <c r="L2316" s="20"/>
      <c r="M2316" s="34"/>
    </row>
    <row r="2317" spans="2:13" s="1" customFormat="1" hidden="1">
      <c r="B2317" s="202"/>
      <c r="C2317" s="203"/>
      <c r="D2317" s="202"/>
      <c r="E2317" s="202"/>
      <c r="F2317" s="22"/>
      <c r="G2317" s="22"/>
      <c r="H2317" s="22"/>
      <c r="I2317" s="202"/>
      <c r="J2317" s="202"/>
      <c r="K2317" s="203"/>
      <c r="L2317" s="20"/>
      <c r="M2317" s="34"/>
    </row>
    <row r="2318" spans="2:13" s="1" customFormat="1" hidden="1">
      <c r="B2318" s="202"/>
      <c r="C2318" s="203"/>
      <c r="D2318" s="202"/>
      <c r="E2318" s="202"/>
      <c r="F2318" s="22"/>
      <c r="G2318" s="22"/>
      <c r="H2318" s="22"/>
      <c r="I2318" s="202"/>
      <c r="J2318" s="202"/>
      <c r="K2318" s="203"/>
      <c r="L2318" s="20"/>
      <c r="M2318" s="34"/>
    </row>
    <row r="2319" spans="2:13" s="1" customFormat="1" hidden="1">
      <c r="B2319" s="202"/>
      <c r="C2319" s="203"/>
      <c r="D2319" s="202"/>
      <c r="E2319" s="202"/>
      <c r="F2319" s="22"/>
      <c r="G2319" s="22"/>
      <c r="H2319" s="22"/>
      <c r="I2319" s="202"/>
      <c r="J2319" s="202"/>
      <c r="K2319" s="203"/>
      <c r="L2319" s="20"/>
      <c r="M2319" s="34"/>
    </row>
    <row r="2320" spans="2:13" s="1" customFormat="1" hidden="1">
      <c r="B2320" s="202"/>
      <c r="C2320" s="203"/>
      <c r="D2320" s="202"/>
      <c r="E2320" s="202"/>
      <c r="F2320" s="22"/>
      <c r="G2320" s="22"/>
      <c r="H2320" s="22"/>
      <c r="I2320" s="202"/>
      <c r="J2320" s="202"/>
      <c r="K2320" s="203"/>
      <c r="L2320" s="20"/>
      <c r="M2320" s="34"/>
    </row>
    <row r="2321" spans="2:13" s="1" customFormat="1" hidden="1">
      <c r="B2321" s="202"/>
      <c r="C2321" s="203"/>
      <c r="D2321" s="202"/>
      <c r="E2321" s="202"/>
      <c r="F2321" s="22"/>
      <c r="G2321" s="22"/>
      <c r="H2321" s="22"/>
      <c r="I2321" s="202"/>
      <c r="J2321" s="202"/>
      <c r="K2321" s="203"/>
      <c r="L2321" s="20"/>
      <c r="M2321" s="34"/>
    </row>
    <row r="2322" spans="2:13" s="1" customFormat="1" hidden="1">
      <c r="B2322" s="202"/>
      <c r="C2322" s="203"/>
      <c r="D2322" s="202"/>
      <c r="E2322" s="202"/>
      <c r="F2322" s="22"/>
      <c r="G2322" s="22"/>
      <c r="H2322" s="22"/>
      <c r="I2322" s="202"/>
      <c r="J2322" s="202"/>
      <c r="K2322" s="203"/>
      <c r="L2322" s="20"/>
      <c r="M2322" s="34"/>
    </row>
    <row r="2323" spans="2:13" s="1" customFormat="1" hidden="1">
      <c r="B2323" s="202"/>
      <c r="C2323" s="203"/>
      <c r="D2323" s="202"/>
      <c r="E2323" s="202"/>
      <c r="F2323" s="22"/>
      <c r="G2323" s="22"/>
      <c r="H2323" s="22"/>
      <c r="I2323" s="202"/>
      <c r="J2323" s="202"/>
      <c r="K2323" s="203"/>
      <c r="L2323" s="20"/>
      <c r="M2323" s="34"/>
    </row>
    <row r="2324" spans="2:13" s="1" customFormat="1" hidden="1">
      <c r="B2324" s="202"/>
      <c r="C2324" s="203"/>
      <c r="D2324" s="202"/>
      <c r="E2324" s="202"/>
      <c r="F2324" s="22"/>
      <c r="G2324" s="22"/>
      <c r="H2324" s="22"/>
      <c r="I2324" s="202"/>
      <c r="J2324" s="202"/>
      <c r="K2324" s="203"/>
      <c r="L2324" s="20"/>
      <c r="M2324" s="34"/>
    </row>
    <row r="2325" spans="2:13" s="1" customFormat="1" hidden="1">
      <c r="B2325" s="202"/>
      <c r="C2325" s="203"/>
      <c r="D2325" s="202"/>
      <c r="E2325" s="202"/>
      <c r="F2325" s="22"/>
      <c r="G2325" s="22"/>
      <c r="H2325" s="22"/>
      <c r="I2325" s="202"/>
      <c r="J2325" s="202"/>
      <c r="K2325" s="203"/>
      <c r="L2325" s="20"/>
      <c r="M2325" s="34"/>
    </row>
    <row r="2326" spans="2:13" s="1" customFormat="1" hidden="1">
      <c r="B2326" s="202"/>
      <c r="C2326" s="203"/>
      <c r="D2326" s="202"/>
      <c r="E2326" s="202"/>
      <c r="F2326" s="22"/>
      <c r="G2326" s="22"/>
      <c r="H2326" s="22"/>
      <c r="I2326" s="202"/>
      <c r="J2326" s="202"/>
      <c r="K2326" s="203"/>
      <c r="L2326" s="20"/>
      <c r="M2326" s="34"/>
    </row>
    <row r="2327" spans="2:13" s="1" customFormat="1" hidden="1">
      <c r="B2327" s="202"/>
      <c r="C2327" s="203"/>
      <c r="D2327" s="202"/>
      <c r="E2327" s="202"/>
      <c r="F2327" s="22"/>
      <c r="G2327" s="22"/>
      <c r="H2327" s="22"/>
      <c r="I2327" s="202"/>
      <c r="J2327" s="202"/>
      <c r="K2327" s="203"/>
      <c r="L2327" s="20"/>
      <c r="M2327" s="34"/>
    </row>
    <row r="2328" spans="2:13" s="1" customFormat="1" hidden="1">
      <c r="B2328" s="202"/>
      <c r="C2328" s="203"/>
      <c r="D2328" s="202"/>
      <c r="E2328" s="202"/>
      <c r="F2328" s="22"/>
      <c r="G2328" s="22"/>
      <c r="H2328" s="22"/>
      <c r="I2328" s="202"/>
      <c r="J2328" s="202"/>
      <c r="K2328" s="203"/>
      <c r="L2328" s="20"/>
      <c r="M2328" s="34"/>
    </row>
    <row r="2329" spans="2:13" s="1" customFormat="1" hidden="1">
      <c r="B2329" s="202"/>
      <c r="C2329" s="203"/>
      <c r="D2329" s="202"/>
      <c r="E2329" s="202"/>
      <c r="F2329" s="22"/>
      <c r="G2329" s="22"/>
      <c r="H2329" s="22"/>
      <c r="I2329" s="202"/>
      <c r="J2329" s="202"/>
      <c r="K2329" s="203"/>
      <c r="L2329" s="20"/>
      <c r="M2329" s="34"/>
    </row>
    <row r="2330" spans="2:13" s="1" customFormat="1" hidden="1">
      <c r="B2330" s="202"/>
      <c r="C2330" s="203"/>
      <c r="D2330" s="202"/>
      <c r="E2330" s="202"/>
      <c r="F2330" s="22"/>
      <c r="G2330" s="22"/>
      <c r="H2330" s="22"/>
      <c r="I2330" s="202"/>
      <c r="J2330" s="202"/>
      <c r="K2330" s="203"/>
      <c r="L2330" s="20"/>
      <c r="M2330" s="34"/>
    </row>
    <row r="2331" spans="2:13" s="1" customFormat="1" hidden="1">
      <c r="B2331" s="202"/>
      <c r="C2331" s="203"/>
      <c r="D2331" s="202"/>
      <c r="E2331" s="202"/>
      <c r="F2331" s="22"/>
      <c r="G2331" s="22"/>
      <c r="H2331" s="22"/>
      <c r="I2331" s="202"/>
      <c r="J2331" s="202"/>
      <c r="K2331" s="203"/>
      <c r="L2331" s="20"/>
      <c r="M2331" s="34"/>
    </row>
    <row r="2332" spans="2:13" s="1" customFormat="1" hidden="1">
      <c r="B2332" s="202"/>
      <c r="C2332" s="203"/>
      <c r="D2332" s="202"/>
      <c r="E2332" s="202"/>
      <c r="F2332" s="22"/>
      <c r="G2332" s="22"/>
      <c r="H2332" s="22"/>
      <c r="I2332" s="202"/>
      <c r="J2332" s="202"/>
      <c r="K2332" s="203"/>
      <c r="L2332" s="20"/>
      <c r="M2332" s="34"/>
    </row>
    <row r="2333" spans="2:13" s="1" customFormat="1" hidden="1">
      <c r="B2333" s="202"/>
      <c r="C2333" s="203"/>
      <c r="D2333" s="202"/>
      <c r="E2333" s="202"/>
      <c r="F2333" s="22"/>
      <c r="G2333" s="22"/>
      <c r="H2333" s="22"/>
      <c r="I2333" s="202"/>
      <c r="J2333" s="202"/>
      <c r="K2333" s="203"/>
      <c r="L2333" s="20"/>
      <c r="M2333" s="34"/>
    </row>
    <row r="2334" spans="2:13" s="1" customFormat="1" hidden="1">
      <c r="B2334" s="202"/>
      <c r="C2334" s="203"/>
      <c r="D2334" s="202"/>
      <c r="E2334" s="202"/>
      <c r="F2334" s="22"/>
      <c r="G2334" s="22"/>
      <c r="H2334" s="22"/>
      <c r="I2334" s="202"/>
      <c r="J2334" s="202"/>
      <c r="K2334" s="203"/>
      <c r="L2334" s="20"/>
      <c r="M2334" s="34"/>
    </row>
    <row r="2335" spans="2:13" s="1" customFormat="1" hidden="1">
      <c r="B2335" s="202"/>
      <c r="C2335" s="203"/>
      <c r="D2335" s="202"/>
      <c r="E2335" s="202"/>
      <c r="F2335" s="22"/>
      <c r="G2335" s="22"/>
      <c r="H2335" s="22"/>
      <c r="I2335" s="202"/>
      <c r="J2335" s="202"/>
      <c r="K2335" s="203"/>
      <c r="L2335" s="20"/>
      <c r="M2335" s="34"/>
    </row>
    <row r="2336" spans="2:13" s="1" customFormat="1" hidden="1">
      <c r="B2336" s="202"/>
      <c r="C2336" s="203"/>
      <c r="D2336" s="202"/>
      <c r="E2336" s="202"/>
      <c r="F2336" s="22"/>
      <c r="G2336" s="22"/>
      <c r="H2336" s="22"/>
      <c r="I2336" s="202"/>
      <c r="J2336" s="202"/>
      <c r="K2336" s="203"/>
      <c r="L2336" s="20"/>
      <c r="M2336" s="34"/>
    </row>
    <row r="2337" spans="2:13" s="1" customFormat="1" hidden="1">
      <c r="B2337" s="202"/>
      <c r="C2337" s="203"/>
      <c r="D2337" s="202"/>
      <c r="E2337" s="202"/>
      <c r="F2337" s="22"/>
      <c r="G2337" s="22"/>
      <c r="H2337" s="22"/>
      <c r="I2337" s="202"/>
      <c r="J2337" s="202"/>
      <c r="K2337" s="203"/>
      <c r="L2337" s="20"/>
      <c r="M2337" s="34"/>
    </row>
    <row r="2338" spans="2:13" s="1" customFormat="1" hidden="1">
      <c r="B2338" s="202"/>
      <c r="C2338" s="203"/>
      <c r="D2338" s="202"/>
      <c r="E2338" s="202"/>
      <c r="F2338" s="22"/>
      <c r="G2338" s="22"/>
      <c r="H2338" s="22"/>
      <c r="I2338" s="202"/>
      <c r="J2338" s="202"/>
      <c r="K2338" s="203"/>
      <c r="L2338" s="20"/>
      <c r="M2338" s="34"/>
    </row>
    <row r="2339" spans="2:13" s="1" customFormat="1" hidden="1">
      <c r="B2339" s="202"/>
      <c r="C2339" s="203"/>
      <c r="D2339" s="202"/>
      <c r="E2339" s="202"/>
      <c r="F2339" s="22"/>
      <c r="G2339" s="22"/>
      <c r="H2339" s="22"/>
      <c r="I2339" s="202"/>
      <c r="J2339" s="202"/>
      <c r="K2339" s="203"/>
      <c r="L2339" s="20"/>
      <c r="M2339" s="34"/>
    </row>
    <row r="2340" spans="2:13" s="1" customFormat="1" hidden="1">
      <c r="B2340" s="202"/>
      <c r="C2340" s="203"/>
      <c r="D2340" s="202"/>
      <c r="E2340" s="202"/>
      <c r="F2340" s="22"/>
      <c r="G2340" s="22"/>
      <c r="H2340" s="22"/>
      <c r="I2340" s="202"/>
      <c r="J2340" s="202"/>
      <c r="K2340" s="203"/>
      <c r="L2340" s="20"/>
      <c r="M2340" s="34"/>
    </row>
    <row r="2341" spans="2:13" s="1" customFormat="1" hidden="1">
      <c r="B2341" s="202"/>
      <c r="C2341" s="203"/>
      <c r="D2341" s="202"/>
      <c r="E2341" s="202"/>
      <c r="F2341" s="22"/>
      <c r="G2341" s="22"/>
      <c r="H2341" s="22"/>
      <c r="I2341" s="202"/>
      <c r="J2341" s="202"/>
      <c r="K2341" s="203"/>
      <c r="L2341" s="20"/>
      <c r="M2341" s="34"/>
    </row>
    <row r="2342" spans="2:13" s="1" customFormat="1" hidden="1">
      <c r="B2342" s="202"/>
      <c r="C2342" s="203"/>
      <c r="D2342" s="202"/>
      <c r="E2342" s="202"/>
      <c r="F2342" s="22"/>
      <c r="G2342" s="22"/>
      <c r="H2342" s="22"/>
      <c r="I2342" s="202"/>
      <c r="J2342" s="202"/>
      <c r="K2342" s="203"/>
      <c r="L2342" s="20"/>
      <c r="M2342" s="34"/>
    </row>
    <row r="2343" spans="2:13" s="1" customFormat="1" hidden="1">
      <c r="B2343" s="202"/>
      <c r="C2343" s="203"/>
      <c r="D2343" s="202"/>
      <c r="E2343" s="202"/>
      <c r="F2343" s="22"/>
      <c r="G2343" s="22"/>
      <c r="H2343" s="22"/>
      <c r="I2343" s="202"/>
      <c r="J2343" s="202"/>
      <c r="K2343" s="203"/>
      <c r="L2343" s="20"/>
      <c r="M2343" s="34"/>
    </row>
    <row r="2344" spans="2:13" s="1" customFormat="1" hidden="1">
      <c r="B2344" s="202"/>
      <c r="C2344" s="203"/>
      <c r="D2344" s="202"/>
      <c r="E2344" s="202"/>
      <c r="F2344" s="22"/>
      <c r="G2344" s="22"/>
      <c r="H2344" s="22"/>
      <c r="I2344" s="202"/>
      <c r="J2344" s="202"/>
      <c r="K2344" s="203"/>
      <c r="L2344" s="20"/>
      <c r="M2344" s="34"/>
    </row>
    <row r="2345" spans="2:13" s="1" customFormat="1" hidden="1">
      <c r="B2345" s="202"/>
      <c r="C2345" s="203"/>
      <c r="D2345" s="202"/>
      <c r="E2345" s="202"/>
      <c r="F2345" s="22"/>
      <c r="G2345" s="22"/>
      <c r="H2345" s="22"/>
      <c r="I2345" s="202"/>
      <c r="J2345" s="202"/>
      <c r="K2345" s="203"/>
      <c r="L2345" s="20"/>
      <c r="M2345" s="34"/>
    </row>
    <row r="2346" spans="2:13" s="1" customFormat="1" hidden="1">
      <c r="B2346" s="202"/>
      <c r="C2346" s="203"/>
      <c r="D2346" s="202"/>
      <c r="E2346" s="202"/>
      <c r="F2346" s="22"/>
      <c r="G2346" s="22"/>
      <c r="H2346" s="22"/>
      <c r="I2346" s="202"/>
      <c r="J2346" s="202"/>
      <c r="K2346" s="203"/>
      <c r="L2346" s="20"/>
      <c r="M2346" s="34"/>
    </row>
    <row r="2347" spans="2:13" s="1" customFormat="1" hidden="1">
      <c r="B2347" s="202"/>
      <c r="C2347" s="203"/>
      <c r="D2347" s="202"/>
      <c r="E2347" s="202"/>
      <c r="F2347" s="22"/>
      <c r="G2347" s="22"/>
      <c r="H2347" s="22"/>
      <c r="I2347" s="202"/>
      <c r="J2347" s="202"/>
      <c r="K2347" s="203"/>
      <c r="L2347" s="20"/>
      <c r="M2347" s="34"/>
    </row>
    <row r="2348" spans="2:13" s="1" customFormat="1" hidden="1">
      <c r="B2348" s="202"/>
      <c r="C2348" s="203"/>
      <c r="D2348" s="202"/>
      <c r="E2348" s="202"/>
      <c r="F2348" s="22"/>
      <c r="G2348" s="22"/>
      <c r="H2348" s="22"/>
      <c r="I2348" s="202"/>
      <c r="J2348" s="202"/>
      <c r="K2348" s="203"/>
      <c r="L2348" s="20"/>
      <c r="M2348" s="34"/>
    </row>
    <row r="2349" spans="2:13" s="1" customFormat="1" hidden="1">
      <c r="B2349" s="202"/>
      <c r="C2349" s="203"/>
      <c r="D2349" s="202"/>
      <c r="E2349" s="202"/>
      <c r="F2349" s="22"/>
      <c r="G2349" s="22"/>
      <c r="H2349" s="22"/>
      <c r="I2349" s="202"/>
      <c r="J2349" s="202"/>
      <c r="K2349" s="203"/>
      <c r="L2349" s="20"/>
      <c r="M2349" s="34"/>
    </row>
    <row r="2350" spans="2:13" s="1" customFormat="1" hidden="1">
      <c r="B2350" s="202"/>
      <c r="C2350" s="203"/>
      <c r="D2350" s="202"/>
      <c r="E2350" s="202"/>
      <c r="F2350" s="22"/>
      <c r="G2350" s="22"/>
      <c r="H2350" s="22"/>
      <c r="I2350" s="202"/>
      <c r="J2350" s="202"/>
      <c r="K2350" s="203"/>
      <c r="L2350" s="20"/>
      <c r="M2350" s="34"/>
    </row>
    <row r="2351" spans="2:13" s="1" customFormat="1" hidden="1">
      <c r="B2351" s="202"/>
      <c r="C2351" s="203"/>
      <c r="D2351" s="202"/>
      <c r="E2351" s="202"/>
      <c r="F2351" s="22"/>
      <c r="G2351" s="22"/>
      <c r="H2351" s="22"/>
      <c r="I2351" s="202"/>
      <c r="J2351" s="202"/>
      <c r="K2351" s="203"/>
      <c r="L2351" s="20"/>
      <c r="M2351" s="34"/>
    </row>
    <row r="2352" spans="2:13" s="1" customFormat="1" hidden="1">
      <c r="B2352" s="202"/>
      <c r="C2352" s="203"/>
      <c r="D2352" s="202"/>
      <c r="E2352" s="202"/>
      <c r="F2352" s="22"/>
      <c r="G2352" s="22"/>
      <c r="H2352" s="22"/>
      <c r="I2352" s="202"/>
      <c r="J2352" s="202"/>
      <c r="K2352" s="203"/>
      <c r="L2352" s="20"/>
      <c r="M2352" s="34"/>
    </row>
    <row r="2353" spans="2:13" s="1" customFormat="1" hidden="1">
      <c r="B2353" s="202"/>
      <c r="C2353" s="203"/>
      <c r="D2353" s="202"/>
      <c r="E2353" s="202"/>
      <c r="F2353" s="22"/>
      <c r="G2353" s="22"/>
      <c r="H2353" s="22"/>
      <c r="I2353" s="202"/>
      <c r="J2353" s="202"/>
      <c r="K2353" s="203"/>
      <c r="L2353" s="20"/>
      <c r="M2353" s="34"/>
    </row>
    <row r="2354" spans="2:13" s="1" customFormat="1" hidden="1">
      <c r="B2354" s="202"/>
      <c r="C2354" s="203"/>
      <c r="D2354" s="202"/>
      <c r="E2354" s="202"/>
      <c r="F2354" s="22"/>
      <c r="G2354" s="22"/>
      <c r="H2354" s="22"/>
      <c r="I2354" s="202"/>
      <c r="J2354" s="202"/>
      <c r="K2354" s="203"/>
      <c r="L2354" s="20"/>
      <c r="M2354" s="34"/>
    </row>
    <row r="2355" spans="2:13" s="1" customFormat="1" hidden="1">
      <c r="B2355" s="202"/>
      <c r="C2355" s="203"/>
      <c r="D2355" s="202"/>
      <c r="E2355" s="202"/>
      <c r="F2355" s="22"/>
      <c r="G2355" s="22"/>
      <c r="H2355" s="22"/>
      <c r="I2355" s="202"/>
      <c r="J2355" s="202"/>
      <c r="K2355" s="203"/>
      <c r="L2355" s="20"/>
      <c r="M2355" s="34"/>
    </row>
    <row r="2356" spans="2:13" s="1" customFormat="1" hidden="1">
      <c r="B2356" s="202"/>
      <c r="C2356" s="203"/>
      <c r="D2356" s="202"/>
      <c r="E2356" s="202"/>
      <c r="F2356" s="22"/>
      <c r="G2356" s="22"/>
      <c r="H2356" s="22"/>
      <c r="I2356" s="202"/>
      <c r="J2356" s="202"/>
      <c r="K2356" s="203"/>
      <c r="L2356" s="20"/>
      <c r="M2356" s="34"/>
    </row>
    <row r="2357" spans="2:13" s="1" customFormat="1" hidden="1">
      <c r="B2357" s="202"/>
      <c r="C2357" s="203"/>
      <c r="D2357" s="202"/>
      <c r="E2357" s="202"/>
      <c r="F2357" s="22"/>
      <c r="G2357" s="22"/>
      <c r="H2357" s="22"/>
      <c r="I2357" s="202"/>
      <c r="J2357" s="202"/>
      <c r="K2357" s="203"/>
      <c r="L2357" s="20"/>
      <c r="M2357" s="34"/>
    </row>
    <row r="2358" spans="2:13" s="1" customFormat="1" hidden="1">
      <c r="B2358" s="202"/>
      <c r="C2358" s="203"/>
      <c r="D2358" s="202"/>
      <c r="E2358" s="202"/>
      <c r="F2358" s="22"/>
      <c r="G2358" s="22"/>
      <c r="H2358" s="22"/>
      <c r="I2358" s="202"/>
      <c r="J2358" s="202"/>
      <c r="K2358" s="203"/>
      <c r="L2358" s="20"/>
      <c r="M2358" s="34"/>
    </row>
    <row r="2359" spans="2:13" s="1" customFormat="1" hidden="1">
      <c r="B2359" s="202"/>
      <c r="C2359" s="203"/>
      <c r="D2359" s="202"/>
      <c r="E2359" s="202"/>
      <c r="F2359" s="22"/>
      <c r="G2359" s="22"/>
      <c r="H2359" s="22"/>
      <c r="I2359" s="202"/>
      <c r="J2359" s="202"/>
      <c r="K2359" s="203"/>
      <c r="L2359" s="20"/>
      <c r="M2359" s="34"/>
    </row>
    <row r="2360" spans="2:13" s="1" customFormat="1" hidden="1">
      <c r="B2360" s="202"/>
      <c r="C2360" s="203"/>
      <c r="D2360" s="202"/>
      <c r="E2360" s="202"/>
      <c r="F2360" s="22"/>
      <c r="G2360" s="22"/>
      <c r="H2360" s="22"/>
      <c r="I2360" s="202"/>
      <c r="J2360" s="202"/>
      <c r="K2360" s="203"/>
      <c r="L2360" s="20"/>
      <c r="M2360" s="34"/>
    </row>
    <row r="2361" spans="2:13" s="1" customFormat="1" hidden="1">
      <c r="B2361" s="202"/>
      <c r="C2361" s="203"/>
      <c r="D2361" s="202"/>
      <c r="E2361" s="202"/>
      <c r="F2361" s="22"/>
      <c r="G2361" s="22"/>
      <c r="H2361" s="22"/>
      <c r="I2361" s="202"/>
      <c r="J2361" s="202"/>
      <c r="K2361" s="203"/>
      <c r="L2361" s="20"/>
      <c r="M2361" s="34"/>
    </row>
    <row r="2362" spans="2:13" s="1" customFormat="1" hidden="1">
      <c r="B2362" s="202"/>
      <c r="C2362" s="203"/>
      <c r="D2362" s="202"/>
      <c r="E2362" s="202"/>
      <c r="F2362" s="22"/>
      <c r="G2362" s="22"/>
      <c r="H2362" s="22"/>
      <c r="I2362" s="202"/>
      <c r="J2362" s="202"/>
      <c r="K2362" s="203"/>
      <c r="L2362" s="20"/>
      <c r="M2362" s="34"/>
    </row>
    <row r="2363" spans="2:13" s="1" customFormat="1" hidden="1">
      <c r="B2363" s="202"/>
      <c r="C2363" s="203"/>
      <c r="D2363" s="202"/>
      <c r="E2363" s="202"/>
      <c r="F2363" s="22"/>
      <c r="G2363" s="22"/>
      <c r="H2363" s="22"/>
      <c r="I2363" s="202"/>
      <c r="J2363" s="202"/>
      <c r="K2363" s="203"/>
      <c r="L2363" s="20"/>
      <c r="M2363" s="34"/>
    </row>
    <row r="2364" spans="2:13" s="1" customFormat="1" hidden="1">
      <c r="B2364" s="202"/>
      <c r="C2364" s="203"/>
      <c r="D2364" s="202"/>
      <c r="E2364" s="202"/>
      <c r="F2364" s="22"/>
      <c r="G2364" s="22"/>
      <c r="H2364" s="22"/>
      <c r="I2364" s="202"/>
      <c r="J2364" s="202"/>
      <c r="K2364" s="203"/>
      <c r="L2364" s="20"/>
      <c r="M2364" s="34"/>
    </row>
    <row r="2365" spans="2:13" s="1" customFormat="1" hidden="1">
      <c r="B2365" s="202"/>
      <c r="C2365" s="203"/>
      <c r="D2365" s="202"/>
      <c r="E2365" s="202"/>
      <c r="F2365" s="22"/>
      <c r="G2365" s="22"/>
      <c r="H2365" s="22"/>
      <c r="I2365" s="202"/>
      <c r="J2365" s="202"/>
      <c r="K2365" s="203"/>
      <c r="L2365" s="20"/>
      <c r="M2365" s="34"/>
    </row>
    <row r="2366" spans="2:13" s="1" customFormat="1" hidden="1">
      <c r="B2366" s="202"/>
      <c r="C2366" s="203"/>
      <c r="D2366" s="202"/>
      <c r="E2366" s="202"/>
      <c r="F2366" s="22"/>
      <c r="G2366" s="22"/>
      <c r="H2366" s="22"/>
      <c r="I2366" s="202"/>
      <c r="J2366" s="202"/>
      <c r="K2366" s="203"/>
      <c r="L2366" s="20"/>
      <c r="M2366" s="34"/>
    </row>
    <row r="2367" spans="2:13" s="1" customFormat="1" hidden="1">
      <c r="B2367" s="202"/>
      <c r="C2367" s="203"/>
      <c r="D2367" s="202"/>
      <c r="E2367" s="202"/>
      <c r="F2367" s="22"/>
      <c r="G2367" s="22"/>
      <c r="H2367" s="22"/>
      <c r="I2367" s="202"/>
      <c r="J2367" s="202"/>
      <c r="K2367" s="203"/>
      <c r="L2367" s="20"/>
      <c r="M2367" s="34"/>
    </row>
    <row r="2368" spans="2:13" s="1" customFormat="1" hidden="1">
      <c r="B2368" s="202"/>
      <c r="C2368" s="203"/>
      <c r="D2368" s="202"/>
      <c r="E2368" s="202"/>
      <c r="F2368" s="22"/>
      <c r="G2368" s="22"/>
      <c r="H2368" s="22"/>
      <c r="I2368" s="202"/>
      <c r="J2368" s="202"/>
      <c r="K2368" s="203"/>
      <c r="L2368" s="20"/>
      <c r="M2368" s="34"/>
    </row>
    <row r="2369" spans="2:13" s="1" customFormat="1" hidden="1">
      <c r="B2369" s="202"/>
      <c r="C2369" s="203"/>
      <c r="D2369" s="202"/>
      <c r="E2369" s="202"/>
      <c r="F2369" s="22"/>
      <c r="G2369" s="22"/>
      <c r="H2369" s="22"/>
      <c r="I2369" s="202"/>
      <c r="J2369" s="202"/>
      <c r="K2369" s="203"/>
      <c r="L2369" s="20"/>
      <c r="M2369" s="34"/>
    </row>
    <row r="2370" spans="2:13" s="1" customFormat="1" hidden="1">
      <c r="B2370" s="202"/>
      <c r="C2370" s="203"/>
      <c r="D2370" s="202"/>
      <c r="E2370" s="202"/>
      <c r="F2370" s="22"/>
      <c r="G2370" s="22"/>
      <c r="H2370" s="22"/>
      <c r="I2370" s="202"/>
      <c r="J2370" s="202"/>
      <c r="K2370" s="203"/>
      <c r="L2370" s="20"/>
      <c r="M2370" s="34"/>
    </row>
    <row r="2371" spans="2:13" s="1" customFormat="1" hidden="1">
      <c r="B2371" s="202"/>
      <c r="C2371" s="203"/>
      <c r="D2371" s="202"/>
      <c r="E2371" s="202"/>
      <c r="F2371" s="22"/>
      <c r="G2371" s="22"/>
      <c r="H2371" s="22"/>
      <c r="I2371" s="202"/>
      <c r="J2371" s="202"/>
      <c r="K2371" s="203"/>
      <c r="L2371" s="20"/>
      <c r="M2371" s="34"/>
    </row>
    <row r="2372" spans="2:13" s="1" customFormat="1" hidden="1">
      <c r="B2372" s="202"/>
      <c r="C2372" s="203"/>
      <c r="D2372" s="202"/>
      <c r="E2372" s="202"/>
      <c r="F2372" s="22"/>
      <c r="G2372" s="22"/>
      <c r="H2372" s="22"/>
      <c r="I2372" s="202"/>
      <c r="J2372" s="202"/>
      <c r="K2372" s="203"/>
      <c r="L2372" s="20"/>
      <c r="M2372" s="34"/>
    </row>
    <row r="2373" spans="2:13" s="1" customFormat="1" hidden="1">
      <c r="B2373" s="202"/>
      <c r="C2373" s="203"/>
      <c r="D2373" s="202"/>
      <c r="E2373" s="202"/>
      <c r="F2373" s="22"/>
      <c r="G2373" s="22"/>
      <c r="H2373" s="22"/>
      <c r="I2373" s="202"/>
      <c r="J2373" s="202"/>
      <c r="K2373" s="203"/>
      <c r="L2373" s="20"/>
      <c r="M2373" s="34"/>
    </row>
    <row r="2374" spans="2:13" s="1" customFormat="1" hidden="1">
      <c r="B2374" s="202"/>
      <c r="C2374" s="203"/>
      <c r="D2374" s="202"/>
      <c r="E2374" s="202"/>
      <c r="F2374" s="22"/>
      <c r="G2374" s="22"/>
      <c r="H2374" s="22"/>
      <c r="I2374" s="202"/>
      <c r="J2374" s="202"/>
      <c r="K2374" s="203"/>
      <c r="L2374" s="20"/>
      <c r="M2374" s="34"/>
    </row>
    <row r="2375" spans="2:13" s="1" customFormat="1" hidden="1">
      <c r="B2375" s="202"/>
      <c r="C2375" s="203"/>
      <c r="D2375" s="202"/>
      <c r="E2375" s="202"/>
      <c r="F2375" s="22"/>
      <c r="G2375" s="22"/>
      <c r="H2375" s="22"/>
      <c r="I2375" s="202"/>
      <c r="J2375" s="202"/>
      <c r="K2375" s="203"/>
      <c r="L2375" s="20"/>
      <c r="M2375" s="34"/>
    </row>
    <row r="2376" spans="2:13" s="1" customFormat="1" hidden="1">
      <c r="B2376" s="202"/>
      <c r="C2376" s="203"/>
      <c r="D2376" s="202"/>
      <c r="E2376" s="202"/>
      <c r="F2376" s="22"/>
      <c r="G2376" s="22"/>
      <c r="H2376" s="22"/>
      <c r="I2376" s="202"/>
      <c r="J2376" s="202"/>
      <c r="K2376" s="203"/>
      <c r="L2376" s="20"/>
      <c r="M2376" s="34"/>
    </row>
    <row r="2377" spans="2:13" s="1" customFormat="1" hidden="1">
      <c r="B2377" s="202"/>
      <c r="C2377" s="203"/>
      <c r="D2377" s="202"/>
      <c r="E2377" s="202"/>
      <c r="F2377" s="22"/>
      <c r="G2377" s="22"/>
      <c r="H2377" s="22"/>
      <c r="I2377" s="202"/>
      <c r="J2377" s="202"/>
      <c r="K2377" s="203"/>
      <c r="L2377" s="20"/>
      <c r="M2377" s="34"/>
    </row>
    <row r="2378" spans="2:13" s="1" customFormat="1" hidden="1">
      <c r="B2378" s="202"/>
      <c r="C2378" s="203"/>
      <c r="D2378" s="202"/>
      <c r="E2378" s="202"/>
      <c r="F2378" s="22"/>
      <c r="G2378" s="22"/>
      <c r="H2378" s="22"/>
      <c r="I2378" s="202"/>
      <c r="J2378" s="202"/>
      <c r="K2378" s="203"/>
      <c r="L2378" s="20"/>
      <c r="M2378" s="34"/>
    </row>
    <row r="2379" spans="2:13" s="1" customFormat="1" hidden="1">
      <c r="B2379" s="202"/>
      <c r="C2379" s="203"/>
      <c r="D2379" s="202"/>
      <c r="E2379" s="202"/>
      <c r="F2379" s="22"/>
      <c r="G2379" s="22"/>
      <c r="H2379" s="22"/>
      <c r="I2379" s="202"/>
      <c r="J2379" s="202"/>
      <c r="K2379" s="203"/>
      <c r="L2379" s="20"/>
      <c r="M2379" s="34"/>
    </row>
    <row r="2380" spans="2:13" s="1" customFormat="1" hidden="1">
      <c r="B2380" s="202"/>
      <c r="C2380" s="203"/>
      <c r="D2380" s="202"/>
      <c r="E2380" s="202"/>
      <c r="F2380" s="22"/>
      <c r="G2380" s="22"/>
      <c r="H2380" s="22"/>
      <c r="I2380" s="202"/>
      <c r="J2380" s="202"/>
      <c r="K2380" s="203"/>
      <c r="L2380" s="20"/>
      <c r="M2380" s="34"/>
    </row>
    <row r="2381" spans="2:13" s="1" customFormat="1" hidden="1">
      <c r="B2381" s="202"/>
      <c r="C2381" s="203"/>
      <c r="D2381" s="202"/>
      <c r="E2381" s="202"/>
      <c r="F2381" s="22"/>
      <c r="G2381" s="22"/>
      <c r="H2381" s="22"/>
      <c r="I2381" s="202"/>
      <c r="J2381" s="202"/>
      <c r="K2381" s="203"/>
      <c r="L2381" s="20"/>
      <c r="M2381" s="34"/>
    </row>
    <row r="2382" spans="2:13" s="1" customFormat="1" hidden="1">
      <c r="B2382" s="202"/>
      <c r="C2382" s="203"/>
      <c r="D2382" s="202"/>
      <c r="E2382" s="202"/>
      <c r="F2382" s="22"/>
      <c r="G2382" s="22"/>
      <c r="H2382" s="22"/>
      <c r="I2382" s="202"/>
      <c r="J2382" s="202"/>
      <c r="K2382" s="203"/>
      <c r="L2382" s="20"/>
      <c r="M2382" s="34"/>
    </row>
    <row r="2383" spans="2:13" s="1" customFormat="1" hidden="1">
      <c r="B2383" s="202"/>
      <c r="C2383" s="203"/>
      <c r="D2383" s="202"/>
      <c r="E2383" s="202"/>
      <c r="F2383" s="22"/>
      <c r="G2383" s="22"/>
      <c r="H2383" s="22"/>
      <c r="I2383" s="202"/>
      <c r="J2383" s="202"/>
      <c r="K2383" s="203"/>
      <c r="L2383" s="20"/>
      <c r="M2383" s="34"/>
    </row>
    <row r="2384" spans="2:13" s="1" customFormat="1" hidden="1">
      <c r="B2384" s="202"/>
      <c r="C2384" s="203"/>
      <c r="D2384" s="202"/>
      <c r="E2384" s="202"/>
      <c r="F2384" s="22"/>
      <c r="G2384" s="22"/>
      <c r="H2384" s="22"/>
      <c r="I2384" s="202"/>
      <c r="J2384" s="202"/>
      <c r="K2384" s="203"/>
      <c r="L2384" s="20"/>
      <c r="M2384" s="34"/>
    </row>
    <row r="2385" spans="2:13" s="1" customFormat="1" hidden="1">
      <c r="B2385" s="202"/>
      <c r="C2385" s="203"/>
      <c r="D2385" s="202"/>
      <c r="E2385" s="202"/>
      <c r="F2385" s="22"/>
      <c r="G2385" s="22"/>
      <c r="H2385" s="22"/>
      <c r="I2385" s="202"/>
      <c r="J2385" s="202"/>
      <c r="K2385" s="203"/>
      <c r="L2385" s="20"/>
      <c r="M2385" s="34"/>
    </row>
    <row r="2386" spans="2:13" s="1" customFormat="1" hidden="1">
      <c r="B2386" s="202"/>
      <c r="C2386" s="203"/>
      <c r="D2386" s="202"/>
      <c r="E2386" s="202"/>
      <c r="F2386" s="22"/>
      <c r="G2386" s="22"/>
      <c r="H2386" s="22"/>
      <c r="I2386" s="202"/>
      <c r="J2386" s="202"/>
      <c r="K2386" s="203"/>
      <c r="L2386" s="20"/>
      <c r="M2386" s="34"/>
    </row>
    <row r="2387" spans="2:13" s="1" customFormat="1" hidden="1">
      <c r="B2387" s="202"/>
      <c r="C2387" s="203"/>
      <c r="D2387" s="202"/>
      <c r="E2387" s="202"/>
      <c r="F2387" s="22"/>
      <c r="G2387" s="22"/>
      <c r="H2387" s="22"/>
      <c r="I2387" s="202"/>
      <c r="J2387" s="202"/>
      <c r="K2387" s="203"/>
      <c r="L2387" s="20"/>
      <c r="M2387" s="34"/>
    </row>
    <row r="2388" spans="2:13" s="1" customFormat="1" hidden="1">
      <c r="B2388" s="202"/>
      <c r="C2388" s="203"/>
      <c r="D2388" s="202"/>
      <c r="E2388" s="202"/>
      <c r="F2388" s="22"/>
      <c r="G2388" s="22"/>
      <c r="H2388" s="22"/>
      <c r="I2388" s="202"/>
      <c r="J2388" s="202"/>
      <c r="K2388" s="203"/>
      <c r="L2388" s="20"/>
      <c r="M2388" s="34"/>
    </row>
    <row r="2389" spans="2:13" s="1" customFormat="1" hidden="1">
      <c r="B2389" s="202"/>
      <c r="C2389" s="203"/>
      <c r="D2389" s="202"/>
      <c r="E2389" s="202"/>
      <c r="F2389" s="22"/>
      <c r="G2389" s="22"/>
      <c r="H2389" s="22"/>
      <c r="I2389" s="202"/>
      <c r="J2389" s="202"/>
      <c r="K2389" s="203"/>
      <c r="L2389" s="20"/>
      <c r="M2389" s="34"/>
    </row>
    <row r="2390" spans="2:13" s="1" customFormat="1" hidden="1">
      <c r="B2390" s="202"/>
      <c r="C2390" s="203"/>
      <c r="D2390" s="202"/>
      <c r="E2390" s="202"/>
      <c r="F2390" s="22"/>
      <c r="G2390" s="22"/>
      <c r="H2390" s="22"/>
      <c r="I2390" s="202"/>
      <c r="J2390" s="202"/>
      <c r="K2390" s="203"/>
      <c r="L2390" s="20"/>
      <c r="M2390" s="34"/>
    </row>
    <row r="2391" spans="2:13" s="1" customFormat="1" hidden="1">
      <c r="B2391" s="202"/>
      <c r="C2391" s="203"/>
      <c r="D2391" s="202"/>
      <c r="E2391" s="202"/>
      <c r="F2391" s="22"/>
      <c r="G2391" s="22"/>
      <c r="H2391" s="22"/>
      <c r="I2391" s="202"/>
      <c r="J2391" s="202"/>
      <c r="K2391" s="203"/>
      <c r="L2391" s="20"/>
      <c r="M2391" s="34"/>
    </row>
    <row r="2392" spans="2:13" s="1" customFormat="1" hidden="1">
      <c r="B2392" s="202"/>
      <c r="C2392" s="203"/>
      <c r="D2392" s="202"/>
      <c r="E2392" s="202"/>
      <c r="F2392" s="22"/>
      <c r="G2392" s="22"/>
      <c r="H2392" s="22"/>
      <c r="I2392" s="202"/>
      <c r="J2392" s="202"/>
      <c r="K2392" s="203"/>
      <c r="L2392" s="20"/>
      <c r="M2392" s="34"/>
    </row>
    <row r="2393" spans="2:13" s="1" customFormat="1" hidden="1">
      <c r="B2393" s="202"/>
      <c r="C2393" s="203"/>
      <c r="D2393" s="202"/>
      <c r="E2393" s="202"/>
      <c r="F2393" s="22"/>
      <c r="G2393" s="22"/>
      <c r="H2393" s="22"/>
      <c r="I2393" s="202"/>
      <c r="J2393" s="202"/>
      <c r="K2393" s="203"/>
      <c r="L2393" s="20"/>
      <c r="M2393" s="34"/>
    </row>
    <row r="2394" spans="2:13" s="1" customFormat="1" hidden="1">
      <c r="B2394" s="202"/>
      <c r="C2394" s="203"/>
      <c r="D2394" s="202"/>
      <c r="E2394" s="202"/>
      <c r="F2394" s="22"/>
      <c r="G2394" s="22"/>
      <c r="H2394" s="22"/>
      <c r="I2394" s="202"/>
      <c r="J2394" s="202"/>
      <c r="K2394" s="203"/>
      <c r="L2394" s="20"/>
      <c r="M2394" s="34"/>
    </row>
    <row r="2395" spans="2:13" s="1" customFormat="1" hidden="1">
      <c r="B2395" s="202"/>
      <c r="C2395" s="203"/>
      <c r="D2395" s="202"/>
      <c r="E2395" s="202"/>
      <c r="F2395" s="22"/>
      <c r="G2395" s="22"/>
      <c r="H2395" s="22"/>
      <c r="I2395" s="202"/>
      <c r="J2395" s="202"/>
      <c r="K2395" s="203"/>
      <c r="L2395" s="20"/>
      <c r="M2395" s="34"/>
    </row>
    <row r="2396" spans="2:13" s="1" customFormat="1" hidden="1">
      <c r="B2396" s="202"/>
      <c r="C2396" s="203"/>
      <c r="D2396" s="202"/>
      <c r="E2396" s="202"/>
      <c r="F2396" s="22"/>
      <c r="G2396" s="22"/>
      <c r="H2396" s="22"/>
      <c r="I2396" s="202"/>
      <c r="J2396" s="202"/>
      <c r="K2396" s="203"/>
      <c r="L2396" s="20"/>
      <c r="M2396" s="34"/>
    </row>
    <row r="2397" spans="2:13" s="1" customFormat="1" hidden="1">
      <c r="B2397" s="202"/>
      <c r="C2397" s="203"/>
      <c r="D2397" s="202"/>
      <c r="E2397" s="202"/>
      <c r="F2397" s="22"/>
      <c r="G2397" s="22"/>
      <c r="H2397" s="22"/>
      <c r="I2397" s="202"/>
      <c r="J2397" s="202"/>
      <c r="K2397" s="203"/>
      <c r="L2397" s="20"/>
      <c r="M2397" s="34"/>
    </row>
    <row r="2398" spans="2:13" s="1" customFormat="1" hidden="1">
      <c r="B2398" s="202"/>
      <c r="C2398" s="203"/>
      <c r="D2398" s="202"/>
      <c r="E2398" s="202"/>
      <c r="F2398" s="22"/>
      <c r="G2398" s="22"/>
      <c r="H2398" s="22"/>
      <c r="I2398" s="202"/>
      <c r="J2398" s="202"/>
      <c r="K2398" s="203"/>
      <c r="L2398" s="20"/>
      <c r="M2398" s="34"/>
    </row>
    <row r="2399" spans="2:13" s="1" customFormat="1" hidden="1">
      <c r="B2399" s="202"/>
      <c r="C2399" s="203"/>
      <c r="D2399" s="202"/>
      <c r="E2399" s="202"/>
      <c r="F2399" s="22"/>
      <c r="G2399" s="22"/>
      <c r="H2399" s="22"/>
      <c r="I2399" s="202"/>
      <c r="J2399" s="202"/>
      <c r="K2399" s="203"/>
      <c r="L2399" s="20"/>
      <c r="M2399" s="34"/>
    </row>
    <row r="2400" spans="2:13" s="1" customFormat="1" hidden="1">
      <c r="B2400" s="202"/>
      <c r="C2400" s="203"/>
      <c r="D2400" s="202"/>
      <c r="E2400" s="202"/>
      <c r="F2400" s="22"/>
      <c r="G2400" s="22"/>
      <c r="H2400" s="22"/>
      <c r="I2400" s="202"/>
      <c r="J2400" s="202"/>
      <c r="K2400" s="203"/>
      <c r="L2400" s="20"/>
      <c r="M2400" s="34"/>
    </row>
    <row r="2401" spans="2:13" s="1" customFormat="1" hidden="1">
      <c r="B2401" s="202"/>
      <c r="C2401" s="203"/>
      <c r="D2401" s="202"/>
      <c r="E2401" s="202"/>
      <c r="F2401" s="22"/>
      <c r="G2401" s="22"/>
      <c r="H2401" s="22"/>
      <c r="I2401" s="202"/>
      <c r="J2401" s="202"/>
      <c r="K2401" s="203"/>
      <c r="L2401" s="20"/>
      <c r="M2401" s="34"/>
    </row>
    <row r="2402" spans="2:13" s="1" customFormat="1" hidden="1">
      <c r="B2402" s="202"/>
      <c r="C2402" s="203"/>
      <c r="D2402" s="202"/>
      <c r="E2402" s="202"/>
      <c r="F2402" s="22"/>
      <c r="G2402" s="22"/>
      <c r="H2402" s="22"/>
      <c r="I2402" s="202"/>
      <c r="J2402" s="202"/>
      <c r="K2402" s="203"/>
      <c r="L2402" s="20"/>
      <c r="M2402" s="34"/>
    </row>
    <row r="2403" spans="2:13" s="1" customFormat="1" hidden="1">
      <c r="B2403" s="202"/>
      <c r="C2403" s="203"/>
      <c r="D2403" s="202"/>
      <c r="E2403" s="202"/>
      <c r="F2403" s="22"/>
      <c r="G2403" s="22"/>
      <c r="H2403" s="22"/>
      <c r="I2403" s="202"/>
      <c r="J2403" s="202"/>
      <c r="K2403" s="203"/>
      <c r="L2403" s="20"/>
      <c r="M2403" s="34"/>
    </row>
    <row r="2404" spans="2:13" s="1" customFormat="1" hidden="1">
      <c r="B2404" s="202"/>
      <c r="C2404" s="203"/>
      <c r="D2404" s="202"/>
      <c r="E2404" s="202"/>
      <c r="F2404" s="22"/>
      <c r="G2404" s="22"/>
      <c r="H2404" s="22"/>
      <c r="I2404" s="202"/>
      <c r="J2404" s="202"/>
      <c r="K2404" s="203"/>
      <c r="L2404" s="20"/>
      <c r="M2404" s="34"/>
    </row>
    <row r="2405" spans="2:13" s="1" customFormat="1" hidden="1">
      <c r="B2405" s="202"/>
      <c r="C2405" s="203"/>
      <c r="D2405" s="202"/>
      <c r="E2405" s="202"/>
      <c r="F2405" s="22"/>
      <c r="G2405" s="22"/>
      <c r="H2405" s="22"/>
      <c r="I2405" s="202"/>
      <c r="J2405" s="202"/>
      <c r="K2405" s="203"/>
      <c r="L2405" s="20"/>
      <c r="M2405" s="34"/>
    </row>
    <row r="2406" spans="2:13" s="1" customFormat="1" hidden="1">
      <c r="B2406" s="202"/>
      <c r="C2406" s="203"/>
      <c r="D2406" s="202"/>
      <c r="E2406" s="202"/>
      <c r="F2406" s="22"/>
      <c r="G2406" s="22"/>
      <c r="H2406" s="22"/>
      <c r="I2406" s="202"/>
      <c r="J2406" s="202"/>
      <c r="K2406" s="203"/>
      <c r="L2406" s="20"/>
      <c r="M2406" s="34"/>
    </row>
    <row r="2407" spans="2:13" s="1" customFormat="1" hidden="1">
      <c r="B2407" s="202"/>
      <c r="C2407" s="203"/>
      <c r="D2407" s="202"/>
      <c r="E2407" s="202"/>
      <c r="F2407" s="22"/>
      <c r="G2407" s="22"/>
      <c r="H2407" s="22"/>
      <c r="I2407" s="202"/>
      <c r="J2407" s="202"/>
      <c r="K2407" s="203"/>
      <c r="L2407" s="20"/>
      <c r="M2407" s="34"/>
    </row>
    <row r="2408" spans="2:13" s="1" customFormat="1" hidden="1">
      <c r="B2408" s="202"/>
      <c r="C2408" s="203"/>
      <c r="D2408" s="202"/>
      <c r="E2408" s="202"/>
      <c r="F2408" s="22"/>
      <c r="G2408" s="22"/>
      <c r="H2408" s="22"/>
      <c r="I2408" s="202"/>
      <c r="J2408" s="202"/>
      <c r="K2408" s="203"/>
      <c r="L2408" s="20"/>
      <c r="M2408" s="34"/>
    </row>
    <row r="2409" spans="2:13" s="1" customFormat="1" hidden="1">
      <c r="B2409" s="202"/>
      <c r="C2409" s="203"/>
      <c r="D2409" s="202"/>
      <c r="E2409" s="202"/>
      <c r="F2409" s="22"/>
      <c r="G2409" s="22"/>
      <c r="H2409" s="22"/>
      <c r="I2409" s="202"/>
      <c r="J2409" s="202"/>
      <c r="K2409" s="203"/>
      <c r="L2409" s="20"/>
      <c r="M2409" s="34"/>
    </row>
    <row r="2410" spans="2:13" s="1" customFormat="1" hidden="1">
      <c r="B2410" s="202"/>
      <c r="C2410" s="203"/>
      <c r="D2410" s="202"/>
      <c r="E2410" s="202"/>
      <c r="F2410" s="22"/>
      <c r="G2410" s="22"/>
      <c r="H2410" s="22"/>
      <c r="I2410" s="202"/>
      <c r="J2410" s="202"/>
      <c r="K2410" s="203"/>
      <c r="L2410" s="20"/>
      <c r="M2410" s="34"/>
    </row>
    <row r="2411" spans="2:13" s="1" customFormat="1" hidden="1">
      <c r="B2411" s="202"/>
      <c r="C2411" s="203"/>
      <c r="D2411" s="202"/>
      <c r="E2411" s="202"/>
      <c r="F2411" s="22"/>
      <c r="G2411" s="22"/>
      <c r="H2411" s="22"/>
      <c r="I2411" s="202"/>
      <c r="J2411" s="202"/>
      <c r="K2411" s="203"/>
      <c r="L2411" s="20"/>
      <c r="M2411" s="34"/>
    </row>
    <row r="2412" spans="2:13" s="1" customFormat="1" hidden="1">
      <c r="B2412" s="202"/>
      <c r="C2412" s="203"/>
      <c r="D2412" s="202"/>
      <c r="E2412" s="202"/>
      <c r="F2412" s="22"/>
      <c r="G2412" s="22"/>
      <c r="H2412" s="22"/>
      <c r="I2412" s="202"/>
      <c r="J2412" s="202"/>
      <c r="K2412" s="203"/>
      <c r="L2412" s="20"/>
      <c r="M2412" s="34"/>
    </row>
    <row r="2413" spans="2:13" s="1" customFormat="1" hidden="1">
      <c r="B2413" s="202"/>
      <c r="C2413" s="203"/>
      <c r="D2413" s="202"/>
      <c r="E2413" s="202"/>
      <c r="F2413" s="22"/>
      <c r="G2413" s="22"/>
      <c r="H2413" s="22"/>
      <c r="I2413" s="202"/>
      <c r="J2413" s="202"/>
      <c r="K2413" s="203"/>
      <c r="L2413" s="20"/>
      <c r="M2413" s="34"/>
    </row>
    <row r="2414" spans="2:13" s="1" customFormat="1" hidden="1">
      <c r="B2414" s="202"/>
      <c r="C2414" s="203"/>
      <c r="D2414" s="202"/>
      <c r="E2414" s="202"/>
      <c r="F2414" s="22"/>
      <c r="G2414" s="22"/>
      <c r="H2414" s="22"/>
      <c r="I2414" s="202"/>
      <c r="J2414" s="202"/>
      <c r="K2414" s="203"/>
      <c r="L2414" s="20"/>
      <c r="M2414" s="34"/>
    </row>
    <row r="2415" spans="2:13" s="1" customFormat="1" hidden="1">
      <c r="B2415" s="202"/>
      <c r="C2415" s="203"/>
      <c r="D2415" s="202"/>
      <c r="E2415" s="202"/>
      <c r="F2415" s="22"/>
      <c r="G2415" s="22"/>
      <c r="H2415" s="22"/>
      <c r="I2415" s="202"/>
      <c r="J2415" s="202"/>
      <c r="K2415" s="203"/>
      <c r="L2415" s="20"/>
      <c r="M2415" s="34"/>
    </row>
    <row r="2416" spans="2:13" s="1" customFormat="1" hidden="1">
      <c r="B2416" s="202"/>
      <c r="C2416" s="203"/>
      <c r="D2416" s="202"/>
      <c r="E2416" s="202"/>
      <c r="F2416" s="22"/>
      <c r="G2416" s="22"/>
      <c r="H2416" s="22"/>
      <c r="I2416" s="202"/>
      <c r="J2416" s="202"/>
      <c r="K2416" s="203"/>
      <c r="L2416" s="20"/>
      <c r="M2416" s="34"/>
    </row>
    <row r="2417" spans="2:13" s="1" customFormat="1" hidden="1">
      <c r="B2417" s="202"/>
      <c r="C2417" s="203"/>
      <c r="D2417" s="202"/>
      <c r="E2417" s="202"/>
      <c r="F2417" s="22"/>
      <c r="G2417" s="22"/>
      <c r="H2417" s="22"/>
      <c r="I2417" s="202"/>
      <c r="J2417" s="202"/>
      <c r="K2417" s="203"/>
      <c r="L2417" s="20"/>
      <c r="M2417" s="34"/>
    </row>
    <row r="2418" spans="2:13" s="1" customFormat="1" hidden="1">
      <c r="B2418" s="202"/>
      <c r="C2418" s="203"/>
      <c r="D2418" s="202"/>
      <c r="E2418" s="202"/>
      <c r="F2418" s="22"/>
      <c r="G2418" s="22"/>
      <c r="H2418" s="22"/>
      <c r="I2418" s="202"/>
      <c r="J2418" s="202"/>
      <c r="K2418" s="203"/>
      <c r="L2418" s="20"/>
      <c r="M2418" s="34"/>
    </row>
    <row r="2419" spans="2:13" s="1" customFormat="1" hidden="1">
      <c r="B2419" s="202"/>
      <c r="C2419" s="203"/>
      <c r="D2419" s="202"/>
      <c r="E2419" s="202"/>
      <c r="F2419" s="22"/>
      <c r="G2419" s="22"/>
      <c r="H2419" s="22"/>
      <c r="I2419" s="202"/>
      <c r="J2419" s="202"/>
      <c r="K2419" s="203"/>
      <c r="L2419" s="20"/>
      <c r="M2419" s="34"/>
    </row>
    <row r="2420" spans="2:13" s="1" customFormat="1" hidden="1">
      <c r="B2420" s="202"/>
      <c r="C2420" s="203"/>
      <c r="D2420" s="202"/>
      <c r="E2420" s="202"/>
      <c r="F2420" s="22"/>
      <c r="G2420" s="22"/>
      <c r="H2420" s="22"/>
      <c r="I2420" s="202"/>
      <c r="J2420" s="202"/>
      <c r="K2420" s="203"/>
      <c r="L2420" s="20"/>
      <c r="M2420" s="34"/>
    </row>
    <row r="2421" spans="2:13" s="1" customFormat="1" hidden="1">
      <c r="B2421" s="202"/>
      <c r="C2421" s="203"/>
      <c r="D2421" s="202"/>
      <c r="E2421" s="202"/>
      <c r="F2421" s="22"/>
      <c r="G2421" s="22"/>
      <c r="H2421" s="22"/>
      <c r="I2421" s="202"/>
      <c r="J2421" s="202"/>
      <c r="K2421" s="203"/>
      <c r="L2421" s="20"/>
      <c r="M2421" s="34"/>
    </row>
    <row r="2422" spans="2:13" s="1" customFormat="1" hidden="1">
      <c r="B2422" s="202"/>
      <c r="C2422" s="203"/>
      <c r="D2422" s="202"/>
      <c r="E2422" s="202"/>
      <c r="F2422" s="22"/>
      <c r="G2422" s="22"/>
      <c r="H2422" s="22"/>
      <c r="I2422" s="202"/>
      <c r="J2422" s="202"/>
      <c r="K2422" s="203"/>
      <c r="L2422" s="20"/>
      <c r="M2422" s="34"/>
    </row>
    <row r="2423" spans="2:13" s="1" customFormat="1" hidden="1">
      <c r="B2423" s="202"/>
      <c r="C2423" s="203"/>
      <c r="D2423" s="202"/>
      <c r="E2423" s="202"/>
      <c r="F2423" s="22"/>
      <c r="G2423" s="22"/>
      <c r="H2423" s="22"/>
      <c r="I2423" s="202"/>
      <c r="J2423" s="202"/>
      <c r="K2423" s="203"/>
      <c r="L2423" s="20"/>
      <c r="M2423" s="34"/>
    </row>
    <row r="2424" spans="2:13" s="1" customFormat="1" hidden="1">
      <c r="B2424" s="202"/>
      <c r="C2424" s="203"/>
      <c r="D2424" s="202"/>
      <c r="E2424" s="202"/>
      <c r="F2424" s="22"/>
      <c r="G2424" s="22"/>
      <c r="H2424" s="22"/>
      <c r="I2424" s="202"/>
      <c r="J2424" s="202"/>
      <c r="K2424" s="203"/>
      <c r="L2424" s="20"/>
      <c r="M2424" s="34"/>
    </row>
    <row r="2425" spans="2:13" s="1" customFormat="1" hidden="1">
      <c r="B2425" s="202"/>
      <c r="C2425" s="203"/>
      <c r="D2425" s="202"/>
      <c r="E2425" s="202"/>
      <c r="F2425" s="22"/>
      <c r="G2425" s="22"/>
      <c r="H2425" s="22"/>
      <c r="I2425" s="202"/>
      <c r="J2425" s="202"/>
      <c r="K2425" s="203"/>
      <c r="L2425" s="20"/>
      <c r="M2425" s="34"/>
    </row>
    <row r="2426" spans="2:13" s="1" customFormat="1" hidden="1">
      <c r="B2426" s="202"/>
      <c r="C2426" s="203"/>
      <c r="D2426" s="202"/>
      <c r="E2426" s="202"/>
      <c r="F2426" s="22"/>
      <c r="G2426" s="22"/>
      <c r="H2426" s="22"/>
      <c r="I2426" s="202"/>
      <c r="J2426" s="202"/>
      <c r="K2426" s="203"/>
      <c r="L2426" s="20"/>
      <c r="M2426" s="34"/>
    </row>
    <row r="2427" spans="2:13" s="1" customFormat="1" hidden="1">
      <c r="B2427" s="202"/>
      <c r="C2427" s="203"/>
      <c r="D2427" s="202"/>
      <c r="E2427" s="202"/>
      <c r="F2427" s="22"/>
      <c r="G2427" s="22"/>
      <c r="H2427" s="22"/>
      <c r="I2427" s="202"/>
      <c r="J2427" s="202"/>
      <c r="K2427" s="203"/>
      <c r="L2427" s="20"/>
      <c r="M2427" s="34"/>
    </row>
    <row r="2428" spans="2:13" s="1" customFormat="1" hidden="1">
      <c r="B2428" s="202"/>
      <c r="C2428" s="203"/>
      <c r="D2428" s="202"/>
      <c r="E2428" s="202"/>
      <c r="F2428" s="22"/>
      <c r="G2428" s="22"/>
      <c r="H2428" s="22"/>
      <c r="I2428" s="202"/>
      <c r="J2428" s="202"/>
      <c r="K2428" s="203"/>
      <c r="L2428" s="20"/>
      <c r="M2428" s="34"/>
    </row>
    <row r="2429" spans="2:13" s="1" customFormat="1" hidden="1">
      <c r="B2429" s="202"/>
      <c r="C2429" s="203"/>
      <c r="D2429" s="202"/>
      <c r="E2429" s="202"/>
      <c r="F2429" s="22"/>
      <c r="G2429" s="22"/>
      <c r="H2429" s="22"/>
      <c r="I2429" s="202"/>
      <c r="J2429" s="202"/>
      <c r="K2429" s="203"/>
      <c r="L2429" s="20"/>
      <c r="M2429" s="34"/>
    </row>
    <row r="2430" spans="2:13" s="1" customFormat="1" hidden="1">
      <c r="B2430" s="202"/>
      <c r="C2430" s="203"/>
      <c r="D2430" s="202"/>
      <c r="E2430" s="202"/>
      <c r="F2430" s="22"/>
      <c r="G2430" s="22"/>
      <c r="H2430" s="22"/>
      <c r="I2430" s="202"/>
      <c r="J2430" s="202"/>
      <c r="K2430" s="203"/>
      <c r="L2430" s="20"/>
      <c r="M2430" s="34"/>
    </row>
    <row r="2431" spans="2:13" s="1" customFormat="1" hidden="1">
      <c r="B2431" s="202"/>
      <c r="C2431" s="203"/>
      <c r="D2431" s="202"/>
      <c r="E2431" s="202"/>
      <c r="F2431" s="22"/>
      <c r="G2431" s="22"/>
      <c r="H2431" s="22"/>
      <c r="I2431" s="202"/>
      <c r="J2431" s="202"/>
      <c r="K2431" s="203"/>
      <c r="L2431" s="20"/>
      <c r="M2431" s="34"/>
    </row>
    <row r="2432" spans="2:13" s="1" customFormat="1" hidden="1">
      <c r="B2432" s="202"/>
      <c r="C2432" s="203"/>
      <c r="D2432" s="202"/>
      <c r="E2432" s="202"/>
      <c r="F2432" s="22"/>
      <c r="G2432" s="22"/>
      <c r="H2432" s="22"/>
      <c r="I2432" s="202"/>
      <c r="J2432" s="202"/>
      <c r="K2432" s="203"/>
      <c r="L2432" s="20"/>
      <c r="M2432" s="34"/>
    </row>
    <row r="2433" spans="2:13" s="1" customFormat="1" hidden="1">
      <c r="B2433" s="202"/>
      <c r="C2433" s="203"/>
      <c r="D2433" s="202"/>
      <c r="E2433" s="202"/>
      <c r="F2433" s="22"/>
      <c r="G2433" s="22"/>
      <c r="H2433" s="22"/>
      <c r="I2433" s="202"/>
      <c r="J2433" s="202"/>
      <c r="K2433" s="203"/>
      <c r="L2433" s="20"/>
      <c r="M2433" s="34"/>
    </row>
    <row r="2434" spans="2:13" s="1" customFormat="1" hidden="1">
      <c r="B2434" s="202"/>
      <c r="C2434" s="203"/>
      <c r="D2434" s="202"/>
      <c r="E2434" s="202"/>
      <c r="F2434" s="22"/>
      <c r="G2434" s="22"/>
      <c r="H2434" s="22"/>
      <c r="I2434" s="202"/>
      <c r="J2434" s="202"/>
      <c r="K2434" s="203"/>
      <c r="L2434" s="20"/>
      <c r="M2434" s="34"/>
    </row>
    <row r="2435" spans="2:13" s="1" customFormat="1" hidden="1">
      <c r="B2435" s="202"/>
      <c r="C2435" s="203"/>
      <c r="D2435" s="202"/>
      <c r="E2435" s="202"/>
      <c r="F2435" s="22"/>
      <c r="G2435" s="22"/>
      <c r="H2435" s="22"/>
      <c r="I2435" s="202"/>
      <c r="J2435" s="202"/>
      <c r="K2435" s="203"/>
      <c r="L2435" s="20"/>
      <c r="M2435" s="34"/>
    </row>
    <row r="2436" spans="2:13" s="1" customFormat="1" hidden="1">
      <c r="B2436" s="202"/>
      <c r="C2436" s="203"/>
      <c r="D2436" s="202"/>
      <c r="E2436" s="202"/>
      <c r="F2436" s="22"/>
      <c r="G2436" s="22"/>
      <c r="H2436" s="22"/>
      <c r="I2436" s="202"/>
      <c r="J2436" s="202"/>
      <c r="K2436" s="203"/>
      <c r="L2436" s="20"/>
      <c r="M2436" s="34"/>
    </row>
    <row r="2437" spans="2:13" s="1" customFormat="1" hidden="1">
      <c r="B2437" s="202"/>
      <c r="C2437" s="203"/>
      <c r="D2437" s="202"/>
      <c r="E2437" s="202"/>
      <c r="F2437" s="22"/>
      <c r="G2437" s="22"/>
      <c r="H2437" s="22"/>
      <c r="I2437" s="202"/>
      <c r="J2437" s="202"/>
      <c r="K2437" s="203"/>
      <c r="L2437" s="20"/>
      <c r="M2437" s="34"/>
    </row>
    <row r="2438" spans="2:13" s="1" customFormat="1" hidden="1">
      <c r="B2438" s="202"/>
      <c r="C2438" s="203"/>
      <c r="D2438" s="202"/>
      <c r="E2438" s="202"/>
      <c r="F2438" s="22"/>
      <c r="G2438" s="22"/>
      <c r="H2438" s="22"/>
      <c r="I2438" s="202"/>
      <c r="J2438" s="202"/>
      <c r="K2438" s="203"/>
      <c r="L2438" s="20"/>
      <c r="M2438" s="34"/>
    </row>
    <row r="2439" spans="2:13" s="1" customFormat="1" hidden="1">
      <c r="B2439" s="202"/>
      <c r="C2439" s="203"/>
      <c r="D2439" s="202"/>
      <c r="E2439" s="202"/>
      <c r="F2439" s="22"/>
      <c r="G2439" s="22"/>
      <c r="H2439" s="22"/>
      <c r="I2439" s="202"/>
      <c r="J2439" s="202"/>
      <c r="K2439" s="203"/>
      <c r="L2439" s="20"/>
      <c r="M2439" s="34"/>
    </row>
    <row r="2440" spans="2:13" s="1" customFormat="1" hidden="1">
      <c r="B2440" s="202"/>
      <c r="C2440" s="203"/>
      <c r="D2440" s="202"/>
      <c r="E2440" s="202"/>
      <c r="F2440" s="22"/>
      <c r="G2440" s="22"/>
      <c r="H2440" s="22"/>
      <c r="I2440" s="202"/>
      <c r="J2440" s="202"/>
      <c r="K2440" s="203"/>
      <c r="L2440" s="20"/>
      <c r="M2440" s="34"/>
    </row>
    <row r="2441" spans="2:13" s="1" customFormat="1" hidden="1">
      <c r="B2441" s="202"/>
      <c r="C2441" s="203"/>
      <c r="D2441" s="202"/>
      <c r="E2441" s="202"/>
      <c r="F2441" s="22"/>
      <c r="G2441" s="22"/>
      <c r="H2441" s="22"/>
      <c r="I2441" s="202"/>
      <c r="J2441" s="202"/>
      <c r="K2441" s="203"/>
      <c r="L2441" s="20"/>
      <c r="M2441" s="34"/>
    </row>
    <row r="2442" spans="2:13" s="1" customFormat="1" hidden="1">
      <c r="B2442" s="202"/>
      <c r="C2442" s="203"/>
      <c r="D2442" s="202"/>
      <c r="E2442" s="202"/>
      <c r="F2442" s="22"/>
      <c r="G2442" s="22"/>
      <c r="H2442" s="22"/>
      <c r="I2442" s="202"/>
      <c r="J2442" s="202"/>
      <c r="K2442" s="203"/>
      <c r="L2442" s="20"/>
      <c r="M2442" s="34"/>
    </row>
    <row r="2443" spans="2:13" s="1" customFormat="1" hidden="1">
      <c r="B2443" s="202"/>
      <c r="C2443" s="203"/>
      <c r="D2443" s="202"/>
      <c r="E2443" s="202"/>
      <c r="F2443" s="22"/>
      <c r="G2443" s="22"/>
      <c r="H2443" s="22"/>
      <c r="I2443" s="202"/>
      <c r="J2443" s="202"/>
      <c r="K2443" s="203"/>
      <c r="L2443" s="20"/>
      <c r="M2443" s="34"/>
    </row>
    <row r="2444" spans="2:13" s="1" customFormat="1" hidden="1">
      <c r="B2444" s="202"/>
      <c r="C2444" s="203"/>
      <c r="D2444" s="202"/>
      <c r="E2444" s="202"/>
      <c r="F2444" s="22"/>
      <c r="G2444" s="22"/>
      <c r="H2444" s="22"/>
      <c r="I2444" s="202"/>
      <c r="J2444" s="202"/>
      <c r="K2444" s="203"/>
      <c r="L2444" s="20"/>
      <c r="M2444" s="34"/>
    </row>
    <row r="2445" spans="2:13" s="1" customFormat="1" hidden="1">
      <c r="B2445" s="202"/>
      <c r="C2445" s="203"/>
      <c r="D2445" s="202"/>
      <c r="E2445" s="202"/>
      <c r="F2445" s="22"/>
      <c r="G2445" s="22"/>
      <c r="H2445" s="22"/>
      <c r="I2445" s="202"/>
      <c r="J2445" s="202"/>
      <c r="K2445" s="203"/>
      <c r="L2445" s="20"/>
      <c r="M2445" s="34"/>
    </row>
    <row r="2446" spans="2:13" s="1" customFormat="1" hidden="1">
      <c r="B2446" s="202"/>
      <c r="C2446" s="203"/>
      <c r="D2446" s="202"/>
      <c r="E2446" s="202"/>
      <c r="F2446" s="22"/>
      <c r="G2446" s="22"/>
      <c r="H2446" s="22"/>
      <c r="I2446" s="202"/>
      <c r="J2446" s="202"/>
      <c r="K2446" s="203"/>
      <c r="L2446" s="20"/>
      <c r="M2446" s="34"/>
    </row>
    <row r="2447" spans="2:13" s="1" customFormat="1" hidden="1">
      <c r="B2447" s="202"/>
      <c r="C2447" s="203"/>
      <c r="D2447" s="202"/>
      <c r="E2447" s="202"/>
      <c r="F2447" s="22"/>
      <c r="G2447" s="22"/>
      <c r="H2447" s="22"/>
      <c r="I2447" s="202"/>
      <c r="J2447" s="202"/>
      <c r="K2447" s="203"/>
      <c r="L2447" s="20"/>
      <c r="M2447" s="34"/>
    </row>
    <row r="2448" spans="2:13" s="1" customFormat="1" hidden="1">
      <c r="B2448" s="202"/>
      <c r="C2448" s="203"/>
      <c r="D2448" s="202"/>
      <c r="E2448" s="202"/>
      <c r="F2448" s="22"/>
      <c r="G2448" s="22"/>
      <c r="H2448" s="22"/>
      <c r="I2448" s="202"/>
      <c r="J2448" s="202"/>
      <c r="K2448" s="203"/>
      <c r="L2448" s="20"/>
      <c r="M2448" s="34"/>
    </row>
    <row r="2449" spans="2:13" s="1" customFormat="1" hidden="1">
      <c r="B2449" s="202"/>
      <c r="C2449" s="203"/>
      <c r="D2449" s="202"/>
      <c r="E2449" s="202"/>
      <c r="F2449" s="22"/>
      <c r="G2449" s="22"/>
      <c r="H2449" s="22"/>
      <c r="I2449" s="202"/>
      <c r="J2449" s="202"/>
      <c r="K2449" s="203"/>
      <c r="L2449" s="20"/>
      <c r="M2449" s="34"/>
    </row>
    <row r="2450" spans="2:13" s="1" customFormat="1" hidden="1">
      <c r="B2450" s="202"/>
      <c r="C2450" s="203"/>
      <c r="D2450" s="202"/>
      <c r="E2450" s="202"/>
      <c r="F2450" s="22"/>
      <c r="G2450" s="22"/>
      <c r="H2450" s="22"/>
      <c r="I2450" s="202"/>
      <c r="J2450" s="202"/>
      <c r="K2450" s="203"/>
      <c r="L2450" s="20"/>
      <c r="M2450" s="34"/>
    </row>
    <row r="2451" spans="2:13" s="1" customFormat="1" hidden="1">
      <c r="B2451" s="202"/>
      <c r="C2451" s="203"/>
      <c r="D2451" s="202"/>
      <c r="E2451" s="202"/>
      <c r="F2451" s="22"/>
      <c r="G2451" s="22"/>
      <c r="H2451" s="22"/>
      <c r="I2451" s="202"/>
      <c r="J2451" s="202"/>
      <c r="K2451" s="203"/>
      <c r="L2451" s="20"/>
      <c r="M2451" s="34"/>
    </row>
    <row r="2452" spans="2:13" s="1" customFormat="1" hidden="1">
      <c r="B2452" s="202"/>
      <c r="C2452" s="203"/>
      <c r="D2452" s="202"/>
      <c r="E2452" s="202"/>
      <c r="F2452" s="22"/>
      <c r="G2452" s="22"/>
      <c r="H2452" s="22"/>
      <c r="I2452" s="202"/>
      <c r="J2452" s="202"/>
      <c r="K2452" s="203"/>
      <c r="L2452" s="20"/>
      <c r="M2452" s="34"/>
    </row>
    <row r="2453" spans="2:13" s="1" customFormat="1" hidden="1">
      <c r="B2453" s="202"/>
      <c r="C2453" s="203"/>
      <c r="D2453" s="202"/>
      <c r="E2453" s="202"/>
      <c r="F2453" s="22"/>
      <c r="G2453" s="22"/>
      <c r="H2453" s="22"/>
      <c r="I2453" s="202"/>
      <c r="J2453" s="202"/>
      <c r="K2453" s="203"/>
      <c r="L2453" s="20"/>
      <c r="M2453" s="34"/>
    </row>
    <row r="2454" spans="2:13" s="1" customFormat="1" hidden="1">
      <c r="B2454" s="202"/>
      <c r="C2454" s="203"/>
      <c r="D2454" s="202"/>
      <c r="E2454" s="202"/>
      <c r="F2454" s="22"/>
      <c r="G2454" s="22"/>
      <c r="H2454" s="22"/>
      <c r="I2454" s="202"/>
      <c r="J2454" s="202"/>
      <c r="K2454" s="203"/>
      <c r="L2454" s="20"/>
      <c r="M2454" s="34"/>
    </row>
    <row r="2455" spans="2:13" s="1" customFormat="1" hidden="1">
      <c r="B2455" s="202"/>
      <c r="C2455" s="203"/>
      <c r="D2455" s="202"/>
      <c r="E2455" s="202"/>
      <c r="F2455" s="22"/>
      <c r="G2455" s="22"/>
      <c r="H2455" s="22"/>
      <c r="I2455" s="202"/>
      <c r="J2455" s="202"/>
      <c r="K2455" s="203"/>
      <c r="L2455" s="20"/>
      <c r="M2455" s="34"/>
    </row>
    <row r="2456" spans="2:13" s="1" customFormat="1" hidden="1">
      <c r="B2456" s="202"/>
      <c r="C2456" s="203"/>
      <c r="D2456" s="202"/>
      <c r="E2456" s="202"/>
      <c r="F2456" s="22"/>
      <c r="G2456" s="22"/>
      <c r="H2456" s="22"/>
      <c r="I2456" s="202"/>
      <c r="J2456" s="202"/>
      <c r="K2456" s="203"/>
      <c r="L2456" s="20"/>
      <c r="M2456" s="34"/>
    </row>
    <row r="2457" spans="2:13" s="1" customFormat="1" hidden="1">
      <c r="B2457" s="202"/>
      <c r="C2457" s="203"/>
      <c r="D2457" s="202"/>
      <c r="E2457" s="202"/>
      <c r="F2457" s="22"/>
      <c r="G2457" s="22"/>
      <c r="H2457" s="22"/>
      <c r="I2457" s="202"/>
      <c r="J2457" s="202"/>
      <c r="K2457" s="203"/>
      <c r="L2457" s="20"/>
      <c r="M2457" s="34"/>
    </row>
    <row r="2458" spans="2:13" s="1" customFormat="1" hidden="1">
      <c r="B2458" s="202"/>
      <c r="C2458" s="203"/>
      <c r="D2458" s="202"/>
      <c r="E2458" s="202"/>
      <c r="F2458" s="22"/>
      <c r="G2458" s="22"/>
      <c r="H2458" s="22"/>
      <c r="I2458" s="202"/>
      <c r="J2458" s="202"/>
      <c r="K2458" s="203"/>
      <c r="L2458" s="20"/>
      <c r="M2458" s="34"/>
    </row>
    <row r="2459" spans="2:13" s="1" customFormat="1" hidden="1">
      <c r="B2459" s="202"/>
      <c r="C2459" s="203"/>
      <c r="D2459" s="202"/>
      <c r="E2459" s="202"/>
      <c r="F2459" s="22"/>
      <c r="G2459" s="22"/>
      <c r="H2459" s="22"/>
      <c r="I2459" s="202"/>
      <c r="J2459" s="202"/>
      <c r="K2459" s="203"/>
      <c r="L2459" s="20"/>
      <c r="M2459" s="34"/>
    </row>
    <row r="2460" spans="2:13" s="1" customFormat="1" hidden="1">
      <c r="B2460" s="202"/>
      <c r="C2460" s="203"/>
      <c r="D2460" s="202"/>
      <c r="E2460" s="202"/>
      <c r="F2460" s="22"/>
      <c r="G2460" s="22"/>
      <c r="H2460" s="22"/>
      <c r="I2460" s="202"/>
      <c r="J2460" s="202"/>
      <c r="K2460" s="203"/>
      <c r="L2460" s="20"/>
      <c r="M2460" s="34"/>
    </row>
    <row r="2461" spans="2:13" s="1" customFormat="1" hidden="1">
      <c r="B2461" s="202"/>
      <c r="C2461" s="203"/>
      <c r="D2461" s="202"/>
      <c r="E2461" s="202"/>
      <c r="F2461" s="22"/>
      <c r="G2461" s="22"/>
      <c r="H2461" s="22"/>
      <c r="I2461" s="202"/>
      <c r="J2461" s="202"/>
      <c r="K2461" s="203"/>
      <c r="L2461" s="20"/>
      <c r="M2461" s="34"/>
    </row>
    <row r="2462" spans="2:13" s="1" customFormat="1" hidden="1">
      <c r="B2462" s="202"/>
      <c r="C2462" s="203"/>
      <c r="D2462" s="202"/>
      <c r="E2462" s="202"/>
      <c r="F2462" s="22"/>
      <c r="G2462" s="22"/>
      <c r="H2462" s="22"/>
      <c r="I2462" s="202"/>
      <c r="J2462" s="202"/>
      <c r="K2462" s="203"/>
      <c r="L2462" s="20"/>
      <c r="M2462" s="34"/>
    </row>
    <row r="2463" spans="2:13" s="1" customFormat="1" hidden="1">
      <c r="B2463" s="202"/>
      <c r="C2463" s="203"/>
      <c r="D2463" s="202"/>
      <c r="E2463" s="202"/>
      <c r="F2463" s="22"/>
      <c r="G2463" s="22"/>
      <c r="H2463" s="22"/>
      <c r="I2463" s="202"/>
      <c r="J2463" s="202"/>
      <c r="K2463" s="203"/>
      <c r="L2463" s="20"/>
      <c r="M2463" s="34"/>
    </row>
    <row r="2464" spans="2:13" s="1" customFormat="1" hidden="1">
      <c r="B2464" s="202"/>
      <c r="C2464" s="203"/>
      <c r="D2464" s="202"/>
      <c r="E2464" s="202"/>
      <c r="F2464" s="22"/>
      <c r="G2464" s="22"/>
      <c r="H2464" s="22"/>
      <c r="I2464" s="202"/>
      <c r="J2464" s="202"/>
      <c r="K2464" s="203"/>
      <c r="L2464" s="20"/>
      <c r="M2464" s="34"/>
    </row>
    <row r="2465" spans="2:13" s="1" customFormat="1" hidden="1">
      <c r="B2465" s="202"/>
      <c r="C2465" s="203"/>
      <c r="D2465" s="202"/>
      <c r="E2465" s="202"/>
      <c r="F2465" s="22"/>
      <c r="G2465" s="22"/>
      <c r="H2465" s="22"/>
      <c r="I2465" s="202"/>
      <c r="J2465" s="202"/>
      <c r="K2465" s="203"/>
      <c r="L2465" s="20"/>
      <c r="M2465" s="34"/>
    </row>
    <row r="2466" spans="2:13" s="1" customFormat="1" hidden="1">
      <c r="B2466" s="202"/>
      <c r="C2466" s="203"/>
      <c r="D2466" s="202"/>
      <c r="E2466" s="202"/>
      <c r="F2466" s="22"/>
      <c r="G2466" s="22"/>
      <c r="H2466" s="22"/>
      <c r="I2466" s="202"/>
      <c r="J2466" s="202"/>
      <c r="K2466" s="203"/>
      <c r="L2466" s="20"/>
      <c r="M2466" s="34"/>
    </row>
    <row r="2467" spans="2:13" s="1" customFormat="1" hidden="1">
      <c r="B2467" s="202"/>
      <c r="C2467" s="203"/>
      <c r="D2467" s="202"/>
      <c r="E2467" s="202"/>
      <c r="F2467" s="22"/>
      <c r="G2467" s="22"/>
      <c r="H2467" s="22"/>
      <c r="I2467" s="202"/>
      <c r="J2467" s="202"/>
      <c r="K2467" s="203"/>
      <c r="L2467" s="20"/>
      <c r="M2467" s="34"/>
    </row>
    <row r="2468" spans="2:13" s="1" customFormat="1" hidden="1">
      <c r="B2468" s="202"/>
      <c r="C2468" s="203"/>
      <c r="D2468" s="202"/>
      <c r="E2468" s="202"/>
      <c r="F2468" s="22"/>
      <c r="G2468" s="22"/>
      <c r="H2468" s="22"/>
      <c r="I2468" s="202"/>
      <c r="J2468" s="202"/>
      <c r="K2468" s="203"/>
      <c r="L2468" s="20"/>
      <c r="M2468" s="34"/>
    </row>
    <row r="2469" spans="2:13" s="1" customFormat="1" hidden="1">
      <c r="B2469" s="202"/>
      <c r="C2469" s="203"/>
      <c r="D2469" s="202"/>
      <c r="E2469" s="202"/>
      <c r="F2469" s="22"/>
      <c r="G2469" s="22"/>
      <c r="H2469" s="22"/>
      <c r="I2469" s="202"/>
      <c r="J2469" s="202"/>
      <c r="K2469" s="203"/>
      <c r="L2469" s="20"/>
      <c r="M2469" s="34"/>
    </row>
    <row r="2470" spans="2:13" s="1" customFormat="1" hidden="1">
      <c r="B2470" s="202"/>
      <c r="C2470" s="203"/>
      <c r="D2470" s="202"/>
      <c r="E2470" s="202"/>
      <c r="F2470" s="22"/>
      <c r="G2470" s="22"/>
      <c r="H2470" s="22"/>
      <c r="I2470" s="202"/>
      <c r="J2470" s="202"/>
      <c r="K2470" s="203"/>
      <c r="L2470" s="20"/>
      <c r="M2470" s="34"/>
    </row>
    <row r="2471" spans="2:13" s="1" customFormat="1" hidden="1">
      <c r="B2471" s="202"/>
      <c r="C2471" s="203"/>
      <c r="D2471" s="202"/>
      <c r="E2471" s="202"/>
      <c r="F2471" s="22"/>
      <c r="G2471" s="22"/>
      <c r="H2471" s="22"/>
      <c r="I2471" s="202"/>
      <c r="J2471" s="202"/>
      <c r="K2471" s="203"/>
      <c r="L2471" s="20"/>
      <c r="M2471" s="34"/>
    </row>
    <row r="2472" spans="2:13" s="1" customFormat="1" hidden="1">
      <c r="B2472" s="202"/>
      <c r="C2472" s="203"/>
      <c r="D2472" s="202"/>
      <c r="E2472" s="202"/>
      <c r="F2472" s="22"/>
      <c r="G2472" s="22"/>
      <c r="H2472" s="22"/>
      <c r="I2472" s="202"/>
      <c r="J2472" s="202"/>
      <c r="K2472" s="203"/>
      <c r="L2472" s="20"/>
      <c r="M2472" s="34"/>
    </row>
    <row r="2473" spans="2:13" s="1" customFormat="1" hidden="1">
      <c r="B2473" s="202"/>
      <c r="C2473" s="203"/>
      <c r="D2473" s="202"/>
      <c r="E2473" s="202"/>
      <c r="F2473" s="22"/>
      <c r="G2473" s="22"/>
      <c r="H2473" s="22"/>
      <c r="I2473" s="202"/>
      <c r="J2473" s="202"/>
      <c r="K2473" s="203"/>
      <c r="L2473" s="20"/>
      <c r="M2473" s="34"/>
    </row>
    <row r="2474" spans="2:13" s="1" customFormat="1" hidden="1">
      <c r="B2474" s="202"/>
      <c r="C2474" s="203"/>
      <c r="D2474" s="202"/>
      <c r="E2474" s="202"/>
      <c r="F2474" s="22"/>
      <c r="G2474" s="22"/>
      <c r="H2474" s="22"/>
      <c r="I2474" s="202"/>
      <c r="J2474" s="202"/>
      <c r="K2474" s="203"/>
      <c r="L2474" s="20"/>
      <c r="M2474" s="34"/>
    </row>
    <row r="2475" spans="2:13" s="1" customFormat="1" hidden="1">
      <c r="B2475" s="202"/>
      <c r="C2475" s="203"/>
      <c r="D2475" s="202"/>
      <c r="E2475" s="202"/>
      <c r="F2475" s="22"/>
      <c r="G2475" s="22"/>
      <c r="H2475" s="22"/>
      <c r="I2475" s="202"/>
      <c r="J2475" s="202"/>
      <c r="K2475" s="203"/>
      <c r="L2475" s="20"/>
      <c r="M2475" s="34"/>
    </row>
    <row r="2476" spans="2:13" s="1" customFormat="1" hidden="1">
      <c r="B2476" s="202"/>
      <c r="C2476" s="203"/>
      <c r="D2476" s="202"/>
      <c r="E2476" s="202"/>
      <c r="F2476" s="22"/>
      <c r="G2476" s="22"/>
      <c r="H2476" s="22"/>
      <c r="I2476" s="202"/>
      <c r="J2476" s="202"/>
      <c r="K2476" s="203"/>
      <c r="L2476" s="20"/>
      <c r="M2476" s="34"/>
    </row>
    <row r="2477" spans="2:13" s="1" customFormat="1" hidden="1">
      <c r="B2477" s="202"/>
      <c r="C2477" s="203"/>
      <c r="D2477" s="202"/>
      <c r="E2477" s="202"/>
      <c r="F2477" s="22"/>
      <c r="G2477" s="22"/>
      <c r="H2477" s="22"/>
      <c r="I2477" s="202"/>
      <c r="J2477" s="202"/>
      <c r="K2477" s="203"/>
      <c r="L2477" s="20"/>
      <c r="M2477" s="34"/>
    </row>
    <row r="2478" spans="2:13" s="1" customFormat="1" hidden="1">
      <c r="B2478" s="202"/>
      <c r="C2478" s="203"/>
      <c r="D2478" s="202"/>
      <c r="E2478" s="202"/>
      <c r="F2478" s="22"/>
      <c r="G2478" s="22"/>
      <c r="H2478" s="22"/>
      <c r="I2478" s="202"/>
      <c r="J2478" s="202"/>
      <c r="K2478" s="203"/>
      <c r="L2478" s="20"/>
      <c r="M2478" s="34"/>
    </row>
    <row r="2479" spans="2:13" s="1" customFormat="1" hidden="1">
      <c r="B2479" s="202"/>
      <c r="C2479" s="203"/>
      <c r="D2479" s="202"/>
      <c r="E2479" s="202"/>
      <c r="F2479" s="22"/>
      <c r="G2479" s="22"/>
      <c r="H2479" s="22"/>
      <c r="I2479" s="202"/>
      <c r="J2479" s="202"/>
      <c r="K2479" s="203"/>
      <c r="L2479" s="20"/>
      <c r="M2479" s="34"/>
    </row>
    <row r="2480" spans="2:13" s="1" customFormat="1" hidden="1">
      <c r="B2480" s="202"/>
      <c r="C2480" s="203"/>
      <c r="D2480" s="202"/>
      <c r="E2480" s="202"/>
      <c r="F2480" s="22"/>
      <c r="G2480" s="22"/>
      <c r="H2480" s="22"/>
      <c r="I2480" s="202"/>
      <c r="J2480" s="202"/>
      <c r="K2480" s="203"/>
      <c r="L2480" s="20"/>
      <c r="M2480" s="34"/>
    </row>
    <row r="2481" spans="2:13" s="1" customFormat="1" hidden="1">
      <c r="B2481" s="202"/>
      <c r="C2481" s="203"/>
      <c r="D2481" s="202"/>
      <c r="E2481" s="202"/>
      <c r="F2481" s="22"/>
      <c r="G2481" s="22"/>
      <c r="H2481" s="22"/>
      <c r="I2481" s="202"/>
      <c r="J2481" s="202"/>
      <c r="K2481" s="203"/>
      <c r="L2481" s="20"/>
      <c r="M2481" s="34"/>
    </row>
    <row r="2482" spans="2:13" s="1" customFormat="1" hidden="1">
      <c r="B2482" s="202"/>
      <c r="C2482" s="203"/>
      <c r="D2482" s="202"/>
      <c r="E2482" s="202"/>
      <c r="F2482" s="22"/>
      <c r="G2482" s="22"/>
      <c r="H2482" s="22"/>
      <c r="I2482" s="202"/>
      <c r="J2482" s="202"/>
      <c r="K2482" s="203"/>
      <c r="L2482" s="20"/>
      <c r="M2482" s="34"/>
    </row>
    <row r="2483" spans="2:13" s="1" customFormat="1" hidden="1">
      <c r="B2483" s="202"/>
      <c r="C2483" s="203"/>
      <c r="D2483" s="202"/>
      <c r="E2483" s="202"/>
      <c r="F2483" s="22"/>
      <c r="G2483" s="22"/>
      <c r="H2483" s="22"/>
      <c r="I2483" s="202"/>
      <c r="J2483" s="202"/>
      <c r="K2483" s="203"/>
      <c r="L2483" s="20"/>
      <c r="M2483" s="34"/>
    </row>
    <row r="2484" spans="2:13" s="1" customFormat="1" hidden="1">
      <c r="B2484" s="202"/>
      <c r="C2484" s="203"/>
      <c r="D2484" s="202"/>
      <c r="E2484" s="202"/>
      <c r="F2484" s="22"/>
      <c r="G2484" s="22"/>
      <c r="H2484" s="22"/>
      <c r="I2484" s="202"/>
      <c r="J2484" s="202"/>
      <c r="K2484" s="203"/>
      <c r="L2484" s="20"/>
      <c r="M2484" s="34"/>
    </row>
    <row r="2485" spans="2:13" s="1" customFormat="1" hidden="1">
      <c r="B2485" s="202"/>
      <c r="C2485" s="203"/>
      <c r="D2485" s="202"/>
      <c r="E2485" s="202"/>
      <c r="F2485" s="22"/>
      <c r="G2485" s="22"/>
      <c r="H2485" s="22"/>
      <c r="I2485" s="202"/>
      <c r="J2485" s="202"/>
      <c r="K2485" s="203"/>
      <c r="L2485" s="20"/>
      <c r="M2485" s="34"/>
    </row>
    <row r="2486" spans="2:13" s="1" customFormat="1" hidden="1">
      <c r="B2486" s="202"/>
      <c r="C2486" s="203"/>
      <c r="D2486" s="202"/>
      <c r="E2486" s="202"/>
      <c r="F2486" s="22"/>
      <c r="G2486" s="22"/>
      <c r="H2486" s="22"/>
      <c r="I2486" s="202"/>
      <c r="J2486" s="202"/>
      <c r="K2486" s="203"/>
      <c r="L2486" s="20"/>
      <c r="M2486" s="34"/>
    </row>
    <row r="2487" spans="2:13" s="1" customFormat="1" hidden="1">
      <c r="B2487" s="202"/>
      <c r="C2487" s="203"/>
      <c r="D2487" s="202"/>
      <c r="E2487" s="202"/>
      <c r="F2487" s="22"/>
      <c r="G2487" s="22"/>
      <c r="H2487" s="22"/>
      <c r="I2487" s="202"/>
      <c r="J2487" s="202"/>
      <c r="K2487" s="203"/>
      <c r="L2487" s="20"/>
      <c r="M2487" s="34"/>
    </row>
    <row r="2488" spans="2:13" s="1" customFormat="1" hidden="1">
      <c r="B2488" s="202"/>
      <c r="C2488" s="203"/>
      <c r="D2488" s="202"/>
      <c r="E2488" s="202"/>
      <c r="F2488" s="22"/>
      <c r="G2488" s="22"/>
      <c r="H2488" s="22"/>
      <c r="I2488" s="202"/>
      <c r="J2488" s="202"/>
      <c r="K2488" s="203"/>
      <c r="L2488" s="20"/>
      <c r="M2488" s="34"/>
    </row>
    <row r="2489" spans="2:13" s="1" customFormat="1" hidden="1">
      <c r="B2489" s="202"/>
      <c r="C2489" s="203"/>
      <c r="D2489" s="202"/>
      <c r="E2489" s="202"/>
      <c r="F2489" s="22"/>
      <c r="G2489" s="22"/>
      <c r="H2489" s="22"/>
      <c r="I2489" s="202"/>
      <c r="J2489" s="202"/>
      <c r="K2489" s="203"/>
      <c r="L2489" s="20"/>
      <c r="M2489" s="34"/>
    </row>
    <row r="2490" spans="2:13" s="1" customFormat="1" hidden="1">
      <c r="B2490" s="202"/>
      <c r="C2490" s="203"/>
      <c r="D2490" s="202"/>
      <c r="E2490" s="202"/>
      <c r="F2490" s="22"/>
      <c r="G2490" s="22"/>
      <c r="H2490" s="22"/>
      <c r="I2490" s="202"/>
      <c r="J2490" s="202"/>
      <c r="K2490" s="203"/>
      <c r="L2490" s="20"/>
      <c r="M2490" s="34"/>
    </row>
    <row r="2491" spans="2:13" s="1" customFormat="1" hidden="1">
      <c r="B2491" s="202"/>
      <c r="C2491" s="203"/>
      <c r="D2491" s="202"/>
      <c r="E2491" s="202"/>
      <c r="F2491" s="22"/>
      <c r="G2491" s="22"/>
      <c r="H2491" s="22"/>
      <c r="I2491" s="202"/>
      <c r="J2491" s="202"/>
      <c r="K2491" s="203"/>
      <c r="L2491" s="20"/>
      <c r="M2491" s="34"/>
    </row>
    <row r="2492" spans="2:13" s="1" customFormat="1" hidden="1">
      <c r="B2492" s="202"/>
      <c r="C2492" s="203"/>
      <c r="D2492" s="202"/>
      <c r="E2492" s="202"/>
      <c r="F2492" s="22"/>
      <c r="G2492" s="22"/>
      <c r="H2492" s="22"/>
      <c r="I2492" s="202"/>
      <c r="J2492" s="202"/>
      <c r="K2492" s="203"/>
      <c r="L2492" s="20"/>
      <c r="M2492" s="34"/>
    </row>
    <row r="2493" spans="2:13" s="1" customFormat="1" hidden="1">
      <c r="B2493" s="202"/>
      <c r="C2493" s="203"/>
      <c r="D2493" s="202"/>
      <c r="E2493" s="202"/>
      <c r="F2493" s="22"/>
      <c r="G2493" s="22"/>
      <c r="H2493" s="22"/>
      <c r="I2493" s="202"/>
      <c r="J2493" s="202"/>
      <c r="K2493" s="203"/>
      <c r="L2493" s="20"/>
      <c r="M2493" s="34"/>
    </row>
    <row r="2494" spans="2:13" s="1" customFormat="1" hidden="1">
      <c r="B2494" s="202"/>
      <c r="C2494" s="203"/>
      <c r="D2494" s="202"/>
      <c r="E2494" s="202"/>
      <c r="F2494" s="22"/>
      <c r="G2494" s="22"/>
      <c r="H2494" s="22"/>
      <c r="I2494" s="202"/>
      <c r="J2494" s="202"/>
      <c r="K2494" s="203"/>
      <c r="L2494" s="20"/>
      <c r="M2494" s="34"/>
    </row>
    <row r="2495" spans="2:13" s="1" customFormat="1" hidden="1">
      <c r="B2495" s="202"/>
      <c r="C2495" s="203"/>
      <c r="D2495" s="202"/>
      <c r="E2495" s="202"/>
      <c r="F2495" s="22"/>
      <c r="G2495" s="22"/>
      <c r="H2495" s="22"/>
      <c r="I2495" s="202"/>
      <c r="J2495" s="202"/>
      <c r="K2495" s="203"/>
      <c r="L2495" s="20"/>
      <c r="M2495" s="34"/>
    </row>
    <row r="2496" spans="2:13" s="1" customFormat="1" hidden="1">
      <c r="B2496" s="202"/>
      <c r="C2496" s="203"/>
      <c r="D2496" s="202"/>
      <c r="E2496" s="202"/>
      <c r="F2496" s="22"/>
      <c r="G2496" s="22"/>
      <c r="H2496" s="22"/>
      <c r="I2496" s="202"/>
      <c r="J2496" s="202"/>
      <c r="K2496" s="203"/>
      <c r="L2496" s="20"/>
      <c r="M2496" s="34"/>
    </row>
    <row r="2497" spans="2:13" s="1" customFormat="1" hidden="1">
      <c r="B2497" s="202"/>
      <c r="C2497" s="203"/>
      <c r="D2497" s="202"/>
      <c r="E2497" s="202"/>
      <c r="F2497" s="22"/>
      <c r="G2497" s="22"/>
      <c r="H2497" s="22"/>
      <c r="I2497" s="202"/>
      <c r="J2497" s="202"/>
      <c r="K2497" s="203"/>
      <c r="L2497" s="20"/>
      <c r="M2497" s="34"/>
    </row>
    <row r="2498" spans="2:13" s="1" customFormat="1" hidden="1">
      <c r="B2498" s="202"/>
      <c r="C2498" s="203"/>
      <c r="D2498" s="202"/>
      <c r="E2498" s="202"/>
      <c r="F2498" s="22"/>
      <c r="G2498" s="22"/>
      <c r="H2498" s="22"/>
      <c r="I2498" s="202"/>
      <c r="J2498" s="202"/>
      <c r="K2498" s="203"/>
      <c r="L2498" s="20"/>
      <c r="M2498" s="34"/>
    </row>
    <row r="2499" spans="2:13" s="1" customFormat="1" hidden="1">
      <c r="B2499" s="202"/>
      <c r="C2499" s="203"/>
      <c r="D2499" s="202"/>
      <c r="E2499" s="202"/>
      <c r="F2499" s="22"/>
      <c r="G2499" s="22"/>
      <c r="H2499" s="22"/>
      <c r="I2499" s="202"/>
      <c r="J2499" s="202"/>
      <c r="K2499" s="203"/>
      <c r="L2499" s="20"/>
      <c r="M2499" s="34"/>
    </row>
    <row r="2500" spans="2:13" s="1" customFormat="1" hidden="1">
      <c r="B2500" s="202"/>
      <c r="C2500" s="203"/>
      <c r="D2500" s="202"/>
      <c r="E2500" s="202"/>
      <c r="F2500" s="22"/>
      <c r="G2500" s="22"/>
      <c r="H2500" s="22"/>
      <c r="I2500" s="202"/>
      <c r="J2500" s="202"/>
      <c r="K2500" s="203"/>
      <c r="L2500" s="20"/>
      <c r="M2500" s="34"/>
    </row>
    <row r="2501" spans="2:13" s="1" customFormat="1" hidden="1">
      <c r="B2501" s="202"/>
      <c r="C2501" s="203"/>
      <c r="D2501" s="202"/>
      <c r="E2501" s="202"/>
      <c r="F2501" s="22"/>
      <c r="G2501" s="22"/>
      <c r="H2501" s="22"/>
      <c r="I2501" s="202"/>
      <c r="J2501" s="202"/>
      <c r="K2501" s="203"/>
      <c r="L2501" s="20"/>
      <c r="M2501" s="34"/>
    </row>
    <row r="2502" spans="2:13" s="1" customFormat="1" hidden="1">
      <c r="B2502" s="202"/>
      <c r="C2502" s="203"/>
      <c r="D2502" s="202"/>
      <c r="E2502" s="202"/>
      <c r="F2502" s="22"/>
      <c r="G2502" s="22"/>
      <c r="H2502" s="22"/>
      <c r="I2502" s="202"/>
      <c r="J2502" s="202"/>
      <c r="K2502" s="203"/>
      <c r="L2502" s="20"/>
      <c r="M2502" s="34"/>
    </row>
    <row r="2503" spans="2:13" s="1" customFormat="1" hidden="1">
      <c r="B2503" s="202"/>
      <c r="C2503" s="203"/>
      <c r="D2503" s="202"/>
      <c r="E2503" s="202"/>
      <c r="F2503" s="22"/>
      <c r="G2503" s="22"/>
      <c r="H2503" s="22"/>
      <c r="I2503" s="202"/>
      <c r="J2503" s="202"/>
      <c r="K2503" s="203"/>
      <c r="L2503" s="20"/>
      <c r="M2503" s="34"/>
    </row>
    <row r="2504" spans="2:13" s="1" customFormat="1" hidden="1">
      <c r="B2504" s="202"/>
      <c r="C2504" s="203"/>
      <c r="D2504" s="202"/>
      <c r="E2504" s="202"/>
      <c r="F2504" s="22"/>
      <c r="G2504" s="22"/>
      <c r="H2504" s="22"/>
      <c r="I2504" s="202"/>
      <c r="J2504" s="202"/>
      <c r="K2504" s="203"/>
      <c r="L2504" s="20"/>
      <c r="M2504" s="34"/>
    </row>
    <row r="2505" spans="2:13" s="1" customFormat="1" hidden="1">
      <c r="B2505" s="202"/>
      <c r="C2505" s="203"/>
      <c r="D2505" s="202"/>
      <c r="E2505" s="202"/>
      <c r="F2505" s="22"/>
      <c r="G2505" s="22"/>
      <c r="H2505" s="22"/>
      <c r="I2505" s="202"/>
      <c r="J2505" s="202"/>
      <c r="K2505" s="203"/>
      <c r="L2505" s="20"/>
      <c r="M2505" s="34"/>
    </row>
    <row r="2506" spans="2:13" s="1" customFormat="1" hidden="1">
      <c r="B2506" s="202"/>
      <c r="C2506" s="203"/>
      <c r="D2506" s="202"/>
      <c r="E2506" s="202"/>
      <c r="F2506" s="22"/>
      <c r="G2506" s="22"/>
      <c r="H2506" s="22"/>
      <c r="I2506" s="202"/>
      <c r="J2506" s="202"/>
      <c r="K2506" s="203"/>
      <c r="L2506" s="20"/>
      <c r="M2506" s="34"/>
    </row>
    <row r="2507" spans="2:13" s="1" customFormat="1" hidden="1">
      <c r="B2507" s="202"/>
      <c r="C2507" s="203"/>
      <c r="D2507" s="202"/>
      <c r="E2507" s="202"/>
      <c r="F2507" s="22"/>
      <c r="G2507" s="22"/>
      <c r="H2507" s="22"/>
      <c r="I2507" s="202"/>
      <c r="J2507" s="202"/>
      <c r="K2507" s="203"/>
      <c r="L2507" s="20"/>
      <c r="M2507" s="34"/>
    </row>
    <row r="2508" spans="2:13" s="1" customFormat="1" hidden="1">
      <c r="B2508" s="202"/>
      <c r="C2508" s="203"/>
      <c r="D2508" s="202"/>
      <c r="E2508" s="202"/>
      <c r="F2508" s="22"/>
      <c r="G2508" s="22"/>
      <c r="H2508" s="22"/>
      <c r="I2508" s="202"/>
      <c r="J2508" s="202"/>
      <c r="K2508" s="203"/>
      <c r="L2508" s="20"/>
      <c r="M2508" s="34"/>
    </row>
    <row r="2509" spans="2:13" s="1" customFormat="1" hidden="1">
      <c r="B2509" s="202"/>
      <c r="C2509" s="203"/>
      <c r="D2509" s="202"/>
      <c r="E2509" s="202"/>
      <c r="F2509" s="22"/>
      <c r="G2509" s="22"/>
      <c r="H2509" s="22"/>
      <c r="I2509" s="202"/>
      <c r="J2509" s="202"/>
      <c r="K2509" s="203"/>
      <c r="L2509" s="20"/>
      <c r="M2509" s="34"/>
    </row>
    <row r="2510" spans="2:13" s="1" customFormat="1" hidden="1">
      <c r="B2510" s="202"/>
      <c r="C2510" s="203"/>
      <c r="D2510" s="202"/>
      <c r="E2510" s="202"/>
      <c r="F2510" s="22"/>
      <c r="G2510" s="22"/>
      <c r="H2510" s="22"/>
      <c r="I2510" s="202"/>
      <c r="J2510" s="202"/>
      <c r="K2510" s="203"/>
      <c r="L2510" s="20"/>
      <c r="M2510" s="34"/>
    </row>
    <row r="2511" spans="2:13" s="1" customFormat="1" hidden="1">
      <c r="B2511" s="202"/>
      <c r="C2511" s="203"/>
      <c r="D2511" s="202"/>
      <c r="E2511" s="202"/>
      <c r="F2511" s="22"/>
      <c r="G2511" s="22"/>
      <c r="H2511" s="22"/>
      <c r="I2511" s="202"/>
      <c r="J2511" s="202"/>
      <c r="K2511" s="203"/>
      <c r="L2511" s="20"/>
      <c r="M2511" s="34"/>
    </row>
    <row r="2512" spans="2:13" s="1" customFormat="1" hidden="1">
      <c r="B2512" s="202"/>
      <c r="C2512" s="203"/>
      <c r="D2512" s="202"/>
      <c r="E2512" s="202"/>
      <c r="F2512" s="22"/>
      <c r="G2512" s="22"/>
      <c r="H2512" s="22"/>
      <c r="I2512" s="202"/>
      <c r="J2512" s="202"/>
      <c r="K2512" s="203"/>
      <c r="L2512" s="20"/>
      <c r="M2512" s="34"/>
    </row>
    <row r="2513" spans="2:13" s="1" customFormat="1" hidden="1">
      <c r="B2513" s="202"/>
      <c r="C2513" s="203"/>
      <c r="D2513" s="202"/>
      <c r="E2513" s="202"/>
      <c r="F2513" s="22"/>
      <c r="G2513" s="22"/>
      <c r="H2513" s="22"/>
      <c r="I2513" s="202"/>
      <c r="J2513" s="202"/>
      <c r="K2513" s="203"/>
      <c r="L2513" s="20"/>
      <c r="M2513" s="34"/>
    </row>
    <row r="2514" spans="2:13" s="1" customFormat="1" hidden="1">
      <c r="B2514" s="202"/>
      <c r="C2514" s="203"/>
      <c r="D2514" s="202"/>
      <c r="E2514" s="202"/>
      <c r="F2514" s="22"/>
      <c r="G2514" s="22"/>
      <c r="H2514" s="22"/>
      <c r="I2514" s="202"/>
      <c r="J2514" s="202"/>
      <c r="K2514" s="203"/>
      <c r="L2514" s="20"/>
      <c r="M2514" s="34"/>
    </row>
    <row r="2515" spans="2:13" s="1" customFormat="1" hidden="1">
      <c r="B2515" s="202"/>
      <c r="C2515" s="203"/>
      <c r="D2515" s="202"/>
      <c r="E2515" s="202"/>
      <c r="F2515" s="22"/>
      <c r="G2515" s="22"/>
      <c r="H2515" s="22"/>
      <c r="I2515" s="202"/>
      <c r="J2515" s="202"/>
      <c r="K2515" s="203"/>
      <c r="L2515" s="20"/>
      <c r="M2515" s="34"/>
    </row>
    <row r="2516" spans="2:13" s="1" customFormat="1" hidden="1">
      <c r="B2516" s="202"/>
      <c r="C2516" s="203"/>
      <c r="D2516" s="202"/>
      <c r="E2516" s="202"/>
      <c r="F2516" s="22"/>
      <c r="G2516" s="22"/>
      <c r="H2516" s="22"/>
      <c r="I2516" s="202"/>
      <c r="J2516" s="202"/>
      <c r="K2516" s="203"/>
      <c r="L2516" s="20"/>
      <c r="M2516" s="34"/>
    </row>
    <row r="2517" spans="2:13" s="1" customFormat="1" hidden="1">
      <c r="B2517" s="202"/>
      <c r="C2517" s="203"/>
      <c r="D2517" s="202"/>
      <c r="E2517" s="202"/>
      <c r="F2517" s="22"/>
      <c r="G2517" s="22"/>
      <c r="H2517" s="22"/>
      <c r="I2517" s="202"/>
      <c r="J2517" s="202"/>
      <c r="K2517" s="203"/>
      <c r="L2517" s="20"/>
      <c r="M2517" s="34"/>
    </row>
    <row r="2518" spans="2:13" s="1" customFormat="1" hidden="1">
      <c r="B2518" s="202"/>
      <c r="C2518" s="203"/>
      <c r="D2518" s="202"/>
      <c r="E2518" s="202"/>
      <c r="F2518" s="22"/>
      <c r="G2518" s="22"/>
      <c r="H2518" s="22"/>
      <c r="I2518" s="202"/>
      <c r="J2518" s="202"/>
      <c r="K2518" s="203"/>
      <c r="L2518" s="20"/>
      <c r="M2518" s="34"/>
    </row>
    <row r="2519" spans="2:13" s="1" customFormat="1" hidden="1">
      <c r="B2519" s="202"/>
      <c r="C2519" s="203"/>
      <c r="D2519" s="202"/>
      <c r="E2519" s="202"/>
      <c r="F2519" s="22"/>
      <c r="G2519" s="22"/>
      <c r="H2519" s="22"/>
      <c r="I2519" s="202"/>
      <c r="J2519" s="202"/>
      <c r="K2519" s="203"/>
      <c r="L2519" s="20"/>
      <c r="M2519" s="34"/>
    </row>
    <row r="2520" spans="2:13" s="1" customFormat="1" hidden="1">
      <c r="B2520" s="202"/>
      <c r="C2520" s="203"/>
      <c r="D2520" s="202"/>
      <c r="E2520" s="202"/>
      <c r="F2520" s="22"/>
      <c r="G2520" s="22"/>
      <c r="H2520" s="22"/>
      <c r="I2520" s="202"/>
      <c r="J2520" s="202"/>
      <c r="K2520" s="203"/>
      <c r="L2520" s="20"/>
      <c r="M2520" s="34"/>
    </row>
    <row r="2521" spans="2:13" s="1" customFormat="1" hidden="1">
      <c r="B2521" s="202"/>
      <c r="C2521" s="203"/>
      <c r="D2521" s="202"/>
      <c r="E2521" s="202"/>
      <c r="F2521" s="22"/>
      <c r="G2521" s="22"/>
      <c r="H2521" s="22"/>
      <c r="I2521" s="202"/>
      <c r="J2521" s="202"/>
      <c r="K2521" s="203"/>
      <c r="L2521" s="20"/>
      <c r="M2521" s="34"/>
    </row>
    <row r="2522" spans="2:13" s="1" customFormat="1" hidden="1">
      <c r="B2522" s="202"/>
      <c r="C2522" s="203"/>
      <c r="D2522" s="202"/>
      <c r="E2522" s="202"/>
      <c r="F2522" s="22"/>
      <c r="G2522" s="22"/>
      <c r="H2522" s="22"/>
      <c r="I2522" s="202"/>
      <c r="J2522" s="202"/>
      <c r="K2522" s="203"/>
      <c r="L2522" s="20"/>
      <c r="M2522" s="34"/>
    </row>
    <row r="2523" spans="2:13" s="1" customFormat="1" hidden="1">
      <c r="B2523" s="202"/>
      <c r="C2523" s="203"/>
      <c r="D2523" s="202"/>
      <c r="E2523" s="202"/>
      <c r="F2523" s="22"/>
      <c r="G2523" s="22"/>
      <c r="H2523" s="22"/>
      <c r="I2523" s="202"/>
      <c r="J2523" s="202"/>
      <c r="K2523" s="203"/>
      <c r="L2523" s="20"/>
      <c r="M2523" s="34"/>
    </row>
    <row r="2524" spans="2:13" s="1" customFormat="1" hidden="1">
      <c r="B2524" s="202"/>
      <c r="C2524" s="203"/>
      <c r="D2524" s="202"/>
      <c r="E2524" s="202"/>
      <c r="F2524" s="22"/>
      <c r="G2524" s="22"/>
      <c r="H2524" s="22"/>
      <c r="I2524" s="202"/>
      <c r="J2524" s="202"/>
      <c r="K2524" s="203"/>
      <c r="L2524" s="20"/>
      <c r="M2524" s="34"/>
    </row>
    <row r="2525" spans="2:13" s="1" customFormat="1" hidden="1">
      <c r="B2525" s="202"/>
      <c r="C2525" s="203"/>
      <c r="D2525" s="202"/>
      <c r="E2525" s="202"/>
      <c r="F2525" s="22"/>
      <c r="G2525" s="22"/>
      <c r="H2525" s="22"/>
      <c r="I2525" s="202"/>
      <c r="J2525" s="202"/>
      <c r="K2525" s="203"/>
      <c r="L2525" s="20"/>
      <c r="M2525" s="34"/>
    </row>
    <row r="2526" spans="2:13" s="1" customFormat="1" hidden="1">
      <c r="B2526" s="202"/>
      <c r="C2526" s="203"/>
      <c r="D2526" s="202"/>
      <c r="E2526" s="202"/>
      <c r="F2526" s="22"/>
      <c r="G2526" s="22"/>
      <c r="H2526" s="22"/>
      <c r="I2526" s="202"/>
      <c r="J2526" s="202"/>
      <c r="K2526" s="203"/>
      <c r="L2526" s="20"/>
      <c r="M2526" s="34"/>
    </row>
    <row r="2527" spans="2:13" s="1" customFormat="1" hidden="1">
      <c r="B2527" s="202"/>
      <c r="C2527" s="203"/>
      <c r="D2527" s="202"/>
      <c r="E2527" s="202"/>
      <c r="F2527" s="22"/>
      <c r="G2527" s="22"/>
      <c r="H2527" s="22"/>
      <c r="I2527" s="202"/>
      <c r="J2527" s="202"/>
      <c r="K2527" s="203"/>
      <c r="L2527" s="20"/>
      <c r="M2527" s="34"/>
    </row>
    <row r="2528" spans="2:13" s="1" customFormat="1" hidden="1">
      <c r="B2528" s="202"/>
      <c r="C2528" s="203"/>
      <c r="D2528" s="202"/>
      <c r="E2528" s="202"/>
      <c r="F2528" s="22"/>
      <c r="G2528" s="22"/>
      <c r="H2528" s="22"/>
      <c r="I2528" s="202"/>
      <c r="J2528" s="202"/>
      <c r="K2528" s="203"/>
      <c r="L2528" s="20"/>
      <c r="M2528" s="34"/>
    </row>
    <row r="2529" spans="2:13" s="1" customFormat="1" hidden="1">
      <c r="B2529" s="202"/>
      <c r="C2529" s="203"/>
      <c r="D2529" s="202"/>
      <c r="E2529" s="202"/>
      <c r="F2529" s="22"/>
      <c r="G2529" s="22"/>
      <c r="H2529" s="22"/>
      <c r="I2529" s="202"/>
      <c r="J2529" s="202"/>
      <c r="K2529" s="203"/>
      <c r="L2529" s="20"/>
      <c r="M2529" s="34"/>
    </row>
    <row r="2530" spans="2:13" s="1" customFormat="1" hidden="1">
      <c r="B2530" s="202"/>
      <c r="C2530" s="203"/>
      <c r="D2530" s="202"/>
      <c r="E2530" s="202"/>
      <c r="F2530" s="22"/>
      <c r="G2530" s="22"/>
      <c r="H2530" s="22"/>
      <c r="I2530" s="202"/>
      <c r="J2530" s="202"/>
      <c r="K2530" s="203"/>
      <c r="L2530" s="20"/>
      <c r="M2530" s="34"/>
    </row>
    <row r="2531" spans="2:13" s="1" customFormat="1" hidden="1">
      <c r="B2531" s="202"/>
      <c r="C2531" s="203"/>
      <c r="D2531" s="202"/>
      <c r="E2531" s="202"/>
      <c r="F2531" s="22"/>
      <c r="G2531" s="22"/>
      <c r="H2531" s="22"/>
      <c r="I2531" s="202"/>
      <c r="J2531" s="202"/>
      <c r="K2531" s="203"/>
      <c r="L2531" s="20"/>
      <c r="M2531" s="34"/>
    </row>
    <row r="2532" spans="2:13" s="1" customFormat="1" hidden="1">
      <c r="B2532" s="202"/>
      <c r="C2532" s="203"/>
      <c r="D2532" s="202"/>
      <c r="E2532" s="202"/>
      <c r="F2532" s="22"/>
      <c r="G2532" s="22"/>
      <c r="H2532" s="22"/>
      <c r="I2532" s="202"/>
      <c r="J2532" s="202"/>
      <c r="K2532" s="203"/>
      <c r="L2532" s="20"/>
      <c r="M2532" s="34"/>
    </row>
    <row r="2533" spans="2:13" s="1" customFormat="1" hidden="1">
      <c r="B2533" s="202"/>
      <c r="C2533" s="203"/>
      <c r="D2533" s="202"/>
      <c r="E2533" s="202"/>
      <c r="F2533" s="22"/>
      <c r="G2533" s="22"/>
      <c r="H2533" s="22"/>
      <c r="I2533" s="202"/>
      <c r="J2533" s="202"/>
      <c r="K2533" s="203"/>
      <c r="L2533" s="20"/>
      <c r="M2533" s="34"/>
    </row>
    <row r="2534" spans="2:13" s="1" customFormat="1" hidden="1">
      <c r="B2534" s="202"/>
      <c r="C2534" s="203"/>
      <c r="D2534" s="202"/>
      <c r="E2534" s="202"/>
      <c r="F2534" s="22"/>
      <c r="G2534" s="22"/>
      <c r="H2534" s="22"/>
      <c r="I2534" s="202"/>
      <c r="J2534" s="202"/>
      <c r="K2534" s="203"/>
      <c r="L2534" s="20"/>
      <c r="M2534" s="34"/>
    </row>
    <row r="2535" spans="2:13" s="1" customFormat="1" hidden="1">
      <c r="B2535" s="202"/>
      <c r="C2535" s="203"/>
      <c r="D2535" s="202"/>
      <c r="E2535" s="202"/>
      <c r="F2535" s="22"/>
      <c r="G2535" s="22"/>
      <c r="H2535" s="22"/>
      <c r="I2535" s="202"/>
      <c r="J2535" s="202"/>
      <c r="K2535" s="203"/>
      <c r="L2535" s="20"/>
      <c r="M2535" s="34"/>
    </row>
    <row r="2536" spans="2:13" s="1" customFormat="1" hidden="1">
      <c r="B2536" s="202"/>
      <c r="C2536" s="203"/>
      <c r="D2536" s="202"/>
      <c r="E2536" s="202"/>
      <c r="F2536" s="22"/>
      <c r="G2536" s="22"/>
      <c r="H2536" s="22"/>
      <c r="I2536" s="202"/>
      <c r="J2536" s="202"/>
      <c r="K2536" s="203"/>
      <c r="L2536" s="20"/>
      <c r="M2536" s="34"/>
    </row>
    <row r="2537" spans="2:13" s="1" customFormat="1" hidden="1">
      <c r="B2537" s="202"/>
      <c r="C2537" s="203"/>
      <c r="D2537" s="202"/>
      <c r="E2537" s="202"/>
      <c r="F2537" s="22"/>
      <c r="G2537" s="22"/>
      <c r="H2537" s="22"/>
      <c r="I2537" s="202"/>
      <c r="J2537" s="202"/>
      <c r="K2537" s="203"/>
      <c r="L2537" s="20"/>
      <c r="M2537" s="34"/>
    </row>
    <row r="2538" spans="2:13" s="1" customFormat="1" hidden="1">
      <c r="B2538" s="202"/>
      <c r="C2538" s="203"/>
      <c r="D2538" s="202"/>
      <c r="E2538" s="202"/>
      <c r="F2538" s="22"/>
      <c r="G2538" s="22"/>
      <c r="H2538" s="22"/>
      <c r="I2538" s="202"/>
      <c r="J2538" s="202"/>
      <c r="K2538" s="203"/>
      <c r="L2538" s="20"/>
      <c r="M2538" s="34"/>
    </row>
    <row r="2539" spans="2:13" s="1" customFormat="1" hidden="1">
      <c r="B2539" s="202"/>
      <c r="C2539" s="203"/>
      <c r="D2539" s="202"/>
      <c r="E2539" s="202"/>
      <c r="F2539" s="22"/>
      <c r="G2539" s="22"/>
      <c r="H2539" s="22"/>
      <c r="I2539" s="202"/>
      <c r="J2539" s="202"/>
      <c r="K2539" s="203"/>
      <c r="L2539" s="20"/>
      <c r="M2539" s="34"/>
    </row>
    <row r="2540" spans="2:13" s="1" customFormat="1" hidden="1">
      <c r="B2540" s="202"/>
      <c r="C2540" s="203"/>
      <c r="D2540" s="202"/>
      <c r="E2540" s="202"/>
      <c r="F2540" s="22"/>
      <c r="G2540" s="22"/>
      <c r="H2540" s="22"/>
      <c r="I2540" s="202"/>
      <c r="J2540" s="202"/>
      <c r="K2540" s="203"/>
      <c r="L2540" s="20"/>
      <c r="M2540" s="34"/>
    </row>
    <row r="2541" spans="2:13" s="1" customFormat="1" hidden="1">
      <c r="B2541" s="202"/>
      <c r="C2541" s="203"/>
      <c r="D2541" s="202"/>
      <c r="E2541" s="202"/>
      <c r="F2541" s="22"/>
      <c r="G2541" s="22"/>
      <c r="H2541" s="22"/>
      <c r="I2541" s="202"/>
      <c r="J2541" s="202"/>
      <c r="K2541" s="203"/>
      <c r="L2541" s="20"/>
      <c r="M2541" s="34"/>
    </row>
    <row r="2542" spans="2:13" s="1" customFormat="1" hidden="1">
      <c r="B2542" s="202"/>
      <c r="C2542" s="203"/>
      <c r="D2542" s="202"/>
      <c r="E2542" s="202"/>
      <c r="F2542" s="22"/>
      <c r="G2542" s="22"/>
      <c r="H2542" s="22"/>
      <c r="I2542" s="202"/>
      <c r="J2542" s="202"/>
      <c r="K2542" s="203"/>
      <c r="L2542" s="20"/>
      <c r="M2542" s="34"/>
    </row>
    <row r="2543" spans="2:13" s="1" customFormat="1" hidden="1">
      <c r="B2543" s="202"/>
      <c r="C2543" s="203"/>
      <c r="D2543" s="202"/>
      <c r="E2543" s="202"/>
      <c r="F2543" s="22"/>
      <c r="G2543" s="22"/>
      <c r="H2543" s="22"/>
      <c r="I2543" s="202"/>
      <c r="J2543" s="202"/>
      <c r="K2543" s="203"/>
      <c r="L2543" s="20"/>
      <c r="M2543" s="34"/>
    </row>
    <row r="2544" spans="2:13" s="1" customFormat="1" hidden="1">
      <c r="B2544" s="202"/>
      <c r="C2544" s="203"/>
      <c r="D2544" s="202"/>
      <c r="E2544" s="202"/>
      <c r="F2544" s="22"/>
      <c r="G2544" s="22"/>
      <c r="H2544" s="22"/>
      <c r="I2544" s="202"/>
      <c r="J2544" s="202"/>
      <c r="K2544" s="203"/>
      <c r="L2544" s="20"/>
      <c r="M2544" s="34"/>
    </row>
    <row r="2545" spans="2:13" s="1" customFormat="1" hidden="1">
      <c r="B2545" s="202"/>
      <c r="C2545" s="203"/>
      <c r="D2545" s="202"/>
      <c r="E2545" s="202"/>
      <c r="F2545" s="22"/>
      <c r="G2545" s="22"/>
      <c r="H2545" s="22"/>
      <c r="I2545" s="202"/>
      <c r="J2545" s="202"/>
      <c r="K2545" s="203"/>
      <c r="L2545" s="20"/>
      <c r="M2545" s="34"/>
    </row>
    <row r="2546" spans="2:13" s="1" customFormat="1" hidden="1">
      <c r="B2546" s="202"/>
      <c r="C2546" s="203"/>
      <c r="D2546" s="202"/>
      <c r="E2546" s="202"/>
      <c r="F2546" s="22"/>
      <c r="G2546" s="22"/>
      <c r="H2546" s="22"/>
      <c r="I2546" s="202"/>
      <c r="J2546" s="202"/>
      <c r="K2546" s="203"/>
      <c r="L2546" s="20"/>
      <c r="M2546" s="34"/>
    </row>
    <row r="2547" spans="2:13" s="1" customFormat="1" hidden="1">
      <c r="B2547" s="202"/>
      <c r="C2547" s="203"/>
      <c r="D2547" s="202"/>
      <c r="E2547" s="202"/>
      <c r="F2547" s="22"/>
      <c r="G2547" s="22"/>
      <c r="H2547" s="22"/>
      <c r="I2547" s="202"/>
      <c r="J2547" s="202"/>
      <c r="K2547" s="203"/>
      <c r="L2547" s="20"/>
      <c r="M2547" s="34"/>
    </row>
    <row r="2548" spans="2:13" s="1" customFormat="1" hidden="1">
      <c r="B2548" s="202"/>
      <c r="C2548" s="203"/>
      <c r="D2548" s="202"/>
      <c r="E2548" s="202"/>
      <c r="F2548" s="22"/>
      <c r="G2548" s="22"/>
      <c r="H2548" s="22"/>
      <c r="I2548" s="202"/>
      <c r="J2548" s="202"/>
      <c r="K2548" s="203"/>
      <c r="L2548" s="20"/>
      <c r="M2548" s="34"/>
    </row>
    <row r="2549" spans="2:13" s="1" customFormat="1" hidden="1">
      <c r="B2549" s="202"/>
      <c r="C2549" s="203"/>
      <c r="D2549" s="202"/>
      <c r="E2549" s="202"/>
      <c r="F2549" s="22"/>
      <c r="G2549" s="22"/>
      <c r="H2549" s="22"/>
      <c r="I2549" s="202"/>
      <c r="J2549" s="202"/>
      <c r="K2549" s="203"/>
      <c r="L2549" s="20"/>
      <c r="M2549" s="34"/>
    </row>
    <row r="2550" spans="2:13" s="1" customFormat="1" hidden="1">
      <c r="B2550" s="202"/>
      <c r="C2550" s="203"/>
      <c r="D2550" s="202"/>
      <c r="E2550" s="202"/>
      <c r="F2550" s="22"/>
      <c r="G2550" s="22"/>
      <c r="H2550" s="22"/>
      <c r="I2550" s="202"/>
      <c r="J2550" s="202"/>
      <c r="K2550" s="203"/>
      <c r="L2550" s="20"/>
      <c r="M2550" s="34"/>
    </row>
    <row r="2551" spans="2:13" s="1" customFormat="1" hidden="1">
      <c r="B2551" s="202"/>
      <c r="C2551" s="203"/>
      <c r="D2551" s="202"/>
      <c r="E2551" s="202"/>
      <c r="F2551" s="22"/>
      <c r="G2551" s="22"/>
      <c r="H2551" s="22"/>
      <c r="I2551" s="202"/>
      <c r="J2551" s="202"/>
      <c r="K2551" s="203"/>
      <c r="L2551" s="20"/>
      <c r="M2551" s="34"/>
    </row>
    <row r="2552" spans="2:13" s="1" customFormat="1" hidden="1">
      <c r="B2552" s="202"/>
      <c r="C2552" s="203"/>
      <c r="D2552" s="202"/>
      <c r="E2552" s="202"/>
      <c r="F2552" s="22"/>
      <c r="G2552" s="22"/>
      <c r="H2552" s="22"/>
      <c r="I2552" s="202"/>
      <c r="J2552" s="202"/>
      <c r="K2552" s="203"/>
      <c r="L2552" s="20"/>
      <c r="M2552" s="34"/>
    </row>
    <row r="2553" spans="2:13" s="1" customFormat="1" hidden="1">
      <c r="B2553" s="202"/>
      <c r="C2553" s="203"/>
      <c r="D2553" s="202"/>
      <c r="E2553" s="202"/>
      <c r="F2553" s="22"/>
      <c r="G2553" s="22"/>
      <c r="H2553" s="22"/>
      <c r="I2553" s="202"/>
      <c r="J2553" s="202"/>
      <c r="K2553" s="203"/>
      <c r="L2553" s="20"/>
      <c r="M2553" s="34"/>
    </row>
    <row r="2554" spans="2:13" s="1" customFormat="1" hidden="1">
      <c r="B2554" s="202"/>
      <c r="C2554" s="203"/>
      <c r="D2554" s="202"/>
      <c r="E2554" s="202"/>
      <c r="F2554" s="22"/>
      <c r="G2554" s="22"/>
      <c r="H2554" s="22"/>
      <c r="I2554" s="202"/>
      <c r="J2554" s="202"/>
      <c r="K2554" s="203"/>
      <c r="L2554" s="20"/>
      <c r="M2554" s="34"/>
    </row>
    <row r="2555" spans="2:13" s="1" customFormat="1" hidden="1">
      <c r="B2555" s="202"/>
      <c r="C2555" s="203"/>
      <c r="D2555" s="202"/>
      <c r="E2555" s="202"/>
      <c r="F2555" s="22"/>
      <c r="G2555" s="22"/>
      <c r="H2555" s="22"/>
      <c r="I2555" s="202"/>
      <c r="J2555" s="202"/>
      <c r="K2555" s="203"/>
      <c r="L2555" s="20"/>
      <c r="M2555" s="34"/>
    </row>
    <row r="2556" spans="2:13" s="1" customFormat="1" hidden="1">
      <c r="B2556" s="202"/>
      <c r="C2556" s="203"/>
      <c r="D2556" s="202"/>
      <c r="E2556" s="202"/>
      <c r="F2556" s="22"/>
      <c r="G2556" s="22"/>
      <c r="H2556" s="22"/>
      <c r="I2556" s="202"/>
      <c r="J2556" s="202"/>
      <c r="K2556" s="203"/>
      <c r="L2556" s="20"/>
      <c r="M2556" s="34"/>
    </row>
    <row r="2557" spans="2:13" s="1" customFormat="1" hidden="1">
      <c r="B2557" s="202"/>
      <c r="C2557" s="203"/>
      <c r="D2557" s="202"/>
      <c r="E2557" s="202"/>
      <c r="F2557" s="22"/>
      <c r="G2557" s="22"/>
      <c r="H2557" s="22"/>
      <c r="I2557" s="202"/>
      <c r="J2557" s="202"/>
      <c r="K2557" s="203"/>
      <c r="L2557" s="20"/>
      <c r="M2557" s="34"/>
    </row>
    <row r="2558" spans="2:13" s="1" customFormat="1" hidden="1">
      <c r="B2558" s="202"/>
      <c r="C2558" s="203"/>
      <c r="D2558" s="202"/>
      <c r="E2558" s="202"/>
      <c r="F2558" s="22"/>
      <c r="G2558" s="22"/>
      <c r="H2558" s="22"/>
      <c r="I2558" s="202"/>
      <c r="J2558" s="202"/>
      <c r="K2558" s="203"/>
      <c r="L2558" s="20"/>
      <c r="M2558" s="34"/>
    </row>
    <row r="2559" spans="2:13" s="1" customFormat="1" hidden="1">
      <c r="B2559" s="202"/>
      <c r="C2559" s="203"/>
      <c r="D2559" s="202"/>
      <c r="E2559" s="202"/>
      <c r="F2559" s="22"/>
      <c r="G2559" s="22"/>
      <c r="H2559" s="22"/>
      <c r="I2559" s="202"/>
      <c r="J2559" s="202"/>
      <c r="K2559" s="203"/>
      <c r="L2559" s="20"/>
      <c r="M2559" s="34"/>
    </row>
    <row r="2560" spans="2:13" s="1" customFormat="1" hidden="1">
      <c r="B2560" s="202"/>
      <c r="C2560" s="203"/>
      <c r="D2560" s="202"/>
      <c r="E2560" s="202"/>
      <c r="F2560" s="22"/>
      <c r="G2560" s="22"/>
      <c r="H2560" s="22"/>
      <c r="I2560" s="202"/>
      <c r="J2560" s="202"/>
      <c r="K2560" s="203"/>
      <c r="L2560" s="20"/>
      <c r="M2560" s="34"/>
    </row>
    <row r="2561" spans="2:13" s="1" customFormat="1" hidden="1">
      <c r="B2561" s="202"/>
      <c r="C2561" s="203"/>
      <c r="D2561" s="202"/>
      <c r="E2561" s="202"/>
      <c r="F2561" s="22"/>
      <c r="G2561" s="22"/>
      <c r="H2561" s="22"/>
      <c r="I2561" s="202"/>
      <c r="J2561" s="202"/>
      <c r="K2561" s="203"/>
      <c r="L2561" s="20"/>
      <c r="M2561" s="34"/>
    </row>
    <row r="2562" spans="2:13" s="1" customFormat="1" hidden="1">
      <c r="B2562" s="202"/>
      <c r="C2562" s="203"/>
      <c r="D2562" s="202"/>
      <c r="E2562" s="202"/>
      <c r="F2562" s="22"/>
      <c r="G2562" s="22"/>
      <c r="H2562" s="22"/>
      <c r="I2562" s="202"/>
      <c r="J2562" s="202"/>
      <c r="K2562" s="203"/>
      <c r="L2562" s="20"/>
      <c r="M2562" s="34"/>
    </row>
    <row r="2563" spans="2:13" s="1" customFormat="1" hidden="1">
      <c r="B2563" s="202"/>
      <c r="C2563" s="203"/>
      <c r="D2563" s="202"/>
      <c r="E2563" s="202"/>
      <c r="F2563" s="22"/>
      <c r="G2563" s="22"/>
      <c r="H2563" s="22"/>
      <c r="I2563" s="202"/>
      <c r="J2563" s="202"/>
      <c r="K2563" s="203"/>
      <c r="L2563" s="20"/>
      <c r="M2563" s="34"/>
    </row>
    <row r="2564" spans="2:13" s="1" customFormat="1" hidden="1">
      <c r="B2564" s="202"/>
      <c r="C2564" s="203"/>
      <c r="D2564" s="202"/>
      <c r="E2564" s="202"/>
      <c r="F2564" s="22"/>
      <c r="G2564" s="22"/>
      <c r="H2564" s="22"/>
      <c r="I2564" s="202"/>
      <c r="J2564" s="202"/>
      <c r="K2564" s="203"/>
      <c r="L2564" s="20"/>
      <c r="M2564" s="34"/>
    </row>
    <row r="2565" spans="2:13" s="1" customFormat="1" hidden="1">
      <c r="B2565" s="202"/>
      <c r="C2565" s="203"/>
      <c r="D2565" s="202"/>
      <c r="E2565" s="202"/>
      <c r="F2565" s="22"/>
      <c r="G2565" s="22"/>
      <c r="H2565" s="22"/>
      <c r="I2565" s="202"/>
      <c r="J2565" s="202"/>
      <c r="K2565" s="203"/>
      <c r="L2565" s="20"/>
      <c r="M2565" s="34"/>
    </row>
    <row r="2566" spans="2:13" s="1" customFormat="1" hidden="1">
      <c r="B2566" s="202"/>
      <c r="C2566" s="203"/>
      <c r="D2566" s="202"/>
      <c r="E2566" s="202"/>
      <c r="F2566" s="22"/>
      <c r="G2566" s="22"/>
      <c r="H2566" s="22"/>
      <c r="I2566" s="202"/>
      <c r="J2566" s="202"/>
      <c r="K2566" s="203"/>
      <c r="L2566" s="20"/>
      <c r="M2566" s="34"/>
    </row>
    <row r="2567" spans="2:13" s="1" customFormat="1" hidden="1">
      <c r="B2567" s="202"/>
      <c r="C2567" s="203"/>
      <c r="D2567" s="202"/>
      <c r="E2567" s="202"/>
      <c r="F2567" s="22"/>
      <c r="G2567" s="22"/>
      <c r="H2567" s="22"/>
      <c r="I2567" s="202"/>
      <c r="J2567" s="202"/>
      <c r="K2567" s="203"/>
      <c r="L2567" s="20"/>
      <c r="M2567" s="34"/>
    </row>
    <row r="2568" spans="2:13" s="1" customFormat="1" hidden="1">
      <c r="B2568" s="202"/>
      <c r="C2568" s="203"/>
      <c r="D2568" s="202"/>
      <c r="E2568" s="202"/>
      <c r="F2568" s="22"/>
      <c r="G2568" s="22"/>
      <c r="H2568" s="22"/>
      <c r="I2568" s="202"/>
      <c r="J2568" s="202"/>
      <c r="K2568" s="203"/>
      <c r="L2568" s="20"/>
      <c r="M2568" s="34"/>
    </row>
    <row r="2569" spans="2:13" s="1" customFormat="1" hidden="1">
      <c r="B2569" s="202"/>
      <c r="C2569" s="203"/>
      <c r="D2569" s="202"/>
      <c r="E2569" s="202"/>
      <c r="F2569" s="22"/>
      <c r="G2569" s="22"/>
      <c r="H2569" s="22"/>
      <c r="I2569" s="202"/>
      <c r="J2569" s="202"/>
      <c r="K2569" s="203"/>
      <c r="L2569" s="20"/>
      <c r="M2569" s="34"/>
    </row>
    <row r="2570" spans="2:13" s="1" customFormat="1" hidden="1">
      <c r="B2570" s="202"/>
      <c r="C2570" s="203"/>
      <c r="D2570" s="202"/>
      <c r="E2570" s="202"/>
      <c r="F2570" s="22"/>
      <c r="G2570" s="22"/>
      <c r="H2570" s="22"/>
      <c r="I2570" s="202"/>
      <c r="J2570" s="202"/>
      <c r="K2570" s="203"/>
      <c r="L2570" s="20"/>
      <c r="M2570" s="34"/>
    </row>
    <row r="2571" spans="2:13" s="1" customFormat="1" hidden="1">
      <c r="B2571" s="202"/>
      <c r="C2571" s="203"/>
      <c r="D2571" s="202"/>
      <c r="E2571" s="202"/>
      <c r="F2571" s="22"/>
      <c r="G2571" s="22"/>
      <c r="H2571" s="22"/>
      <c r="I2571" s="202"/>
      <c r="J2571" s="202"/>
      <c r="K2571" s="203"/>
      <c r="L2571" s="20"/>
      <c r="M2571" s="34"/>
    </row>
    <row r="2572" spans="2:13" s="1" customFormat="1" hidden="1">
      <c r="B2572" s="202"/>
      <c r="C2572" s="203"/>
      <c r="D2572" s="202"/>
      <c r="E2572" s="202"/>
      <c r="F2572" s="22"/>
      <c r="G2572" s="22"/>
      <c r="H2572" s="22"/>
      <c r="I2572" s="202"/>
      <c r="J2572" s="202"/>
      <c r="K2572" s="203"/>
      <c r="L2572" s="20"/>
      <c r="M2572" s="34"/>
    </row>
    <row r="2573" spans="2:13" s="1" customFormat="1" hidden="1">
      <c r="B2573" s="202"/>
      <c r="C2573" s="203"/>
      <c r="D2573" s="202"/>
      <c r="E2573" s="202"/>
      <c r="F2573" s="22"/>
      <c r="G2573" s="22"/>
      <c r="H2573" s="22"/>
      <c r="I2573" s="202"/>
      <c r="J2573" s="202"/>
      <c r="K2573" s="203"/>
      <c r="L2573" s="20"/>
      <c r="M2573" s="34"/>
    </row>
    <row r="2574" spans="2:13" s="1" customFormat="1" hidden="1">
      <c r="B2574" s="202"/>
      <c r="C2574" s="203"/>
      <c r="D2574" s="202"/>
      <c r="E2574" s="202"/>
      <c r="F2574" s="22"/>
      <c r="G2574" s="22"/>
      <c r="H2574" s="22"/>
      <c r="I2574" s="202"/>
      <c r="J2574" s="202"/>
      <c r="K2574" s="203"/>
      <c r="L2574" s="20"/>
      <c r="M2574" s="34"/>
    </row>
    <row r="2575" spans="2:13" s="1" customFormat="1" hidden="1">
      <c r="B2575" s="202"/>
      <c r="C2575" s="203"/>
      <c r="D2575" s="202"/>
      <c r="E2575" s="202"/>
      <c r="F2575" s="22"/>
      <c r="G2575" s="22"/>
      <c r="H2575" s="22"/>
      <c r="I2575" s="202"/>
      <c r="J2575" s="202"/>
      <c r="K2575" s="203"/>
      <c r="L2575" s="20"/>
      <c r="M2575" s="34"/>
    </row>
    <row r="2576" spans="2:13" s="1" customFormat="1" hidden="1">
      <c r="B2576" s="202"/>
      <c r="C2576" s="203"/>
      <c r="D2576" s="202"/>
      <c r="E2576" s="202"/>
      <c r="F2576" s="22"/>
      <c r="G2576" s="22"/>
      <c r="H2576" s="22"/>
      <c r="I2576" s="202"/>
      <c r="J2576" s="202"/>
      <c r="K2576" s="203"/>
      <c r="L2576" s="20"/>
      <c r="M2576" s="34"/>
    </row>
    <row r="2577" spans="2:13" s="1" customFormat="1" hidden="1">
      <c r="B2577" s="202"/>
      <c r="C2577" s="203"/>
      <c r="D2577" s="202"/>
      <c r="E2577" s="202"/>
      <c r="F2577" s="22"/>
      <c r="G2577" s="22"/>
      <c r="H2577" s="22"/>
      <c r="I2577" s="202"/>
      <c r="J2577" s="202"/>
      <c r="K2577" s="203"/>
      <c r="L2577" s="20"/>
      <c r="M2577" s="34"/>
    </row>
    <row r="2578" spans="2:13" s="1" customFormat="1" hidden="1">
      <c r="B2578" s="202"/>
      <c r="C2578" s="203"/>
      <c r="D2578" s="202"/>
      <c r="E2578" s="202"/>
      <c r="F2578" s="22"/>
      <c r="G2578" s="22"/>
      <c r="H2578" s="22"/>
      <c r="I2578" s="202"/>
      <c r="J2578" s="202"/>
      <c r="K2578" s="203"/>
      <c r="L2578" s="20"/>
      <c r="M2578" s="34"/>
    </row>
    <row r="2579" spans="2:13" s="1" customFormat="1" hidden="1">
      <c r="B2579" s="202"/>
      <c r="C2579" s="203"/>
      <c r="D2579" s="202"/>
      <c r="E2579" s="202"/>
      <c r="F2579" s="22"/>
      <c r="G2579" s="22"/>
      <c r="H2579" s="22"/>
      <c r="I2579" s="202"/>
      <c r="J2579" s="202"/>
      <c r="K2579" s="203"/>
      <c r="L2579" s="20"/>
      <c r="M2579" s="34"/>
    </row>
    <row r="2580" spans="2:13" s="1" customFormat="1" hidden="1">
      <c r="B2580" s="202"/>
      <c r="C2580" s="203"/>
      <c r="D2580" s="202"/>
      <c r="E2580" s="202"/>
      <c r="F2580" s="22"/>
      <c r="G2580" s="22"/>
      <c r="H2580" s="22"/>
      <c r="I2580" s="202"/>
      <c r="J2580" s="202"/>
      <c r="K2580" s="203"/>
      <c r="L2580" s="20"/>
      <c r="M2580" s="34"/>
    </row>
    <row r="2581" spans="2:13" s="1" customFormat="1" hidden="1">
      <c r="B2581" s="202"/>
      <c r="C2581" s="203"/>
      <c r="D2581" s="202"/>
      <c r="E2581" s="202"/>
      <c r="F2581" s="22"/>
      <c r="G2581" s="22"/>
      <c r="H2581" s="22"/>
      <c r="I2581" s="202"/>
      <c r="J2581" s="202"/>
      <c r="K2581" s="203"/>
      <c r="L2581" s="20"/>
      <c r="M2581" s="34"/>
    </row>
    <row r="2582" spans="2:13" s="1" customFormat="1" hidden="1">
      <c r="B2582" s="202"/>
      <c r="C2582" s="203"/>
      <c r="D2582" s="202"/>
      <c r="E2582" s="202"/>
      <c r="F2582" s="22"/>
      <c r="G2582" s="22"/>
      <c r="H2582" s="22"/>
      <c r="I2582" s="202"/>
      <c r="J2582" s="202"/>
      <c r="K2582" s="203"/>
      <c r="L2582" s="20"/>
      <c r="M2582" s="34"/>
    </row>
    <row r="2583" spans="2:13" s="1" customFormat="1" hidden="1">
      <c r="B2583" s="202"/>
      <c r="C2583" s="203"/>
      <c r="D2583" s="202"/>
      <c r="E2583" s="202"/>
      <c r="F2583" s="22"/>
      <c r="G2583" s="22"/>
      <c r="H2583" s="22"/>
      <c r="I2583" s="202"/>
      <c r="J2583" s="202"/>
      <c r="K2583" s="203"/>
      <c r="L2583" s="20"/>
      <c r="M2583" s="34"/>
    </row>
    <row r="2584" spans="2:13" s="1" customFormat="1" hidden="1">
      <c r="B2584" s="202"/>
      <c r="C2584" s="203"/>
      <c r="D2584" s="202"/>
      <c r="E2584" s="202"/>
      <c r="F2584" s="22"/>
      <c r="G2584" s="22"/>
      <c r="H2584" s="22"/>
      <c r="I2584" s="202"/>
      <c r="J2584" s="202"/>
      <c r="K2584" s="203"/>
      <c r="L2584" s="20"/>
      <c r="M2584" s="34"/>
    </row>
    <row r="2585" spans="2:13" s="1" customFormat="1" hidden="1">
      <c r="B2585" s="202"/>
      <c r="C2585" s="203"/>
      <c r="D2585" s="202"/>
      <c r="E2585" s="202"/>
      <c r="F2585" s="22"/>
      <c r="G2585" s="22"/>
      <c r="H2585" s="22"/>
      <c r="I2585" s="202"/>
      <c r="J2585" s="202"/>
      <c r="K2585" s="203"/>
      <c r="L2585" s="20"/>
      <c r="M2585" s="34"/>
    </row>
    <row r="2586" spans="2:13" s="1" customFormat="1" hidden="1">
      <c r="B2586" s="202"/>
      <c r="C2586" s="203"/>
      <c r="D2586" s="202"/>
      <c r="E2586" s="202"/>
      <c r="F2586" s="22"/>
      <c r="G2586" s="22"/>
      <c r="H2586" s="22"/>
      <c r="I2586" s="202"/>
      <c r="J2586" s="202"/>
      <c r="K2586" s="203"/>
      <c r="L2586" s="20"/>
      <c r="M2586" s="34"/>
    </row>
    <row r="2587" spans="2:13" s="1" customFormat="1" hidden="1">
      <c r="B2587" s="202"/>
      <c r="C2587" s="203"/>
      <c r="D2587" s="202"/>
      <c r="E2587" s="202"/>
      <c r="F2587" s="22"/>
      <c r="G2587" s="22"/>
      <c r="H2587" s="22"/>
      <c r="I2587" s="202"/>
      <c r="J2587" s="202"/>
      <c r="K2587" s="203"/>
      <c r="L2587" s="20"/>
      <c r="M2587" s="34"/>
    </row>
    <row r="2588" spans="2:13" s="1" customFormat="1" hidden="1">
      <c r="B2588" s="202"/>
      <c r="C2588" s="203"/>
      <c r="D2588" s="202"/>
      <c r="E2588" s="202"/>
      <c r="F2588" s="22"/>
      <c r="G2588" s="22"/>
      <c r="H2588" s="22"/>
      <c r="I2588" s="202"/>
      <c r="J2588" s="202"/>
      <c r="K2588" s="203"/>
      <c r="L2588" s="20"/>
      <c r="M2588" s="34"/>
    </row>
    <row r="2589" spans="2:13" s="1" customFormat="1" hidden="1">
      <c r="B2589" s="202"/>
      <c r="C2589" s="203"/>
      <c r="D2589" s="202"/>
      <c r="E2589" s="202"/>
      <c r="F2589" s="22"/>
      <c r="G2589" s="22"/>
      <c r="H2589" s="22"/>
      <c r="I2589" s="202"/>
      <c r="J2589" s="202"/>
      <c r="K2589" s="203"/>
      <c r="L2589" s="20"/>
      <c r="M2589" s="34"/>
    </row>
    <row r="2590" spans="2:13" s="1" customFormat="1" hidden="1">
      <c r="B2590" s="202"/>
      <c r="C2590" s="203"/>
      <c r="D2590" s="202"/>
      <c r="E2590" s="202"/>
      <c r="F2590" s="22"/>
      <c r="G2590" s="22"/>
      <c r="H2590" s="22"/>
      <c r="I2590" s="202"/>
      <c r="J2590" s="202"/>
      <c r="K2590" s="203"/>
      <c r="L2590" s="20"/>
      <c r="M2590" s="34"/>
    </row>
    <row r="2591" spans="2:13" s="1" customFormat="1" hidden="1">
      <c r="B2591" s="202"/>
      <c r="C2591" s="203"/>
      <c r="D2591" s="202"/>
      <c r="E2591" s="202"/>
      <c r="F2591" s="22"/>
      <c r="G2591" s="22"/>
      <c r="H2591" s="22"/>
      <c r="I2591" s="202"/>
      <c r="J2591" s="202"/>
      <c r="K2591" s="203"/>
      <c r="L2591" s="20"/>
      <c r="M2591" s="34"/>
    </row>
    <row r="2592" spans="2:13" s="1" customFormat="1" hidden="1">
      <c r="B2592" s="202"/>
      <c r="C2592" s="203"/>
      <c r="D2592" s="202"/>
      <c r="E2592" s="202"/>
      <c r="F2592" s="22"/>
      <c r="G2592" s="22"/>
      <c r="H2592" s="22"/>
      <c r="I2592" s="202"/>
      <c r="J2592" s="202"/>
      <c r="K2592" s="203"/>
      <c r="L2592" s="20"/>
      <c r="M2592" s="34"/>
    </row>
    <row r="2593" spans="2:13" s="1" customFormat="1" hidden="1">
      <c r="B2593" s="202"/>
      <c r="C2593" s="203"/>
      <c r="D2593" s="202"/>
      <c r="E2593" s="202"/>
      <c r="F2593" s="22"/>
      <c r="G2593" s="22"/>
      <c r="H2593" s="22"/>
      <c r="I2593" s="202"/>
      <c r="J2593" s="202"/>
      <c r="K2593" s="203"/>
      <c r="L2593" s="20"/>
      <c r="M2593" s="34"/>
    </row>
    <row r="2594" spans="2:13" s="1" customFormat="1" hidden="1">
      <c r="B2594" s="202"/>
      <c r="C2594" s="203"/>
      <c r="D2594" s="202"/>
      <c r="E2594" s="202"/>
      <c r="F2594" s="22"/>
      <c r="G2594" s="22"/>
      <c r="H2594" s="22"/>
      <c r="I2594" s="202"/>
      <c r="J2594" s="202"/>
      <c r="K2594" s="203"/>
      <c r="L2594" s="20"/>
      <c r="M2594" s="34"/>
    </row>
    <row r="2595" spans="2:13" s="1" customFormat="1" hidden="1">
      <c r="B2595" s="202"/>
      <c r="C2595" s="203"/>
      <c r="D2595" s="202"/>
      <c r="E2595" s="202"/>
      <c r="F2595" s="22"/>
      <c r="G2595" s="22"/>
      <c r="H2595" s="22"/>
      <c r="I2595" s="202"/>
      <c r="J2595" s="202"/>
      <c r="K2595" s="203"/>
      <c r="L2595" s="20"/>
      <c r="M2595" s="34"/>
    </row>
    <row r="2596" spans="2:13" s="1" customFormat="1" hidden="1">
      <c r="B2596" s="202"/>
      <c r="C2596" s="203"/>
      <c r="D2596" s="202"/>
      <c r="E2596" s="202"/>
      <c r="F2596" s="22"/>
      <c r="G2596" s="22"/>
      <c r="H2596" s="22"/>
      <c r="I2596" s="202"/>
      <c r="J2596" s="202"/>
      <c r="K2596" s="203"/>
      <c r="L2596" s="20"/>
      <c r="M2596" s="34"/>
    </row>
    <row r="2597" spans="2:13" s="1" customFormat="1" hidden="1">
      <c r="B2597" s="202"/>
      <c r="C2597" s="203"/>
      <c r="D2597" s="202"/>
      <c r="E2597" s="202"/>
      <c r="F2597" s="22"/>
      <c r="G2597" s="22"/>
      <c r="H2597" s="22"/>
      <c r="I2597" s="202"/>
      <c r="J2597" s="202"/>
      <c r="K2597" s="203"/>
      <c r="L2597" s="20"/>
      <c r="M2597" s="34"/>
    </row>
    <row r="2598" spans="2:13" s="1" customFormat="1" hidden="1">
      <c r="B2598" s="202"/>
      <c r="C2598" s="203"/>
      <c r="D2598" s="202"/>
      <c r="E2598" s="202"/>
      <c r="F2598" s="22"/>
      <c r="G2598" s="22"/>
      <c r="H2598" s="22"/>
      <c r="I2598" s="202"/>
      <c r="J2598" s="202"/>
      <c r="K2598" s="203"/>
      <c r="L2598" s="20"/>
      <c r="M2598" s="34"/>
    </row>
    <row r="2599" spans="2:13" s="1" customFormat="1" hidden="1">
      <c r="B2599" s="202"/>
      <c r="C2599" s="203"/>
      <c r="D2599" s="202"/>
      <c r="E2599" s="202"/>
      <c r="F2599" s="22"/>
      <c r="G2599" s="22"/>
      <c r="H2599" s="22"/>
      <c r="I2599" s="202"/>
      <c r="J2599" s="202"/>
      <c r="K2599" s="203"/>
      <c r="L2599" s="20"/>
      <c r="M2599" s="34"/>
    </row>
    <row r="2600" spans="2:13" s="1" customFormat="1" hidden="1">
      <c r="B2600" s="202"/>
      <c r="C2600" s="203"/>
      <c r="D2600" s="202"/>
      <c r="E2600" s="202"/>
      <c r="F2600" s="22"/>
      <c r="G2600" s="22"/>
      <c r="H2600" s="22"/>
      <c r="I2600" s="202"/>
      <c r="J2600" s="202"/>
      <c r="K2600" s="203"/>
      <c r="L2600" s="20"/>
      <c r="M2600" s="34"/>
    </row>
    <row r="2601" spans="2:13" s="1" customFormat="1" hidden="1">
      <c r="B2601" s="202"/>
      <c r="C2601" s="203"/>
      <c r="D2601" s="202"/>
      <c r="E2601" s="202"/>
      <c r="F2601" s="22"/>
      <c r="G2601" s="22"/>
      <c r="H2601" s="22"/>
      <c r="I2601" s="202"/>
      <c r="J2601" s="202"/>
      <c r="K2601" s="203"/>
      <c r="L2601" s="20"/>
      <c r="M2601" s="34"/>
    </row>
    <row r="2602" spans="2:13" s="1" customFormat="1" hidden="1">
      <c r="B2602" s="202"/>
      <c r="C2602" s="203"/>
      <c r="D2602" s="202"/>
      <c r="E2602" s="202"/>
      <c r="F2602" s="22"/>
      <c r="G2602" s="22"/>
      <c r="H2602" s="22"/>
      <c r="I2602" s="202"/>
      <c r="J2602" s="202"/>
      <c r="K2602" s="203"/>
      <c r="L2602" s="20"/>
      <c r="M2602" s="34"/>
    </row>
    <row r="2603" spans="2:13" s="1" customFormat="1" hidden="1">
      <c r="B2603" s="202"/>
      <c r="C2603" s="203"/>
      <c r="D2603" s="202"/>
      <c r="E2603" s="202"/>
      <c r="F2603" s="22"/>
      <c r="G2603" s="22"/>
      <c r="H2603" s="22"/>
      <c r="I2603" s="202"/>
      <c r="J2603" s="202"/>
      <c r="K2603" s="203"/>
      <c r="L2603" s="20"/>
      <c r="M2603" s="34"/>
    </row>
    <row r="2604" spans="2:13" s="1" customFormat="1" hidden="1">
      <c r="B2604" s="202"/>
      <c r="C2604" s="203"/>
      <c r="D2604" s="202"/>
      <c r="E2604" s="202"/>
      <c r="F2604" s="22"/>
      <c r="G2604" s="22"/>
      <c r="H2604" s="22"/>
      <c r="I2604" s="202"/>
      <c r="J2604" s="202"/>
      <c r="K2604" s="203"/>
      <c r="L2604" s="20"/>
      <c r="M2604" s="34"/>
    </row>
    <row r="2605" spans="2:13" s="1" customFormat="1" hidden="1">
      <c r="B2605" s="202"/>
      <c r="C2605" s="203"/>
      <c r="D2605" s="202"/>
      <c r="E2605" s="202"/>
      <c r="F2605" s="22"/>
      <c r="G2605" s="22"/>
      <c r="H2605" s="22"/>
      <c r="I2605" s="202"/>
      <c r="J2605" s="202"/>
      <c r="K2605" s="203"/>
      <c r="L2605" s="20"/>
      <c r="M2605" s="34"/>
    </row>
    <row r="2606" spans="2:13" s="1" customFormat="1" hidden="1">
      <c r="B2606" s="202"/>
      <c r="C2606" s="203"/>
      <c r="D2606" s="202"/>
      <c r="E2606" s="202"/>
      <c r="F2606" s="22"/>
      <c r="G2606" s="22"/>
      <c r="H2606" s="22"/>
      <c r="I2606" s="202"/>
      <c r="J2606" s="202"/>
      <c r="K2606" s="203"/>
      <c r="L2606" s="20"/>
      <c r="M2606" s="34"/>
    </row>
    <row r="2607" spans="2:13" s="1" customFormat="1" hidden="1">
      <c r="B2607" s="202"/>
      <c r="C2607" s="203"/>
      <c r="D2607" s="202"/>
      <c r="E2607" s="202"/>
      <c r="F2607" s="22"/>
      <c r="G2607" s="22"/>
      <c r="H2607" s="22"/>
      <c r="I2607" s="202"/>
      <c r="J2607" s="202"/>
      <c r="K2607" s="203"/>
      <c r="L2607" s="20"/>
      <c r="M2607" s="34"/>
    </row>
    <row r="2608" spans="2:13" s="1" customFormat="1" hidden="1">
      <c r="B2608" s="202"/>
      <c r="C2608" s="203"/>
      <c r="D2608" s="202"/>
      <c r="E2608" s="202"/>
      <c r="F2608" s="22"/>
      <c r="G2608" s="22"/>
      <c r="H2608" s="22"/>
      <c r="I2608" s="202"/>
      <c r="J2608" s="202"/>
      <c r="K2608" s="203"/>
      <c r="L2608" s="20"/>
      <c r="M2608" s="34"/>
    </row>
    <row r="2609" spans="2:13" s="1" customFormat="1" hidden="1">
      <c r="B2609" s="202"/>
      <c r="C2609" s="203"/>
      <c r="D2609" s="202"/>
      <c r="E2609" s="202"/>
      <c r="F2609" s="22"/>
      <c r="G2609" s="22"/>
      <c r="H2609" s="22"/>
      <c r="I2609" s="202"/>
      <c r="J2609" s="202"/>
      <c r="K2609" s="203"/>
      <c r="L2609" s="20"/>
      <c r="M2609" s="34"/>
    </row>
    <row r="2610" spans="2:13" s="1" customFormat="1" hidden="1">
      <c r="B2610" s="202"/>
      <c r="C2610" s="203"/>
      <c r="D2610" s="202"/>
      <c r="E2610" s="202"/>
      <c r="F2610" s="22"/>
      <c r="G2610" s="22"/>
      <c r="H2610" s="22"/>
      <c r="I2610" s="202"/>
      <c r="J2610" s="202"/>
      <c r="K2610" s="203"/>
      <c r="L2610" s="20"/>
      <c r="M2610" s="34"/>
    </row>
    <row r="2611" spans="2:13" s="1" customFormat="1" hidden="1">
      <c r="B2611" s="202"/>
      <c r="C2611" s="203"/>
      <c r="D2611" s="202"/>
      <c r="E2611" s="202"/>
      <c r="F2611" s="22"/>
      <c r="G2611" s="22"/>
      <c r="H2611" s="22"/>
      <c r="I2611" s="202"/>
      <c r="J2611" s="202"/>
      <c r="K2611" s="203"/>
      <c r="L2611" s="20"/>
      <c r="M2611" s="34"/>
    </row>
    <row r="2612" spans="2:13" s="1" customFormat="1" hidden="1">
      <c r="B2612" s="202"/>
      <c r="C2612" s="203"/>
      <c r="D2612" s="202"/>
      <c r="E2612" s="202"/>
      <c r="F2612" s="22"/>
      <c r="G2612" s="22"/>
      <c r="H2612" s="22"/>
      <c r="I2612" s="202"/>
      <c r="J2612" s="202"/>
      <c r="K2612" s="203"/>
      <c r="L2612" s="20"/>
      <c r="M2612" s="34"/>
    </row>
    <row r="2613" spans="2:13" s="1" customFormat="1" hidden="1">
      <c r="B2613" s="202"/>
      <c r="C2613" s="203"/>
      <c r="D2613" s="202"/>
      <c r="E2613" s="202"/>
      <c r="F2613" s="22"/>
      <c r="G2613" s="22"/>
      <c r="H2613" s="22"/>
      <c r="I2613" s="202"/>
      <c r="J2613" s="202"/>
      <c r="K2613" s="203"/>
      <c r="L2613" s="20"/>
      <c r="M2613" s="34"/>
    </row>
    <row r="2614" spans="2:13" s="1" customFormat="1" hidden="1">
      <c r="B2614" s="202"/>
      <c r="C2614" s="203"/>
      <c r="D2614" s="202"/>
      <c r="E2614" s="202"/>
      <c r="F2614" s="22"/>
      <c r="G2614" s="22"/>
      <c r="H2614" s="22"/>
      <c r="I2614" s="202"/>
      <c r="J2614" s="202"/>
      <c r="K2614" s="203"/>
      <c r="L2614" s="20"/>
      <c r="M2614" s="34"/>
    </row>
    <row r="2615" spans="2:13" s="1" customFormat="1" hidden="1">
      <c r="B2615" s="202"/>
      <c r="C2615" s="203"/>
      <c r="D2615" s="202"/>
      <c r="E2615" s="202"/>
      <c r="F2615" s="22"/>
      <c r="G2615" s="22"/>
      <c r="H2615" s="22"/>
      <c r="I2615" s="202"/>
      <c r="J2615" s="202"/>
      <c r="K2615" s="203"/>
      <c r="L2615" s="20"/>
      <c r="M2615" s="34"/>
    </row>
    <row r="2616" spans="2:13" s="1" customFormat="1" hidden="1">
      <c r="B2616" s="202"/>
      <c r="C2616" s="203"/>
      <c r="D2616" s="202"/>
      <c r="E2616" s="202"/>
      <c r="F2616" s="22"/>
      <c r="G2616" s="22"/>
      <c r="H2616" s="22"/>
      <c r="I2616" s="202"/>
      <c r="J2616" s="202"/>
      <c r="K2616" s="203"/>
      <c r="L2616" s="20"/>
      <c r="M2616" s="34"/>
    </row>
    <row r="2617" spans="2:13" s="1" customFormat="1" hidden="1">
      <c r="B2617" s="202"/>
      <c r="C2617" s="203"/>
      <c r="D2617" s="202"/>
      <c r="E2617" s="202"/>
      <c r="F2617" s="22"/>
      <c r="G2617" s="22"/>
      <c r="H2617" s="22"/>
      <c r="I2617" s="202"/>
      <c r="J2617" s="202"/>
      <c r="K2617" s="203"/>
      <c r="L2617" s="20"/>
      <c r="M2617" s="34"/>
    </row>
    <row r="2618" spans="2:13" s="1" customFormat="1" hidden="1">
      <c r="B2618" s="202"/>
      <c r="C2618" s="203"/>
      <c r="D2618" s="202"/>
      <c r="E2618" s="202"/>
      <c r="F2618" s="22"/>
      <c r="G2618" s="22"/>
      <c r="H2618" s="22"/>
      <c r="I2618" s="202"/>
      <c r="J2618" s="202"/>
      <c r="K2618" s="203"/>
      <c r="L2618" s="20"/>
      <c r="M2618" s="34"/>
    </row>
    <row r="2619" spans="2:13" s="1" customFormat="1" hidden="1">
      <c r="B2619" s="202"/>
      <c r="C2619" s="203"/>
      <c r="D2619" s="202"/>
      <c r="E2619" s="202"/>
      <c r="F2619" s="22"/>
      <c r="G2619" s="22"/>
      <c r="H2619" s="22"/>
      <c r="I2619" s="202"/>
      <c r="J2619" s="202"/>
      <c r="K2619" s="203"/>
      <c r="L2619" s="20"/>
      <c r="M2619" s="34"/>
    </row>
    <row r="2620" spans="2:13" s="1" customFormat="1" hidden="1">
      <c r="B2620" s="202"/>
      <c r="C2620" s="203"/>
      <c r="D2620" s="202"/>
      <c r="E2620" s="202"/>
      <c r="F2620" s="22"/>
      <c r="G2620" s="22"/>
      <c r="H2620" s="22"/>
      <c r="I2620" s="202"/>
      <c r="J2620" s="202"/>
      <c r="K2620" s="203"/>
      <c r="L2620" s="20"/>
      <c r="M2620" s="34"/>
    </row>
    <row r="2621" spans="2:13" s="1" customFormat="1" hidden="1">
      <c r="B2621" s="202"/>
      <c r="C2621" s="203"/>
      <c r="D2621" s="202"/>
      <c r="E2621" s="202"/>
      <c r="F2621" s="22"/>
      <c r="G2621" s="22"/>
      <c r="H2621" s="22"/>
      <c r="I2621" s="202"/>
      <c r="J2621" s="202"/>
      <c r="K2621" s="203"/>
      <c r="L2621" s="20"/>
      <c r="M2621" s="34"/>
    </row>
    <row r="2622" spans="2:13" s="1" customFormat="1" hidden="1">
      <c r="B2622" s="202"/>
      <c r="C2622" s="203"/>
      <c r="D2622" s="202"/>
      <c r="E2622" s="202"/>
      <c r="F2622" s="22"/>
      <c r="G2622" s="22"/>
      <c r="H2622" s="22"/>
      <c r="I2622" s="202"/>
      <c r="J2622" s="202"/>
      <c r="K2622" s="203"/>
      <c r="L2622" s="20"/>
      <c r="M2622" s="34"/>
    </row>
    <row r="2623" spans="2:13" s="1" customFormat="1" hidden="1">
      <c r="B2623" s="202"/>
      <c r="C2623" s="203"/>
      <c r="D2623" s="202"/>
      <c r="E2623" s="202"/>
      <c r="F2623" s="22"/>
      <c r="G2623" s="22"/>
      <c r="H2623" s="22"/>
      <c r="I2623" s="202"/>
      <c r="J2623" s="202"/>
      <c r="K2623" s="203"/>
      <c r="L2623" s="20"/>
      <c r="M2623" s="34"/>
    </row>
    <row r="2624" spans="2:13" s="1" customFormat="1" hidden="1">
      <c r="B2624" s="202"/>
      <c r="C2624" s="203"/>
      <c r="D2624" s="202"/>
      <c r="E2624" s="202"/>
      <c r="F2624" s="22"/>
      <c r="G2624" s="22"/>
      <c r="H2624" s="22"/>
      <c r="I2624" s="202"/>
      <c r="J2624" s="202"/>
      <c r="K2624" s="203"/>
      <c r="L2624" s="20"/>
      <c r="M2624" s="34"/>
    </row>
    <row r="2625" spans="2:13" s="1" customFormat="1" hidden="1">
      <c r="B2625" s="202"/>
      <c r="C2625" s="203"/>
      <c r="D2625" s="202"/>
      <c r="E2625" s="202"/>
      <c r="F2625" s="22"/>
      <c r="G2625" s="22"/>
      <c r="H2625" s="22"/>
      <c r="I2625" s="202"/>
      <c r="J2625" s="202"/>
      <c r="K2625" s="203"/>
      <c r="L2625" s="20"/>
      <c r="M2625" s="34"/>
    </row>
    <row r="2626" spans="2:13" s="1" customFormat="1" hidden="1">
      <c r="B2626" s="202"/>
      <c r="C2626" s="203"/>
      <c r="D2626" s="202"/>
      <c r="E2626" s="202"/>
      <c r="F2626" s="22"/>
      <c r="G2626" s="22"/>
      <c r="H2626" s="22"/>
      <c r="I2626" s="202"/>
      <c r="J2626" s="202"/>
      <c r="K2626" s="203"/>
      <c r="L2626" s="20"/>
      <c r="M2626" s="34"/>
    </row>
    <row r="2627" spans="2:13" s="1" customFormat="1" hidden="1">
      <c r="B2627" s="202"/>
      <c r="C2627" s="203"/>
      <c r="D2627" s="202"/>
      <c r="E2627" s="202"/>
      <c r="F2627" s="22"/>
      <c r="G2627" s="22"/>
      <c r="H2627" s="22"/>
      <c r="I2627" s="202"/>
      <c r="J2627" s="202"/>
      <c r="K2627" s="203"/>
      <c r="L2627" s="20"/>
      <c r="M2627" s="34"/>
    </row>
    <row r="2628" spans="2:13" s="1" customFormat="1" hidden="1">
      <c r="B2628" s="202"/>
      <c r="C2628" s="203"/>
      <c r="D2628" s="202"/>
      <c r="E2628" s="202"/>
      <c r="F2628" s="22"/>
      <c r="G2628" s="22"/>
      <c r="H2628" s="22"/>
      <c r="I2628" s="202"/>
      <c r="J2628" s="202"/>
      <c r="K2628" s="203"/>
      <c r="L2628" s="20"/>
      <c r="M2628" s="34"/>
    </row>
    <row r="2629" spans="2:13" s="1" customFormat="1" hidden="1">
      <c r="B2629" s="202"/>
      <c r="C2629" s="203"/>
      <c r="D2629" s="202"/>
      <c r="E2629" s="202"/>
      <c r="F2629" s="22"/>
      <c r="G2629" s="22"/>
      <c r="H2629" s="22"/>
      <c r="I2629" s="202"/>
      <c r="J2629" s="202"/>
      <c r="K2629" s="203"/>
      <c r="L2629" s="20"/>
      <c r="M2629" s="34"/>
    </row>
    <row r="2630" spans="2:13" s="1" customFormat="1" hidden="1">
      <c r="B2630" s="202"/>
      <c r="C2630" s="203"/>
      <c r="D2630" s="202"/>
      <c r="E2630" s="202"/>
      <c r="F2630" s="22"/>
      <c r="G2630" s="22"/>
      <c r="H2630" s="22"/>
      <c r="I2630" s="202"/>
      <c r="J2630" s="202"/>
      <c r="K2630" s="203"/>
      <c r="L2630" s="20"/>
      <c r="M2630" s="34"/>
    </row>
    <row r="2631" spans="2:13" s="1" customFormat="1" hidden="1">
      <c r="B2631" s="202"/>
      <c r="C2631" s="203"/>
      <c r="D2631" s="202"/>
      <c r="E2631" s="202"/>
      <c r="F2631" s="22"/>
      <c r="G2631" s="22"/>
      <c r="H2631" s="22"/>
      <c r="I2631" s="202"/>
      <c r="J2631" s="202"/>
      <c r="K2631" s="203"/>
      <c r="L2631" s="20"/>
      <c r="M2631" s="34"/>
    </row>
    <row r="2632" spans="2:13" s="1" customFormat="1" hidden="1">
      <c r="B2632" s="202"/>
      <c r="C2632" s="203"/>
      <c r="D2632" s="202"/>
      <c r="E2632" s="202"/>
      <c r="F2632" s="22"/>
      <c r="G2632" s="22"/>
      <c r="H2632" s="22"/>
      <c r="I2632" s="202"/>
      <c r="J2632" s="202"/>
      <c r="K2632" s="203"/>
      <c r="L2632" s="20"/>
      <c r="M2632" s="34"/>
    </row>
    <row r="2633" spans="2:13" s="1" customFormat="1" hidden="1">
      <c r="B2633" s="202"/>
      <c r="C2633" s="203"/>
      <c r="D2633" s="202"/>
      <c r="E2633" s="202"/>
      <c r="F2633" s="22"/>
      <c r="G2633" s="22"/>
      <c r="H2633" s="22"/>
      <c r="I2633" s="202"/>
      <c r="J2633" s="202"/>
      <c r="K2633" s="203"/>
      <c r="L2633" s="20"/>
      <c r="M2633" s="34"/>
    </row>
    <row r="2634" spans="2:13" s="1" customFormat="1" hidden="1">
      <c r="B2634" s="202"/>
      <c r="C2634" s="203"/>
      <c r="D2634" s="202"/>
      <c r="E2634" s="202"/>
      <c r="F2634" s="22"/>
      <c r="G2634" s="22"/>
      <c r="H2634" s="22"/>
      <c r="I2634" s="202"/>
      <c r="J2634" s="202"/>
      <c r="K2634" s="203"/>
      <c r="L2634" s="20"/>
      <c r="M2634" s="34"/>
    </row>
    <row r="2635" spans="2:13" s="1" customFormat="1" hidden="1">
      <c r="B2635" s="202"/>
      <c r="C2635" s="203"/>
      <c r="D2635" s="202"/>
      <c r="E2635" s="202"/>
      <c r="F2635" s="22"/>
      <c r="G2635" s="22"/>
      <c r="H2635" s="22"/>
      <c r="I2635" s="202"/>
      <c r="J2635" s="202"/>
      <c r="K2635" s="203"/>
      <c r="L2635" s="20"/>
      <c r="M2635" s="34"/>
    </row>
    <row r="2636" spans="2:13" s="1" customFormat="1" hidden="1">
      <c r="B2636" s="202"/>
      <c r="C2636" s="203"/>
      <c r="D2636" s="202"/>
      <c r="E2636" s="202"/>
      <c r="F2636" s="22"/>
      <c r="G2636" s="22"/>
      <c r="H2636" s="22"/>
      <c r="I2636" s="202"/>
      <c r="J2636" s="202"/>
      <c r="K2636" s="203"/>
      <c r="L2636" s="20"/>
      <c r="M2636" s="34"/>
    </row>
    <row r="2637" spans="2:13" s="1" customFormat="1" hidden="1">
      <c r="B2637" s="202"/>
      <c r="C2637" s="203"/>
      <c r="D2637" s="202"/>
      <c r="E2637" s="202"/>
      <c r="F2637" s="22"/>
      <c r="G2637" s="22"/>
      <c r="H2637" s="22"/>
      <c r="I2637" s="202"/>
      <c r="J2637" s="202"/>
      <c r="K2637" s="203"/>
      <c r="L2637" s="20"/>
      <c r="M2637" s="34"/>
    </row>
    <row r="2638" spans="2:13" s="1" customFormat="1" hidden="1">
      <c r="B2638" s="202"/>
      <c r="C2638" s="203"/>
      <c r="D2638" s="202"/>
      <c r="E2638" s="202"/>
      <c r="F2638" s="22"/>
      <c r="G2638" s="22"/>
      <c r="H2638" s="22"/>
      <c r="I2638" s="202"/>
      <c r="J2638" s="202"/>
      <c r="K2638" s="203"/>
      <c r="L2638" s="20"/>
      <c r="M2638" s="34"/>
    </row>
    <row r="2639" spans="2:13" s="1" customFormat="1" hidden="1">
      <c r="B2639" s="202"/>
      <c r="C2639" s="203"/>
      <c r="D2639" s="202"/>
      <c r="E2639" s="202"/>
      <c r="F2639" s="22"/>
      <c r="G2639" s="22"/>
      <c r="H2639" s="22"/>
      <c r="I2639" s="202"/>
      <c r="J2639" s="202"/>
      <c r="K2639" s="203"/>
      <c r="L2639" s="20"/>
      <c r="M2639" s="34"/>
    </row>
    <row r="2640" spans="2:13" s="1" customFormat="1" hidden="1">
      <c r="B2640" s="202"/>
      <c r="C2640" s="203"/>
      <c r="D2640" s="202"/>
      <c r="E2640" s="202"/>
      <c r="F2640" s="22"/>
      <c r="G2640" s="22"/>
      <c r="H2640" s="22"/>
      <c r="I2640" s="202"/>
      <c r="J2640" s="202"/>
      <c r="K2640" s="203"/>
      <c r="L2640" s="20"/>
      <c r="M2640" s="34"/>
    </row>
    <row r="2641" spans="2:13" s="1" customFormat="1" hidden="1">
      <c r="B2641" s="202"/>
      <c r="C2641" s="203"/>
      <c r="D2641" s="202"/>
      <c r="E2641" s="202"/>
      <c r="F2641" s="22"/>
      <c r="G2641" s="22"/>
      <c r="H2641" s="22"/>
      <c r="I2641" s="202"/>
      <c r="J2641" s="202"/>
      <c r="K2641" s="203"/>
      <c r="L2641" s="20"/>
      <c r="M2641" s="34"/>
    </row>
    <row r="2642" spans="2:13" s="1" customFormat="1" hidden="1">
      <c r="B2642" s="202"/>
      <c r="C2642" s="203"/>
      <c r="D2642" s="202"/>
      <c r="E2642" s="202"/>
      <c r="F2642" s="22"/>
      <c r="G2642" s="22"/>
      <c r="H2642" s="22"/>
      <c r="I2642" s="202"/>
      <c r="J2642" s="202"/>
      <c r="K2642" s="203"/>
      <c r="L2642" s="20"/>
      <c r="M2642" s="34"/>
    </row>
    <row r="2643" spans="2:13" s="1" customFormat="1" hidden="1">
      <c r="B2643" s="202"/>
      <c r="C2643" s="203"/>
      <c r="D2643" s="202"/>
      <c r="E2643" s="202"/>
      <c r="F2643" s="22"/>
      <c r="G2643" s="22"/>
      <c r="H2643" s="22"/>
      <c r="I2643" s="202"/>
      <c r="J2643" s="202"/>
      <c r="K2643" s="203"/>
      <c r="L2643" s="20"/>
      <c r="M2643" s="34"/>
    </row>
    <row r="2644" spans="2:13" s="1" customFormat="1" hidden="1">
      <c r="B2644" s="202"/>
      <c r="C2644" s="203"/>
      <c r="D2644" s="202"/>
      <c r="E2644" s="202"/>
      <c r="F2644" s="22"/>
      <c r="G2644" s="22"/>
      <c r="H2644" s="22"/>
      <c r="I2644" s="202"/>
      <c r="J2644" s="202"/>
      <c r="K2644" s="203"/>
      <c r="L2644" s="20"/>
      <c r="M2644" s="34"/>
    </row>
    <row r="2645" spans="2:13" s="1" customFormat="1" hidden="1">
      <c r="B2645" s="202"/>
      <c r="C2645" s="203"/>
      <c r="D2645" s="202"/>
      <c r="E2645" s="202"/>
      <c r="F2645" s="22"/>
      <c r="G2645" s="22"/>
      <c r="H2645" s="22"/>
      <c r="I2645" s="202"/>
      <c r="J2645" s="202"/>
      <c r="K2645" s="203"/>
      <c r="L2645" s="20"/>
      <c r="M2645" s="34"/>
    </row>
    <row r="2646" spans="2:13" s="1" customFormat="1" hidden="1">
      <c r="B2646" s="202"/>
      <c r="C2646" s="203"/>
      <c r="D2646" s="202"/>
      <c r="E2646" s="202"/>
      <c r="F2646" s="22"/>
      <c r="G2646" s="22"/>
      <c r="H2646" s="22"/>
      <c r="I2646" s="202"/>
      <c r="J2646" s="202"/>
      <c r="K2646" s="203"/>
      <c r="L2646" s="20"/>
      <c r="M2646" s="34"/>
    </row>
    <row r="2647" spans="2:13" s="1" customFormat="1" hidden="1">
      <c r="B2647" s="202"/>
      <c r="C2647" s="203"/>
      <c r="D2647" s="202"/>
      <c r="E2647" s="202"/>
      <c r="F2647" s="22"/>
      <c r="G2647" s="22"/>
      <c r="H2647" s="22"/>
      <c r="I2647" s="202"/>
      <c r="J2647" s="202"/>
      <c r="K2647" s="203"/>
      <c r="L2647" s="20"/>
      <c r="M2647" s="34"/>
    </row>
    <row r="2648" spans="2:13" s="1" customFormat="1" hidden="1">
      <c r="B2648" s="202"/>
      <c r="C2648" s="203"/>
      <c r="D2648" s="202"/>
      <c r="E2648" s="202"/>
      <c r="F2648" s="22"/>
      <c r="G2648" s="22"/>
      <c r="H2648" s="22"/>
      <c r="I2648" s="202"/>
      <c r="J2648" s="202"/>
      <c r="K2648" s="203"/>
      <c r="L2648" s="20"/>
      <c r="M2648" s="34"/>
    </row>
    <row r="2649" spans="2:13" s="1" customFormat="1" hidden="1">
      <c r="B2649" s="202"/>
      <c r="C2649" s="203"/>
      <c r="D2649" s="202"/>
      <c r="E2649" s="202"/>
      <c r="F2649" s="22"/>
      <c r="G2649" s="22"/>
      <c r="H2649" s="22"/>
      <c r="I2649" s="202"/>
      <c r="J2649" s="202"/>
      <c r="K2649" s="203"/>
      <c r="L2649" s="20"/>
      <c r="M2649" s="34"/>
    </row>
    <row r="2650" spans="2:13" s="1" customFormat="1" hidden="1">
      <c r="B2650" s="202"/>
      <c r="C2650" s="203"/>
      <c r="D2650" s="202"/>
      <c r="E2650" s="202"/>
      <c r="F2650" s="22"/>
      <c r="G2650" s="22"/>
      <c r="H2650" s="22"/>
      <c r="I2650" s="202"/>
      <c r="J2650" s="202"/>
      <c r="K2650" s="203"/>
      <c r="L2650" s="20"/>
      <c r="M2650" s="34"/>
    </row>
    <row r="2651" spans="2:13" s="1" customFormat="1" hidden="1">
      <c r="B2651" s="202"/>
      <c r="C2651" s="203"/>
      <c r="D2651" s="202"/>
      <c r="E2651" s="202"/>
      <c r="F2651" s="22"/>
      <c r="G2651" s="22"/>
      <c r="H2651" s="22"/>
      <c r="I2651" s="202"/>
      <c r="J2651" s="202"/>
      <c r="K2651" s="203"/>
      <c r="L2651" s="20"/>
      <c r="M2651" s="34"/>
    </row>
    <row r="2652" spans="2:13" s="1" customFormat="1" hidden="1">
      <c r="B2652" s="202"/>
      <c r="C2652" s="203"/>
      <c r="D2652" s="202"/>
      <c r="E2652" s="202"/>
      <c r="F2652" s="22"/>
      <c r="G2652" s="22"/>
      <c r="H2652" s="22"/>
      <c r="I2652" s="202"/>
      <c r="J2652" s="202"/>
      <c r="K2652" s="203"/>
      <c r="L2652" s="20"/>
      <c r="M2652" s="34"/>
    </row>
    <row r="2653" spans="2:13" s="1" customFormat="1" hidden="1">
      <c r="B2653" s="202"/>
      <c r="C2653" s="203"/>
      <c r="D2653" s="202"/>
      <c r="E2653" s="202"/>
      <c r="F2653" s="22"/>
      <c r="G2653" s="22"/>
      <c r="H2653" s="22"/>
      <c r="I2653" s="202"/>
      <c r="J2653" s="202"/>
      <c r="K2653" s="203"/>
      <c r="L2653" s="20"/>
      <c r="M2653" s="34"/>
    </row>
    <row r="2654" spans="2:13" s="1" customFormat="1" hidden="1">
      <c r="B2654" s="202"/>
      <c r="C2654" s="203"/>
      <c r="D2654" s="202"/>
      <c r="E2654" s="202"/>
      <c r="F2654" s="22"/>
      <c r="G2654" s="22"/>
      <c r="H2654" s="22"/>
      <c r="I2654" s="202"/>
      <c r="J2654" s="202"/>
      <c r="K2654" s="203"/>
      <c r="L2654" s="20"/>
      <c r="M2654" s="34"/>
    </row>
    <row r="2655" spans="2:13" s="1" customFormat="1" hidden="1">
      <c r="B2655" s="202"/>
      <c r="C2655" s="203"/>
      <c r="D2655" s="202"/>
      <c r="E2655" s="202"/>
      <c r="F2655" s="22"/>
      <c r="G2655" s="22"/>
      <c r="H2655" s="22"/>
      <c r="I2655" s="202"/>
      <c r="J2655" s="202"/>
      <c r="K2655" s="203"/>
      <c r="L2655" s="20"/>
      <c r="M2655" s="34"/>
    </row>
    <row r="2656" spans="2:13" s="1" customFormat="1" hidden="1">
      <c r="B2656" s="202"/>
      <c r="C2656" s="203"/>
      <c r="D2656" s="202"/>
      <c r="E2656" s="202"/>
      <c r="F2656" s="22"/>
      <c r="G2656" s="22"/>
      <c r="H2656" s="22"/>
      <c r="I2656" s="202"/>
      <c r="J2656" s="202"/>
      <c r="K2656" s="203"/>
      <c r="L2656" s="20"/>
      <c r="M2656" s="34"/>
    </row>
    <row r="2657" spans="2:13" s="1" customFormat="1" hidden="1">
      <c r="B2657" s="202"/>
      <c r="C2657" s="203"/>
      <c r="D2657" s="202"/>
      <c r="E2657" s="202"/>
      <c r="F2657" s="22"/>
      <c r="G2657" s="22"/>
      <c r="H2657" s="22"/>
      <c r="I2657" s="202"/>
      <c r="J2657" s="202"/>
      <c r="K2657" s="203"/>
      <c r="L2657" s="20"/>
      <c r="M2657" s="34"/>
    </row>
    <row r="2658" spans="2:13" s="1" customFormat="1" hidden="1">
      <c r="B2658" s="202"/>
      <c r="C2658" s="203"/>
      <c r="D2658" s="202"/>
      <c r="E2658" s="202"/>
      <c r="F2658" s="22"/>
      <c r="G2658" s="22"/>
      <c r="H2658" s="22"/>
      <c r="I2658" s="202"/>
      <c r="J2658" s="202"/>
      <c r="K2658" s="203"/>
      <c r="L2658" s="20"/>
      <c r="M2658" s="34"/>
    </row>
    <row r="2659" spans="2:13" s="1" customFormat="1" hidden="1">
      <c r="B2659" s="202"/>
      <c r="C2659" s="203"/>
      <c r="D2659" s="202"/>
      <c r="E2659" s="202"/>
      <c r="F2659" s="22"/>
      <c r="G2659" s="22"/>
      <c r="H2659" s="22"/>
      <c r="I2659" s="202"/>
      <c r="J2659" s="202"/>
      <c r="K2659" s="203"/>
      <c r="L2659" s="20"/>
      <c r="M2659" s="34"/>
    </row>
    <row r="2660" spans="2:13" s="1" customFormat="1" hidden="1">
      <c r="B2660" s="202"/>
      <c r="C2660" s="203"/>
      <c r="D2660" s="202"/>
      <c r="E2660" s="202"/>
      <c r="F2660" s="22"/>
      <c r="G2660" s="22"/>
      <c r="H2660" s="22"/>
      <c r="I2660" s="202"/>
      <c r="J2660" s="202"/>
      <c r="K2660" s="203"/>
      <c r="L2660" s="20"/>
      <c r="M2660" s="34"/>
    </row>
    <row r="2661" spans="2:13" s="1" customFormat="1" hidden="1">
      <c r="B2661" s="202"/>
      <c r="C2661" s="203"/>
      <c r="D2661" s="202"/>
      <c r="E2661" s="202"/>
      <c r="F2661" s="22"/>
      <c r="G2661" s="22"/>
      <c r="H2661" s="22"/>
      <c r="I2661" s="202"/>
      <c r="J2661" s="202"/>
      <c r="K2661" s="203"/>
      <c r="L2661" s="20"/>
      <c r="M2661" s="34"/>
    </row>
    <row r="2662" spans="2:13" s="1" customFormat="1" hidden="1">
      <c r="B2662" s="202"/>
      <c r="C2662" s="203"/>
      <c r="D2662" s="202"/>
      <c r="E2662" s="202"/>
      <c r="F2662" s="22"/>
      <c r="G2662" s="22"/>
      <c r="H2662" s="22"/>
      <c r="I2662" s="202"/>
      <c r="J2662" s="202"/>
      <c r="K2662" s="203"/>
      <c r="L2662" s="20"/>
      <c r="M2662" s="34"/>
    </row>
    <row r="2663" spans="2:13" s="1" customFormat="1" hidden="1">
      <c r="B2663" s="202"/>
      <c r="C2663" s="203"/>
      <c r="D2663" s="202"/>
      <c r="E2663" s="202"/>
      <c r="F2663" s="22"/>
      <c r="G2663" s="22"/>
      <c r="H2663" s="22"/>
      <c r="I2663" s="202"/>
      <c r="J2663" s="202"/>
      <c r="K2663" s="203"/>
      <c r="L2663" s="20"/>
      <c r="M2663" s="34"/>
    </row>
    <row r="2664" spans="2:13" s="1" customFormat="1" hidden="1">
      <c r="B2664" s="202"/>
      <c r="C2664" s="203"/>
      <c r="D2664" s="202"/>
      <c r="E2664" s="202"/>
      <c r="F2664" s="22"/>
      <c r="G2664" s="22"/>
      <c r="H2664" s="22"/>
      <c r="I2664" s="202"/>
      <c r="J2664" s="202"/>
      <c r="K2664" s="203"/>
      <c r="L2664" s="20"/>
      <c r="M2664" s="34"/>
    </row>
    <row r="2665" spans="2:13" s="1" customFormat="1" hidden="1">
      <c r="B2665" s="202"/>
      <c r="C2665" s="203"/>
      <c r="D2665" s="202"/>
      <c r="E2665" s="202"/>
      <c r="F2665" s="22"/>
      <c r="G2665" s="22"/>
      <c r="H2665" s="22"/>
      <c r="I2665" s="202"/>
      <c r="J2665" s="202"/>
      <c r="K2665" s="203"/>
      <c r="L2665" s="20"/>
      <c r="M2665" s="34"/>
    </row>
    <row r="2666" spans="2:13" s="1" customFormat="1" hidden="1">
      <c r="B2666" s="202"/>
      <c r="C2666" s="203"/>
      <c r="D2666" s="202"/>
      <c r="E2666" s="202"/>
      <c r="F2666" s="22"/>
      <c r="G2666" s="22"/>
      <c r="H2666" s="22"/>
      <c r="I2666" s="202"/>
      <c r="J2666" s="202"/>
      <c r="K2666" s="203"/>
      <c r="L2666" s="20"/>
      <c r="M2666" s="34"/>
    </row>
    <row r="2667" spans="2:13" s="1" customFormat="1" hidden="1">
      <c r="B2667" s="202"/>
      <c r="C2667" s="203"/>
      <c r="D2667" s="202"/>
      <c r="E2667" s="202"/>
      <c r="F2667" s="22"/>
      <c r="G2667" s="22"/>
      <c r="H2667" s="22"/>
      <c r="I2667" s="202"/>
      <c r="J2667" s="202"/>
      <c r="K2667" s="203"/>
      <c r="L2667" s="20"/>
      <c r="M2667" s="34"/>
    </row>
    <row r="2668" spans="2:13" s="1" customFormat="1" hidden="1">
      <c r="B2668" s="202"/>
      <c r="C2668" s="203"/>
      <c r="D2668" s="202"/>
      <c r="E2668" s="202"/>
      <c r="F2668" s="22"/>
      <c r="G2668" s="22"/>
      <c r="H2668" s="22"/>
      <c r="I2668" s="202"/>
      <c r="J2668" s="202"/>
      <c r="K2668" s="203"/>
      <c r="L2668" s="20"/>
      <c r="M2668" s="34"/>
    </row>
    <row r="2669" spans="2:13" s="1" customFormat="1" hidden="1">
      <c r="B2669" s="202"/>
      <c r="C2669" s="203"/>
      <c r="D2669" s="202"/>
      <c r="E2669" s="202"/>
      <c r="F2669" s="22"/>
      <c r="G2669" s="22"/>
      <c r="H2669" s="22"/>
      <c r="I2669" s="202"/>
      <c r="J2669" s="202"/>
      <c r="K2669" s="203"/>
      <c r="L2669" s="20"/>
      <c r="M2669" s="34"/>
    </row>
    <row r="2670" spans="2:13" s="1" customFormat="1" hidden="1">
      <c r="B2670" s="202"/>
      <c r="C2670" s="203"/>
      <c r="D2670" s="202"/>
      <c r="E2670" s="202"/>
      <c r="F2670" s="22"/>
      <c r="G2670" s="22"/>
      <c r="H2670" s="22"/>
      <c r="I2670" s="202"/>
      <c r="J2670" s="202"/>
      <c r="K2670" s="203"/>
      <c r="L2670" s="20"/>
      <c r="M2670" s="34"/>
    </row>
    <row r="2671" spans="2:13" s="1" customFormat="1" hidden="1">
      <c r="B2671" s="202"/>
      <c r="C2671" s="203"/>
      <c r="D2671" s="202"/>
      <c r="E2671" s="202"/>
      <c r="F2671" s="22"/>
      <c r="G2671" s="22"/>
      <c r="H2671" s="22"/>
      <c r="I2671" s="202"/>
      <c r="J2671" s="202"/>
      <c r="K2671" s="203"/>
      <c r="L2671" s="20"/>
      <c r="M2671" s="34"/>
    </row>
    <row r="2672" spans="2:13" s="1" customFormat="1" hidden="1">
      <c r="B2672" s="202"/>
      <c r="C2672" s="203"/>
      <c r="D2672" s="202"/>
      <c r="E2672" s="202"/>
      <c r="F2672" s="22"/>
      <c r="G2672" s="22"/>
      <c r="H2672" s="22"/>
      <c r="I2672" s="202"/>
      <c r="J2672" s="202"/>
      <c r="K2672" s="203"/>
      <c r="L2672" s="20"/>
      <c r="M2672" s="34"/>
    </row>
    <row r="2673" spans="2:13" s="1" customFormat="1" hidden="1">
      <c r="B2673" s="202"/>
      <c r="C2673" s="203"/>
      <c r="D2673" s="202"/>
      <c r="E2673" s="202"/>
      <c r="F2673" s="22"/>
      <c r="G2673" s="22"/>
      <c r="H2673" s="22"/>
      <c r="I2673" s="202"/>
      <c r="J2673" s="202"/>
      <c r="K2673" s="203"/>
      <c r="L2673" s="20"/>
      <c r="M2673" s="34"/>
    </row>
    <row r="2674" spans="2:13" s="1" customFormat="1" hidden="1">
      <c r="B2674" s="202"/>
      <c r="C2674" s="203"/>
      <c r="D2674" s="202"/>
      <c r="E2674" s="202"/>
      <c r="F2674" s="22"/>
      <c r="G2674" s="22"/>
      <c r="H2674" s="22"/>
      <c r="I2674" s="202"/>
      <c r="J2674" s="202"/>
      <c r="K2674" s="203"/>
      <c r="L2674" s="20"/>
      <c r="M2674" s="34"/>
    </row>
    <row r="2675" spans="2:13" s="1" customFormat="1" hidden="1">
      <c r="B2675" s="202"/>
      <c r="C2675" s="203"/>
      <c r="D2675" s="202"/>
      <c r="E2675" s="202"/>
      <c r="F2675" s="22"/>
      <c r="G2675" s="22"/>
      <c r="H2675" s="22"/>
      <c r="I2675" s="202"/>
      <c r="J2675" s="202"/>
      <c r="K2675" s="203"/>
      <c r="L2675" s="20"/>
      <c r="M2675" s="34"/>
    </row>
    <row r="2676" spans="2:13" s="1" customFormat="1" hidden="1">
      <c r="B2676" s="202"/>
      <c r="C2676" s="203"/>
      <c r="D2676" s="202"/>
      <c r="E2676" s="202"/>
      <c r="F2676" s="22"/>
      <c r="G2676" s="22"/>
      <c r="H2676" s="22"/>
      <c r="I2676" s="202"/>
      <c r="J2676" s="202"/>
      <c r="K2676" s="203"/>
      <c r="L2676" s="20"/>
      <c r="M2676" s="34"/>
    </row>
    <row r="2677" spans="2:13" s="1" customFormat="1" hidden="1">
      <c r="B2677" s="202"/>
      <c r="C2677" s="203"/>
      <c r="D2677" s="202"/>
      <c r="E2677" s="202"/>
      <c r="F2677" s="22"/>
      <c r="G2677" s="22"/>
      <c r="H2677" s="22"/>
      <c r="I2677" s="202"/>
      <c r="J2677" s="202"/>
      <c r="K2677" s="203"/>
      <c r="L2677" s="20"/>
      <c r="M2677" s="34"/>
    </row>
    <row r="2678" spans="2:13" s="1" customFormat="1" hidden="1">
      <c r="B2678" s="202"/>
      <c r="C2678" s="203"/>
      <c r="D2678" s="202"/>
      <c r="E2678" s="202"/>
      <c r="F2678" s="22"/>
      <c r="G2678" s="22"/>
      <c r="H2678" s="22"/>
      <c r="I2678" s="202"/>
      <c r="J2678" s="202"/>
      <c r="K2678" s="203"/>
      <c r="L2678" s="20"/>
      <c r="M2678" s="34"/>
    </row>
    <row r="2679" spans="2:13" s="1" customFormat="1" hidden="1">
      <c r="B2679" s="202"/>
      <c r="C2679" s="203"/>
      <c r="D2679" s="202"/>
      <c r="E2679" s="202"/>
      <c r="F2679" s="22"/>
      <c r="G2679" s="22"/>
      <c r="H2679" s="22"/>
      <c r="I2679" s="202"/>
      <c r="J2679" s="202"/>
      <c r="K2679" s="203"/>
      <c r="L2679" s="20"/>
      <c r="M2679" s="34"/>
    </row>
    <row r="2680" spans="2:13" s="1" customFormat="1" hidden="1">
      <c r="B2680" s="202"/>
      <c r="C2680" s="203"/>
      <c r="D2680" s="202"/>
      <c r="E2680" s="202"/>
      <c r="F2680" s="22"/>
      <c r="G2680" s="22"/>
      <c r="H2680" s="22"/>
      <c r="I2680" s="202"/>
      <c r="J2680" s="202"/>
      <c r="K2680" s="203"/>
      <c r="L2680" s="20"/>
      <c r="M2680" s="34"/>
    </row>
    <row r="2681" spans="2:13" s="1" customFormat="1" hidden="1">
      <c r="B2681" s="202"/>
      <c r="C2681" s="203"/>
      <c r="D2681" s="202"/>
      <c r="E2681" s="202"/>
      <c r="F2681" s="22"/>
      <c r="G2681" s="22"/>
      <c r="H2681" s="22"/>
      <c r="I2681" s="202"/>
      <c r="J2681" s="202"/>
      <c r="K2681" s="203"/>
      <c r="L2681" s="20"/>
      <c r="M2681" s="34"/>
    </row>
    <row r="2682" spans="2:13" s="1" customFormat="1" hidden="1">
      <c r="B2682" s="202"/>
      <c r="C2682" s="203"/>
      <c r="D2682" s="202"/>
      <c r="E2682" s="202"/>
      <c r="F2682" s="22"/>
      <c r="G2682" s="22"/>
      <c r="H2682" s="22"/>
      <c r="I2682" s="202"/>
      <c r="J2682" s="202"/>
      <c r="K2682" s="203"/>
      <c r="L2682" s="20"/>
      <c r="M2682" s="34"/>
    </row>
    <row r="2683" spans="2:13" s="1" customFormat="1" hidden="1">
      <c r="B2683" s="202"/>
      <c r="C2683" s="203"/>
      <c r="D2683" s="202"/>
      <c r="E2683" s="202"/>
      <c r="F2683" s="22"/>
      <c r="G2683" s="22"/>
      <c r="H2683" s="22"/>
      <c r="I2683" s="202"/>
      <c r="J2683" s="202"/>
      <c r="K2683" s="203"/>
      <c r="L2683" s="20"/>
      <c r="M2683" s="34"/>
    </row>
    <row r="2684" spans="2:13" s="1" customFormat="1" hidden="1">
      <c r="B2684" s="202"/>
      <c r="C2684" s="203"/>
      <c r="D2684" s="202"/>
      <c r="E2684" s="202"/>
      <c r="F2684" s="22"/>
      <c r="G2684" s="22"/>
      <c r="H2684" s="22"/>
      <c r="I2684" s="202"/>
      <c r="J2684" s="202"/>
      <c r="K2684" s="203"/>
      <c r="L2684" s="20"/>
      <c r="M2684" s="34"/>
    </row>
    <row r="2685" spans="2:13" s="1" customFormat="1" hidden="1">
      <c r="B2685" s="202"/>
      <c r="C2685" s="203"/>
      <c r="D2685" s="202"/>
      <c r="E2685" s="202"/>
      <c r="F2685" s="22"/>
      <c r="G2685" s="22"/>
      <c r="H2685" s="22"/>
      <c r="I2685" s="202"/>
      <c r="J2685" s="202"/>
      <c r="K2685" s="203"/>
      <c r="L2685" s="20"/>
      <c r="M2685" s="34"/>
    </row>
    <row r="2686" spans="2:13" s="1" customFormat="1" hidden="1">
      <c r="B2686" s="202"/>
      <c r="C2686" s="203"/>
      <c r="D2686" s="202"/>
      <c r="E2686" s="202"/>
      <c r="F2686" s="22"/>
      <c r="G2686" s="22"/>
      <c r="H2686" s="22"/>
      <c r="I2686" s="202"/>
      <c r="J2686" s="202"/>
      <c r="K2686" s="203"/>
      <c r="L2686" s="20"/>
      <c r="M2686" s="34"/>
    </row>
    <row r="2687" spans="2:13" s="1" customFormat="1" hidden="1">
      <c r="B2687" s="202"/>
      <c r="C2687" s="203"/>
      <c r="D2687" s="202"/>
      <c r="E2687" s="202"/>
      <c r="F2687" s="22"/>
      <c r="G2687" s="22"/>
      <c r="H2687" s="22"/>
      <c r="I2687" s="202"/>
      <c r="J2687" s="202"/>
      <c r="K2687" s="203"/>
      <c r="L2687" s="20"/>
      <c r="M2687" s="34"/>
    </row>
    <row r="2688" spans="2:13" s="1" customFormat="1" hidden="1">
      <c r="B2688" s="202"/>
      <c r="C2688" s="203"/>
      <c r="D2688" s="202"/>
      <c r="E2688" s="202"/>
      <c r="F2688" s="22"/>
      <c r="G2688" s="22"/>
      <c r="H2688" s="22"/>
      <c r="I2688" s="202"/>
      <c r="J2688" s="202"/>
      <c r="K2688" s="203"/>
      <c r="L2688" s="20"/>
      <c r="M2688" s="34"/>
    </row>
    <row r="2689" spans="2:13" s="1" customFormat="1" hidden="1">
      <c r="B2689" s="202"/>
      <c r="C2689" s="203"/>
      <c r="D2689" s="202"/>
      <c r="E2689" s="202"/>
      <c r="F2689" s="22"/>
      <c r="G2689" s="22"/>
      <c r="H2689" s="22"/>
      <c r="I2689" s="202"/>
      <c r="J2689" s="202"/>
      <c r="K2689" s="203"/>
      <c r="L2689" s="20"/>
      <c r="M2689" s="34"/>
    </row>
    <row r="2690" spans="2:13" s="1" customFormat="1" hidden="1">
      <c r="B2690" s="202"/>
      <c r="C2690" s="203"/>
      <c r="D2690" s="202"/>
      <c r="E2690" s="202"/>
      <c r="F2690" s="22"/>
      <c r="G2690" s="22"/>
      <c r="H2690" s="22"/>
      <c r="I2690" s="202"/>
      <c r="J2690" s="202"/>
      <c r="K2690" s="203"/>
      <c r="L2690" s="20"/>
      <c r="M2690" s="34"/>
    </row>
    <row r="2691" spans="2:13" s="1" customFormat="1" hidden="1">
      <c r="B2691" s="202"/>
      <c r="C2691" s="203"/>
      <c r="D2691" s="202"/>
      <c r="E2691" s="202"/>
      <c r="F2691" s="22"/>
      <c r="G2691" s="22"/>
      <c r="H2691" s="22"/>
      <c r="I2691" s="202"/>
      <c r="J2691" s="202"/>
      <c r="K2691" s="203"/>
      <c r="L2691" s="20"/>
      <c r="M2691" s="34"/>
    </row>
    <row r="2692" spans="2:13" s="1" customFormat="1" hidden="1">
      <c r="B2692" s="202"/>
      <c r="C2692" s="203"/>
      <c r="D2692" s="202"/>
      <c r="E2692" s="202"/>
      <c r="F2692" s="22"/>
      <c r="G2692" s="22"/>
      <c r="H2692" s="22"/>
      <c r="I2692" s="202"/>
      <c r="J2692" s="202"/>
      <c r="K2692" s="203"/>
      <c r="L2692" s="20"/>
      <c r="M2692" s="34"/>
    </row>
    <row r="2693" spans="2:13" s="1" customFormat="1" hidden="1">
      <c r="B2693" s="202"/>
      <c r="C2693" s="203"/>
      <c r="D2693" s="202"/>
      <c r="E2693" s="202"/>
      <c r="F2693" s="22"/>
      <c r="G2693" s="22"/>
      <c r="H2693" s="22"/>
      <c r="I2693" s="202"/>
      <c r="J2693" s="202"/>
      <c r="K2693" s="203"/>
      <c r="L2693" s="20"/>
      <c r="M2693" s="34"/>
    </row>
    <row r="2694" spans="2:13" s="1" customFormat="1" hidden="1">
      <c r="B2694" s="202"/>
      <c r="C2694" s="203"/>
      <c r="D2694" s="202"/>
      <c r="E2694" s="202"/>
      <c r="F2694" s="22"/>
      <c r="G2694" s="22"/>
      <c r="H2694" s="22"/>
      <c r="I2694" s="202"/>
      <c r="J2694" s="202"/>
      <c r="K2694" s="203"/>
      <c r="L2694" s="20"/>
      <c r="M2694" s="34"/>
    </row>
    <row r="2695" spans="2:13" s="1" customFormat="1" hidden="1">
      <c r="B2695" s="202"/>
      <c r="C2695" s="203"/>
      <c r="D2695" s="202"/>
      <c r="E2695" s="202"/>
      <c r="F2695" s="22"/>
      <c r="G2695" s="22"/>
      <c r="H2695" s="22"/>
      <c r="I2695" s="202"/>
      <c r="J2695" s="202"/>
      <c r="K2695" s="203"/>
      <c r="L2695" s="20"/>
      <c r="M2695" s="34"/>
    </row>
    <row r="2696" spans="2:13" s="1" customFormat="1" hidden="1">
      <c r="B2696" s="202"/>
      <c r="C2696" s="203"/>
      <c r="D2696" s="202"/>
      <c r="E2696" s="202"/>
      <c r="F2696" s="22"/>
      <c r="G2696" s="22"/>
      <c r="H2696" s="22"/>
      <c r="I2696" s="202"/>
      <c r="J2696" s="202"/>
      <c r="K2696" s="203"/>
      <c r="L2696" s="20"/>
      <c r="M2696" s="34"/>
    </row>
    <row r="2697" spans="2:13" s="1" customFormat="1" hidden="1">
      <c r="B2697" s="202"/>
      <c r="C2697" s="203"/>
      <c r="D2697" s="202"/>
      <c r="E2697" s="202"/>
      <c r="F2697" s="22"/>
      <c r="G2697" s="22"/>
      <c r="H2697" s="22"/>
      <c r="I2697" s="202"/>
      <c r="J2697" s="202"/>
      <c r="K2697" s="203"/>
      <c r="L2697" s="20"/>
      <c r="M2697" s="34"/>
    </row>
    <row r="2698" spans="2:13" s="1" customFormat="1" hidden="1">
      <c r="B2698" s="202"/>
      <c r="C2698" s="203"/>
      <c r="D2698" s="202"/>
      <c r="E2698" s="202"/>
      <c r="F2698" s="22"/>
      <c r="G2698" s="22"/>
      <c r="H2698" s="22"/>
      <c r="I2698" s="202"/>
      <c r="J2698" s="202"/>
      <c r="K2698" s="203"/>
      <c r="L2698" s="20"/>
      <c r="M2698" s="34"/>
    </row>
    <row r="2699" spans="2:13" s="1" customFormat="1" hidden="1">
      <c r="B2699" s="202"/>
      <c r="C2699" s="203"/>
      <c r="D2699" s="202"/>
      <c r="E2699" s="202"/>
      <c r="F2699" s="22"/>
      <c r="G2699" s="22"/>
      <c r="H2699" s="22"/>
      <c r="I2699" s="202"/>
      <c r="J2699" s="202"/>
      <c r="K2699" s="203"/>
      <c r="L2699" s="20"/>
      <c r="M2699" s="34"/>
    </row>
    <row r="2700" spans="2:13" s="1" customFormat="1" hidden="1">
      <c r="B2700" s="202"/>
      <c r="C2700" s="203"/>
      <c r="D2700" s="202"/>
      <c r="E2700" s="202"/>
      <c r="F2700" s="22"/>
      <c r="G2700" s="22"/>
      <c r="H2700" s="22"/>
      <c r="I2700" s="202"/>
      <c r="J2700" s="202"/>
      <c r="K2700" s="203"/>
      <c r="L2700" s="20"/>
      <c r="M2700" s="34"/>
    </row>
    <row r="2701" spans="2:13" s="1" customFormat="1" hidden="1">
      <c r="B2701" s="202"/>
      <c r="C2701" s="203"/>
      <c r="D2701" s="202"/>
      <c r="E2701" s="202"/>
      <c r="F2701" s="22"/>
      <c r="G2701" s="22"/>
      <c r="H2701" s="22"/>
      <c r="I2701" s="202"/>
      <c r="J2701" s="202"/>
      <c r="K2701" s="203"/>
      <c r="L2701" s="20"/>
      <c r="M2701" s="34"/>
    </row>
    <row r="2702" spans="2:13" s="1" customFormat="1" hidden="1">
      <c r="B2702" s="202"/>
      <c r="C2702" s="203"/>
      <c r="D2702" s="202"/>
      <c r="E2702" s="202"/>
      <c r="F2702" s="22"/>
      <c r="G2702" s="22"/>
      <c r="H2702" s="22"/>
      <c r="I2702" s="202"/>
      <c r="J2702" s="202"/>
      <c r="K2702" s="203"/>
      <c r="L2702" s="20"/>
      <c r="M2702" s="34"/>
    </row>
    <row r="2703" spans="2:13" s="1" customFormat="1" hidden="1">
      <c r="B2703" s="202"/>
      <c r="C2703" s="203"/>
      <c r="D2703" s="202"/>
      <c r="E2703" s="202"/>
      <c r="F2703" s="22"/>
      <c r="G2703" s="22"/>
      <c r="H2703" s="22"/>
      <c r="I2703" s="202"/>
      <c r="J2703" s="202"/>
      <c r="K2703" s="203"/>
      <c r="L2703" s="20"/>
      <c r="M2703" s="34"/>
    </row>
    <row r="2704" spans="2:13" s="1" customFormat="1" hidden="1">
      <c r="B2704" s="202"/>
      <c r="C2704" s="203"/>
      <c r="D2704" s="202"/>
      <c r="E2704" s="202"/>
      <c r="F2704" s="22"/>
      <c r="G2704" s="22"/>
      <c r="H2704" s="22"/>
      <c r="I2704" s="202"/>
      <c r="J2704" s="202"/>
      <c r="K2704" s="203"/>
      <c r="L2704" s="20"/>
      <c r="M2704" s="34"/>
    </row>
    <row r="2705" spans="2:13" s="1" customFormat="1" hidden="1">
      <c r="B2705" s="202"/>
      <c r="C2705" s="203"/>
      <c r="D2705" s="202"/>
      <c r="E2705" s="202"/>
      <c r="F2705" s="22"/>
      <c r="G2705" s="22"/>
      <c r="H2705" s="22"/>
      <c r="I2705" s="202"/>
      <c r="J2705" s="202"/>
      <c r="K2705" s="203"/>
      <c r="L2705" s="20"/>
      <c r="M2705" s="34"/>
    </row>
    <row r="2706" spans="2:13" s="1" customFormat="1" hidden="1">
      <c r="B2706" s="202"/>
      <c r="C2706" s="203"/>
      <c r="D2706" s="202"/>
      <c r="E2706" s="202"/>
      <c r="F2706" s="22"/>
      <c r="G2706" s="22"/>
      <c r="H2706" s="22"/>
      <c r="I2706" s="202"/>
      <c r="J2706" s="202"/>
      <c r="K2706" s="203"/>
      <c r="L2706" s="20"/>
      <c r="M2706" s="34"/>
    </row>
    <row r="2707" spans="2:13" s="1" customFormat="1" hidden="1">
      <c r="B2707" s="202"/>
      <c r="C2707" s="203"/>
      <c r="D2707" s="202"/>
      <c r="E2707" s="202"/>
      <c r="F2707" s="22"/>
      <c r="G2707" s="22"/>
      <c r="H2707" s="22"/>
      <c r="I2707" s="202"/>
      <c r="J2707" s="202"/>
      <c r="K2707" s="203"/>
      <c r="L2707" s="20"/>
      <c r="M2707" s="34"/>
    </row>
    <row r="2708" spans="2:13" s="1" customFormat="1" hidden="1">
      <c r="B2708" s="202"/>
      <c r="C2708" s="203"/>
      <c r="D2708" s="202"/>
      <c r="E2708" s="202"/>
      <c r="F2708" s="22"/>
      <c r="G2708" s="22"/>
      <c r="H2708" s="22"/>
      <c r="I2708" s="202"/>
      <c r="J2708" s="202"/>
      <c r="K2708" s="203"/>
      <c r="L2708" s="20"/>
      <c r="M2708" s="34"/>
    </row>
    <row r="2709" spans="2:13" s="1" customFormat="1" hidden="1">
      <c r="B2709" s="202"/>
      <c r="C2709" s="203"/>
      <c r="D2709" s="202"/>
      <c r="E2709" s="202"/>
      <c r="F2709" s="22"/>
      <c r="G2709" s="22"/>
      <c r="H2709" s="22"/>
      <c r="I2709" s="202"/>
      <c r="J2709" s="202"/>
      <c r="K2709" s="203"/>
      <c r="L2709" s="20"/>
      <c r="M2709" s="34"/>
    </row>
    <row r="2710" spans="2:13" s="1" customFormat="1" hidden="1">
      <c r="B2710" s="202"/>
      <c r="C2710" s="203"/>
      <c r="D2710" s="202"/>
      <c r="E2710" s="202"/>
      <c r="F2710" s="22"/>
      <c r="G2710" s="22"/>
      <c r="H2710" s="22"/>
      <c r="I2710" s="202"/>
      <c r="J2710" s="202"/>
      <c r="K2710" s="203"/>
      <c r="L2710" s="20"/>
      <c r="M2710" s="34"/>
    </row>
    <row r="2711" spans="2:13" s="1" customFormat="1" hidden="1">
      <c r="B2711" s="202"/>
      <c r="C2711" s="203"/>
      <c r="D2711" s="202"/>
      <c r="E2711" s="202"/>
      <c r="F2711" s="22"/>
      <c r="G2711" s="22"/>
      <c r="H2711" s="22"/>
      <c r="I2711" s="202"/>
      <c r="J2711" s="202"/>
      <c r="K2711" s="203"/>
      <c r="L2711" s="20"/>
      <c r="M2711" s="34"/>
    </row>
    <row r="2712" spans="2:13" s="1" customFormat="1" hidden="1">
      <c r="B2712" s="202"/>
      <c r="C2712" s="203"/>
      <c r="D2712" s="202"/>
      <c r="E2712" s="202"/>
      <c r="F2712" s="22"/>
      <c r="G2712" s="22"/>
      <c r="H2712" s="22"/>
      <c r="I2712" s="202"/>
      <c r="J2712" s="202"/>
      <c r="K2712" s="203"/>
      <c r="L2712" s="20"/>
      <c r="M2712" s="34"/>
    </row>
    <row r="2713" spans="2:13" s="1" customFormat="1" hidden="1">
      <c r="B2713" s="202"/>
      <c r="C2713" s="203"/>
      <c r="D2713" s="202"/>
      <c r="E2713" s="202"/>
      <c r="F2713" s="22"/>
      <c r="G2713" s="22"/>
      <c r="H2713" s="22"/>
      <c r="I2713" s="202"/>
      <c r="J2713" s="202"/>
      <c r="K2713" s="203"/>
      <c r="L2713" s="20"/>
      <c r="M2713" s="34"/>
    </row>
    <row r="2714" spans="2:13" s="1" customFormat="1" hidden="1">
      <c r="B2714" s="202"/>
      <c r="C2714" s="203"/>
      <c r="D2714" s="202"/>
      <c r="E2714" s="202"/>
      <c r="F2714" s="22"/>
      <c r="G2714" s="22"/>
      <c r="H2714" s="22"/>
      <c r="I2714" s="202"/>
      <c r="J2714" s="202"/>
      <c r="K2714" s="203"/>
      <c r="L2714" s="20"/>
      <c r="M2714" s="34"/>
    </row>
    <row r="2715" spans="2:13" s="1" customFormat="1" hidden="1">
      <c r="B2715" s="202"/>
      <c r="C2715" s="203"/>
      <c r="D2715" s="202"/>
      <c r="E2715" s="202"/>
      <c r="F2715" s="22"/>
      <c r="G2715" s="22"/>
      <c r="H2715" s="22"/>
      <c r="I2715" s="202"/>
      <c r="J2715" s="202"/>
      <c r="K2715" s="203"/>
      <c r="L2715" s="20"/>
      <c r="M2715" s="34"/>
    </row>
    <row r="2716" spans="2:13" s="1" customFormat="1" hidden="1">
      <c r="B2716" s="202"/>
      <c r="C2716" s="203"/>
      <c r="D2716" s="202"/>
      <c r="E2716" s="202"/>
      <c r="F2716" s="22"/>
      <c r="G2716" s="22"/>
      <c r="H2716" s="22"/>
      <c r="I2716" s="202"/>
      <c r="J2716" s="202"/>
      <c r="K2716" s="203"/>
      <c r="L2716" s="20"/>
      <c r="M2716" s="34"/>
    </row>
    <row r="2717" spans="2:13" s="1" customFormat="1" hidden="1">
      <c r="B2717" s="202"/>
      <c r="C2717" s="203"/>
      <c r="D2717" s="202"/>
      <c r="E2717" s="202"/>
      <c r="F2717" s="22"/>
      <c r="G2717" s="22"/>
      <c r="H2717" s="22"/>
      <c r="I2717" s="202"/>
      <c r="J2717" s="202"/>
      <c r="K2717" s="203"/>
      <c r="L2717" s="20"/>
      <c r="M2717" s="34"/>
    </row>
    <row r="2718" spans="2:13" s="1" customFormat="1" hidden="1">
      <c r="B2718" s="202"/>
      <c r="C2718" s="203"/>
      <c r="D2718" s="202"/>
      <c r="E2718" s="202"/>
      <c r="F2718" s="22"/>
      <c r="G2718" s="22"/>
      <c r="H2718" s="22"/>
      <c r="I2718" s="202"/>
      <c r="J2718" s="202"/>
      <c r="K2718" s="203"/>
      <c r="L2718" s="20"/>
      <c r="M2718" s="34"/>
    </row>
    <row r="2719" spans="2:13" s="1" customFormat="1" hidden="1">
      <c r="B2719" s="202"/>
      <c r="C2719" s="203"/>
      <c r="D2719" s="202"/>
      <c r="E2719" s="202"/>
      <c r="F2719" s="22"/>
      <c r="G2719" s="22"/>
      <c r="H2719" s="22"/>
      <c r="I2719" s="202"/>
      <c r="J2719" s="202"/>
      <c r="K2719" s="203"/>
      <c r="L2719" s="20"/>
      <c r="M2719" s="34"/>
    </row>
    <row r="2720" spans="2:13" s="1" customFormat="1" hidden="1">
      <c r="B2720" s="202"/>
      <c r="C2720" s="203"/>
      <c r="D2720" s="202"/>
      <c r="E2720" s="202"/>
      <c r="F2720" s="22"/>
      <c r="G2720" s="22"/>
      <c r="H2720" s="22"/>
      <c r="I2720" s="202"/>
      <c r="J2720" s="202"/>
      <c r="K2720" s="203"/>
      <c r="L2720" s="20"/>
      <c r="M2720" s="34"/>
    </row>
    <row r="2721" spans="2:13" s="1" customFormat="1" hidden="1">
      <c r="B2721" s="202"/>
      <c r="C2721" s="203"/>
      <c r="D2721" s="202"/>
      <c r="E2721" s="202"/>
      <c r="F2721" s="22"/>
      <c r="G2721" s="22"/>
      <c r="H2721" s="22"/>
      <c r="I2721" s="202"/>
      <c r="J2721" s="202"/>
      <c r="K2721" s="203"/>
      <c r="L2721" s="20"/>
      <c r="M2721" s="34"/>
    </row>
    <row r="2722" spans="2:13" s="1" customFormat="1" hidden="1">
      <c r="B2722" s="202"/>
      <c r="C2722" s="203"/>
      <c r="D2722" s="202"/>
      <c r="E2722" s="202"/>
      <c r="F2722" s="22"/>
      <c r="G2722" s="22"/>
      <c r="H2722" s="22"/>
      <c r="I2722" s="202"/>
      <c r="J2722" s="202"/>
      <c r="K2722" s="203"/>
      <c r="L2722" s="20"/>
      <c r="M2722" s="34"/>
    </row>
    <row r="2723" spans="2:13" s="1" customFormat="1" hidden="1">
      <c r="B2723" s="202"/>
      <c r="C2723" s="203"/>
      <c r="D2723" s="202"/>
      <c r="E2723" s="202"/>
      <c r="F2723" s="22"/>
      <c r="G2723" s="22"/>
      <c r="H2723" s="22"/>
      <c r="I2723" s="202"/>
      <c r="J2723" s="202"/>
      <c r="K2723" s="203"/>
      <c r="L2723" s="20"/>
      <c r="M2723" s="34"/>
    </row>
    <row r="2724" spans="2:13" s="1" customFormat="1" hidden="1">
      <c r="B2724" s="202"/>
      <c r="C2724" s="203"/>
      <c r="D2724" s="202"/>
      <c r="E2724" s="202"/>
      <c r="F2724" s="22"/>
      <c r="G2724" s="22"/>
      <c r="H2724" s="22"/>
      <c r="I2724" s="202"/>
      <c r="J2724" s="202"/>
      <c r="K2724" s="203"/>
      <c r="L2724" s="20"/>
      <c r="M2724" s="34"/>
    </row>
    <row r="2725" spans="2:13" s="1" customFormat="1" hidden="1">
      <c r="B2725" s="202"/>
      <c r="C2725" s="203"/>
      <c r="D2725" s="202"/>
      <c r="E2725" s="202"/>
      <c r="F2725" s="22"/>
      <c r="G2725" s="22"/>
      <c r="H2725" s="22"/>
      <c r="I2725" s="202"/>
      <c r="J2725" s="202"/>
      <c r="K2725" s="203"/>
      <c r="L2725" s="20"/>
      <c r="M2725" s="34"/>
    </row>
    <row r="2726" spans="2:13" s="1" customFormat="1" hidden="1">
      <c r="B2726" s="202"/>
      <c r="C2726" s="203"/>
      <c r="D2726" s="202"/>
      <c r="E2726" s="202"/>
      <c r="F2726" s="22"/>
      <c r="G2726" s="22"/>
      <c r="H2726" s="22"/>
      <c r="I2726" s="202"/>
      <c r="J2726" s="202"/>
      <c r="K2726" s="203"/>
      <c r="L2726" s="20"/>
      <c r="M2726" s="34"/>
    </row>
    <row r="2727" spans="2:13" s="1" customFormat="1" hidden="1">
      <c r="B2727" s="202"/>
      <c r="C2727" s="203"/>
      <c r="D2727" s="202"/>
      <c r="E2727" s="202"/>
      <c r="F2727" s="22"/>
      <c r="G2727" s="22"/>
      <c r="H2727" s="22"/>
      <c r="I2727" s="202"/>
      <c r="J2727" s="202"/>
      <c r="K2727" s="203"/>
      <c r="L2727" s="20"/>
      <c r="M2727" s="34"/>
    </row>
    <row r="2728" spans="2:13" s="1" customFormat="1" hidden="1">
      <c r="B2728" s="202"/>
      <c r="C2728" s="203"/>
      <c r="D2728" s="202"/>
      <c r="E2728" s="202"/>
      <c r="F2728" s="22"/>
      <c r="G2728" s="22"/>
      <c r="H2728" s="22"/>
      <c r="I2728" s="202"/>
      <c r="J2728" s="202"/>
      <c r="K2728" s="203"/>
      <c r="L2728" s="20"/>
      <c r="M2728" s="34"/>
    </row>
    <row r="2729" spans="2:13" s="1" customFormat="1" hidden="1">
      <c r="B2729" s="202"/>
      <c r="C2729" s="203"/>
      <c r="D2729" s="202"/>
      <c r="E2729" s="202"/>
      <c r="F2729" s="22"/>
      <c r="G2729" s="22"/>
      <c r="H2729" s="22"/>
      <c r="I2729" s="202"/>
      <c r="J2729" s="202"/>
      <c r="K2729" s="203"/>
      <c r="L2729" s="20"/>
      <c r="M2729" s="34"/>
    </row>
    <row r="2730" spans="2:13" s="1" customFormat="1" hidden="1">
      <c r="B2730" s="202"/>
      <c r="C2730" s="203"/>
      <c r="D2730" s="202"/>
      <c r="E2730" s="202"/>
      <c r="F2730" s="22"/>
      <c r="G2730" s="22"/>
      <c r="H2730" s="22"/>
      <c r="I2730" s="202"/>
      <c r="J2730" s="202"/>
      <c r="K2730" s="203"/>
      <c r="L2730" s="20"/>
      <c r="M2730" s="34"/>
    </row>
    <row r="2731" spans="2:13" s="1" customFormat="1" hidden="1">
      <c r="B2731" s="202"/>
      <c r="C2731" s="203"/>
      <c r="D2731" s="202"/>
      <c r="E2731" s="202"/>
      <c r="F2731" s="22"/>
      <c r="G2731" s="22"/>
      <c r="H2731" s="22"/>
      <c r="I2731" s="202"/>
      <c r="J2731" s="202"/>
      <c r="K2731" s="203"/>
      <c r="L2731" s="20"/>
      <c r="M2731" s="34"/>
    </row>
    <row r="2732" spans="2:13" s="1" customFormat="1" hidden="1">
      <c r="B2732" s="202"/>
      <c r="C2732" s="203"/>
      <c r="D2732" s="202"/>
      <c r="E2732" s="202"/>
      <c r="F2732" s="22"/>
      <c r="G2732" s="22"/>
      <c r="H2732" s="22"/>
      <c r="I2732" s="202"/>
      <c r="J2732" s="202"/>
      <c r="K2732" s="203"/>
      <c r="L2732" s="20"/>
      <c r="M2732" s="34"/>
    </row>
    <row r="2733" spans="2:13" s="1" customFormat="1" hidden="1">
      <c r="B2733" s="202"/>
      <c r="C2733" s="203"/>
      <c r="D2733" s="202"/>
      <c r="E2733" s="202"/>
      <c r="F2733" s="22"/>
      <c r="G2733" s="22"/>
      <c r="H2733" s="22"/>
      <c r="I2733" s="202"/>
      <c r="J2733" s="202"/>
      <c r="K2733" s="203"/>
      <c r="L2733" s="20"/>
      <c r="M2733" s="34"/>
    </row>
    <row r="2734" spans="2:13" s="1" customFormat="1" hidden="1">
      <c r="B2734" s="202"/>
      <c r="C2734" s="203"/>
      <c r="D2734" s="202"/>
      <c r="E2734" s="202"/>
      <c r="F2734" s="22"/>
      <c r="G2734" s="22"/>
      <c r="H2734" s="22"/>
      <c r="I2734" s="202"/>
      <c r="J2734" s="202"/>
      <c r="K2734" s="203"/>
      <c r="L2734" s="20"/>
      <c r="M2734" s="34"/>
    </row>
    <row r="2735" spans="2:13" s="1" customFormat="1" hidden="1">
      <c r="B2735" s="202"/>
      <c r="C2735" s="203"/>
      <c r="D2735" s="202"/>
      <c r="E2735" s="202"/>
      <c r="F2735" s="22"/>
      <c r="G2735" s="22"/>
      <c r="H2735" s="22"/>
      <c r="I2735" s="202"/>
      <c r="J2735" s="202"/>
      <c r="K2735" s="203"/>
      <c r="L2735" s="20"/>
      <c r="M2735" s="34"/>
    </row>
    <row r="2736" spans="2:13" s="1" customFormat="1" hidden="1">
      <c r="B2736" s="202"/>
      <c r="C2736" s="203"/>
      <c r="D2736" s="202"/>
      <c r="E2736" s="202"/>
      <c r="F2736" s="22"/>
      <c r="G2736" s="22"/>
      <c r="H2736" s="22"/>
      <c r="I2736" s="202"/>
      <c r="J2736" s="202"/>
      <c r="K2736" s="203"/>
      <c r="L2736" s="20"/>
      <c r="M2736" s="34"/>
    </row>
    <row r="2737" spans="2:13" s="1" customFormat="1" hidden="1">
      <c r="B2737" s="202"/>
      <c r="C2737" s="203"/>
      <c r="D2737" s="202"/>
      <c r="E2737" s="202"/>
      <c r="F2737" s="22"/>
      <c r="G2737" s="22"/>
      <c r="H2737" s="22"/>
      <c r="I2737" s="202"/>
      <c r="J2737" s="202"/>
      <c r="K2737" s="203"/>
      <c r="L2737" s="20"/>
      <c r="M2737" s="34"/>
    </row>
    <row r="2738" spans="2:13" s="1" customFormat="1" hidden="1">
      <c r="B2738" s="202"/>
      <c r="C2738" s="203"/>
      <c r="D2738" s="202"/>
      <c r="E2738" s="202"/>
      <c r="F2738" s="22"/>
      <c r="G2738" s="22"/>
      <c r="H2738" s="22"/>
      <c r="I2738" s="202"/>
      <c r="J2738" s="202"/>
      <c r="K2738" s="203"/>
      <c r="L2738" s="20"/>
      <c r="M2738" s="34"/>
    </row>
    <row r="2739" spans="2:13" s="1" customFormat="1" hidden="1">
      <c r="B2739" s="202"/>
      <c r="C2739" s="203"/>
      <c r="D2739" s="202"/>
      <c r="E2739" s="202"/>
      <c r="F2739" s="22"/>
      <c r="G2739" s="22"/>
      <c r="H2739" s="22"/>
      <c r="I2739" s="202"/>
      <c r="J2739" s="202"/>
      <c r="K2739" s="203"/>
      <c r="L2739" s="20"/>
      <c r="M2739" s="34"/>
    </row>
    <row r="2740" spans="2:13" s="1" customFormat="1" hidden="1">
      <c r="B2740" s="202"/>
      <c r="C2740" s="203"/>
      <c r="D2740" s="202"/>
      <c r="E2740" s="202"/>
      <c r="F2740" s="22"/>
      <c r="G2740" s="22"/>
      <c r="H2740" s="22"/>
      <c r="I2740" s="202"/>
      <c r="J2740" s="202"/>
      <c r="K2740" s="203"/>
      <c r="L2740" s="20"/>
      <c r="M2740" s="34"/>
    </row>
    <row r="2741" spans="2:13" s="1" customFormat="1" hidden="1">
      <c r="B2741" s="202"/>
      <c r="C2741" s="203"/>
      <c r="D2741" s="202"/>
      <c r="E2741" s="202"/>
      <c r="F2741" s="22"/>
      <c r="G2741" s="22"/>
      <c r="H2741" s="22"/>
      <c r="I2741" s="202"/>
      <c r="J2741" s="202"/>
      <c r="K2741" s="203"/>
      <c r="L2741" s="20"/>
      <c r="M2741" s="34"/>
    </row>
    <row r="2742" spans="2:13" s="1" customFormat="1" hidden="1">
      <c r="B2742" s="202"/>
      <c r="C2742" s="203"/>
      <c r="D2742" s="202"/>
      <c r="E2742" s="202"/>
      <c r="F2742" s="22"/>
      <c r="G2742" s="22"/>
      <c r="H2742" s="22"/>
      <c r="I2742" s="202"/>
      <c r="J2742" s="202"/>
      <c r="K2742" s="203"/>
      <c r="L2742" s="20"/>
      <c r="M2742" s="34"/>
    </row>
    <row r="2743" spans="2:13" s="1" customFormat="1" hidden="1">
      <c r="B2743" s="202"/>
      <c r="C2743" s="203"/>
      <c r="D2743" s="202"/>
      <c r="E2743" s="202"/>
      <c r="F2743" s="22"/>
      <c r="G2743" s="22"/>
      <c r="H2743" s="22"/>
      <c r="I2743" s="202"/>
      <c r="J2743" s="202"/>
      <c r="K2743" s="203"/>
      <c r="L2743" s="20"/>
      <c r="M2743" s="34"/>
    </row>
    <row r="2744" spans="2:13" s="1" customFormat="1" hidden="1">
      <c r="B2744" s="202"/>
      <c r="C2744" s="203"/>
      <c r="D2744" s="202"/>
      <c r="E2744" s="202"/>
      <c r="F2744" s="22"/>
      <c r="G2744" s="22"/>
      <c r="H2744" s="22"/>
      <c r="I2744" s="202"/>
      <c r="J2744" s="202"/>
      <c r="K2744" s="203"/>
      <c r="L2744" s="20"/>
      <c r="M2744" s="34"/>
    </row>
    <row r="2745" spans="2:13" s="1" customFormat="1" hidden="1">
      <c r="B2745" s="202"/>
      <c r="C2745" s="203"/>
      <c r="D2745" s="202"/>
      <c r="E2745" s="202"/>
      <c r="F2745" s="22"/>
      <c r="G2745" s="22"/>
      <c r="H2745" s="22"/>
      <c r="I2745" s="202"/>
      <c r="J2745" s="202"/>
      <c r="K2745" s="203"/>
      <c r="L2745" s="20"/>
      <c r="M2745" s="34"/>
    </row>
    <row r="2746" spans="2:13" s="1" customFormat="1" hidden="1">
      <c r="B2746" s="202"/>
      <c r="C2746" s="203"/>
      <c r="D2746" s="202"/>
      <c r="E2746" s="202"/>
      <c r="F2746" s="22"/>
      <c r="G2746" s="22"/>
      <c r="H2746" s="22"/>
      <c r="I2746" s="202"/>
      <c r="J2746" s="202"/>
      <c r="K2746" s="203"/>
      <c r="L2746" s="20"/>
      <c r="M2746" s="34"/>
    </row>
    <row r="2747" spans="2:13" s="1" customFormat="1" hidden="1">
      <c r="B2747" s="202"/>
      <c r="C2747" s="203"/>
      <c r="D2747" s="202"/>
      <c r="E2747" s="202"/>
      <c r="F2747" s="22"/>
      <c r="G2747" s="22"/>
      <c r="H2747" s="22"/>
      <c r="I2747" s="202"/>
      <c r="J2747" s="202"/>
      <c r="K2747" s="203"/>
      <c r="L2747" s="20"/>
      <c r="M2747" s="34"/>
    </row>
    <row r="2748" spans="2:13" s="1" customFormat="1" hidden="1">
      <c r="B2748" s="202"/>
      <c r="C2748" s="203"/>
      <c r="D2748" s="202"/>
      <c r="E2748" s="202"/>
      <c r="F2748" s="22"/>
      <c r="G2748" s="22"/>
      <c r="H2748" s="22"/>
      <c r="I2748" s="202"/>
      <c r="J2748" s="202"/>
      <c r="K2748" s="203"/>
      <c r="L2748" s="20"/>
      <c r="M2748" s="34"/>
    </row>
    <row r="2749" spans="2:13" s="1" customFormat="1" hidden="1">
      <c r="B2749" s="202"/>
      <c r="C2749" s="203"/>
      <c r="D2749" s="202"/>
      <c r="E2749" s="202"/>
      <c r="F2749" s="22"/>
      <c r="G2749" s="22"/>
      <c r="H2749" s="22"/>
      <c r="I2749" s="202"/>
      <c r="J2749" s="202"/>
      <c r="K2749" s="203"/>
      <c r="L2749" s="20"/>
      <c r="M2749" s="34"/>
    </row>
    <row r="2750" spans="2:13" s="1" customFormat="1" hidden="1">
      <c r="B2750" s="202"/>
      <c r="C2750" s="203"/>
      <c r="D2750" s="202"/>
      <c r="E2750" s="202"/>
      <c r="F2750" s="22"/>
      <c r="G2750" s="22"/>
      <c r="H2750" s="22"/>
      <c r="I2750" s="202"/>
      <c r="J2750" s="202"/>
      <c r="K2750" s="203"/>
      <c r="L2750" s="20"/>
      <c r="M2750" s="34"/>
    </row>
    <row r="2751" spans="2:13" s="1" customFormat="1" hidden="1">
      <c r="B2751" s="202"/>
      <c r="C2751" s="203"/>
      <c r="D2751" s="202"/>
      <c r="E2751" s="202"/>
      <c r="F2751" s="22"/>
      <c r="G2751" s="22"/>
      <c r="H2751" s="22"/>
      <c r="I2751" s="202"/>
      <c r="J2751" s="202"/>
      <c r="K2751" s="203"/>
      <c r="L2751" s="20"/>
      <c r="M2751" s="34"/>
    </row>
    <row r="2752" spans="2:13" s="1" customFormat="1" hidden="1">
      <c r="B2752" s="202"/>
      <c r="C2752" s="203"/>
      <c r="D2752" s="202"/>
      <c r="E2752" s="202"/>
      <c r="F2752" s="22"/>
      <c r="G2752" s="22"/>
      <c r="H2752" s="22"/>
      <c r="I2752" s="202"/>
      <c r="J2752" s="202"/>
      <c r="K2752" s="203"/>
      <c r="L2752" s="20"/>
      <c r="M2752" s="34"/>
    </row>
    <row r="2753" spans="2:13" s="1" customFormat="1" hidden="1">
      <c r="B2753" s="202"/>
      <c r="C2753" s="203"/>
      <c r="D2753" s="202"/>
      <c r="E2753" s="202"/>
      <c r="F2753" s="22"/>
      <c r="G2753" s="22"/>
      <c r="H2753" s="22"/>
      <c r="I2753" s="202"/>
      <c r="J2753" s="202"/>
      <c r="K2753" s="203"/>
      <c r="L2753" s="20"/>
      <c r="M2753" s="34"/>
    </row>
    <row r="2754" spans="2:13" s="1" customFormat="1" hidden="1">
      <c r="B2754" s="202"/>
      <c r="C2754" s="203"/>
      <c r="D2754" s="202"/>
      <c r="E2754" s="202"/>
      <c r="F2754" s="22"/>
      <c r="G2754" s="22"/>
      <c r="H2754" s="22"/>
      <c r="I2754" s="202"/>
      <c r="J2754" s="202"/>
      <c r="K2754" s="203"/>
      <c r="L2754" s="20"/>
      <c r="M2754" s="34"/>
    </row>
    <row r="2755" spans="2:13" s="1" customFormat="1" hidden="1">
      <c r="B2755" s="202"/>
      <c r="C2755" s="203"/>
      <c r="D2755" s="202"/>
      <c r="E2755" s="202"/>
      <c r="F2755" s="22"/>
      <c r="G2755" s="22"/>
      <c r="H2755" s="22"/>
      <c r="I2755" s="202"/>
      <c r="J2755" s="202"/>
      <c r="K2755" s="203"/>
      <c r="L2755" s="20"/>
      <c r="M2755" s="34"/>
    </row>
    <row r="2756" spans="2:13" s="1" customFormat="1" hidden="1">
      <c r="B2756" s="202"/>
      <c r="C2756" s="203"/>
      <c r="D2756" s="202"/>
      <c r="E2756" s="202"/>
      <c r="F2756" s="22"/>
      <c r="G2756" s="22"/>
      <c r="H2756" s="22"/>
      <c r="I2756" s="202"/>
      <c r="J2756" s="202"/>
      <c r="K2756" s="203"/>
      <c r="L2756" s="20"/>
      <c r="M2756" s="34"/>
    </row>
    <row r="2757" spans="2:13" s="1" customFormat="1" hidden="1">
      <c r="B2757" s="202"/>
      <c r="C2757" s="203"/>
      <c r="D2757" s="202"/>
      <c r="E2757" s="202"/>
      <c r="F2757" s="22"/>
      <c r="G2757" s="22"/>
      <c r="H2757" s="22"/>
      <c r="I2757" s="202"/>
      <c r="J2757" s="202"/>
      <c r="K2757" s="203"/>
      <c r="L2757" s="20"/>
      <c r="M2757" s="34"/>
    </row>
    <row r="2758" spans="2:13" s="1" customFormat="1" hidden="1">
      <c r="B2758" s="202"/>
      <c r="C2758" s="203"/>
      <c r="D2758" s="202"/>
      <c r="E2758" s="202"/>
      <c r="F2758" s="22"/>
      <c r="G2758" s="22"/>
      <c r="H2758" s="22"/>
      <c r="I2758" s="202"/>
      <c r="J2758" s="202"/>
      <c r="K2758" s="203"/>
      <c r="L2758" s="20"/>
      <c r="M2758" s="34"/>
    </row>
    <row r="2759" spans="2:13" s="1" customFormat="1" hidden="1">
      <c r="B2759" s="202"/>
      <c r="C2759" s="203"/>
      <c r="D2759" s="202"/>
      <c r="E2759" s="202"/>
      <c r="F2759" s="22"/>
      <c r="G2759" s="22"/>
      <c r="H2759" s="22"/>
      <c r="I2759" s="202"/>
      <c r="J2759" s="202"/>
      <c r="K2759" s="203"/>
      <c r="L2759" s="20"/>
      <c r="M2759" s="34"/>
    </row>
    <row r="2760" spans="2:13" s="1" customFormat="1" hidden="1">
      <c r="B2760" s="202"/>
      <c r="C2760" s="203"/>
      <c r="D2760" s="202"/>
      <c r="E2760" s="202"/>
      <c r="F2760" s="22"/>
      <c r="G2760" s="22"/>
      <c r="H2760" s="22"/>
      <c r="I2760" s="202"/>
      <c r="J2760" s="202"/>
      <c r="K2760" s="203"/>
      <c r="L2760" s="20"/>
      <c r="M2760" s="34"/>
    </row>
    <row r="2761" spans="2:13" s="1" customFormat="1" hidden="1">
      <c r="B2761" s="202"/>
      <c r="C2761" s="203"/>
      <c r="D2761" s="202"/>
      <c r="E2761" s="202"/>
      <c r="F2761" s="22"/>
      <c r="G2761" s="22"/>
      <c r="H2761" s="22"/>
      <c r="I2761" s="202"/>
      <c r="J2761" s="202"/>
      <c r="K2761" s="203"/>
      <c r="L2761" s="20"/>
      <c r="M2761" s="34"/>
    </row>
    <row r="2762" spans="2:13" s="1" customFormat="1" hidden="1">
      <c r="B2762" s="202"/>
      <c r="C2762" s="203"/>
      <c r="D2762" s="202"/>
      <c r="E2762" s="202"/>
      <c r="F2762" s="22"/>
      <c r="G2762" s="22"/>
      <c r="H2762" s="22"/>
      <c r="I2762" s="202"/>
      <c r="J2762" s="202"/>
      <c r="K2762" s="203"/>
      <c r="L2762" s="20"/>
      <c r="M2762" s="34"/>
    </row>
    <row r="2763" spans="2:13" s="1" customFormat="1" hidden="1">
      <c r="B2763" s="202"/>
      <c r="C2763" s="203"/>
      <c r="D2763" s="202"/>
      <c r="E2763" s="202"/>
      <c r="F2763" s="22"/>
      <c r="G2763" s="22"/>
      <c r="H2763" s="22"/>
      <c r="I2763" s="202"/>
      <c r="J2763" s="202"/>
      <c r="K2763" s="203"/>
      <c r="L2763" s="20"/>
      <c r="M2763" s="34"/>
    </row>
    <row r="2764" spans="2:13" s="1" customFormat="1" hidden="1">
      <c r="B2764" s="202"/>
      <c r="C2764" s="203"/>
      <c r="D2764" s="202"/>
      <c r="E2764" s="202"/>
      <c r="F2764" s="22"/>
      <c r="G2764" s="22"/>
      <c r="H2764" s="22"/>
      <c r="I2764" s="202"/>
      <c r="J2764" s="202"/>
      <c r="K2764" s="203"/>
      <c r="L2764" s="20"/>
      <c r="M2764" s="34"/>
    </row>
    <row r="2765" spans="2:13" s="1" customFormat="1" hidden="1">
      <c r="B2765" s="202"/>
      <c r="C2765" s="203"/>
      <c r="D2765" s="202"/>
      <c r="E2765" s="202"/>
      <c r="F2765" s="22"/>
      <c r="G2765" s="22"/>
      <c r="H2765" s="22"/>
      <c r="I2765" s="202"/>
      <c r="J2765" s="202"/>
      <c r="K2765" s="203"/>
      <c r="L2765" s="20"/>
      <c r="M2765" s="34"/>
    </row>
    <row r="2766" spans="2:13" s="1" customFormat="1" hidden="1">
      <c r="B2766" s="202"/>
      <c r="C2766" s="203"/>
      <c r="D2766" s="202"/>
      <c r="E2766" s="202"/>
      <c r="F2766" s="22"/>
      <c r="G2766" s="22"/>
      <c r="H2766" s="22"/>
      <c r="I2766" s="202"/>
      <c r="J2766" s="202"/>
      <c r="K2766" s="203"/>
      <c r="L2766" s="20"/>
      <c r="M2766" s="34"/>
    </row>
    <row r="2767" spans="2:13" s="1" customFormat="1" hidden="1">
      <c r="B2767" s="202"/>
      <c r="C2767" s="203"/>
      <c r="D2767" s="202"/>
      <c r="E2767" s="202"/>
      <c r="F2767" s="22"/>
      <c r="G2767" s="22"/>
      <c r="H2767" s="22"/>
      <c r="I2767" s="202"/>
      <c r="J2767" s="202"/>
      <c r="K2767" s="203"/>
      <c r="L2767" s="20"/>
      <c r="M2767" s="34"/>
    </row>
    <row r="2768" spans="2:13" s="1" customFormat="1" hidden="1">
      <c r="B2768" s="202"/>
      <c r="C2768" s="203"/>
      <c r="D2768" s="202"/>
      <c r="E2768" s="202"/>
      <c r="F2768" s="22"/>
      <c r="G2768" s="22"/>
      <c r="H2768" s="22"/>
      <c r="I2768" s="202"/>
      <c r="J2768" s="202"/>
      <c r="K2768" s="203"/>
      <c r="L2768" s="20"/>
      <c r="M2768" s="34"/>
    </row>
    <row r="2769" spans="2:13" s="1" customFormat="1" hidden="1">
      <c r="B2769" s="202"/>
      <c r="C2769" s="203"/>
      <c r="D2769" s="202"/>
      <c r="E2769" s="202"/>
      <c r="F2769" s="22"/>
      <c r="G2769" s="22"/>
      <c r="H2769" s="22"/>
      <c r="I2769" s="202"/>
      <c r="J2769" s="202"/>
      <c r="K2769" s="203"/>
      <c r="L2769" s="20"/>
      <c r="M2769" s="34"/>
    </row>
    <row r="2770" spans="2:13" s="1" customFormat="1" hidden="1">
      <c r="B2770" s="202"/>
      <c r="C2770" s="203"/>
      <c r="D2770" s="202"/>
      <c r="E2770" s="202"/>
      <c r="F2770" s="22"/>
      <c r="G2770" s="22"/>
      <c r="H2770" s="22"/>
      <c r="I2770" s="202"/>
      <c r="J2770" s="202"/>
      <c r="K2770" s="203"/>
      <c r="L2770" s="20"/>
      <c r="M2770" s="34"/>
    </row>
    <row r="2771" spans="2:13" s="1" customFormat="1" hidden="1">
      <c r="B2771" s="202"/>
      <c r="C2771" s="203"/>
      <c r="D2771" s="202"/>
      <c r="E2771" s="202"/>
      <c r="F2771" s="22"/>
      <c r="G2771" s="22"/>
      <c r="H2771" s="22"/>
      <c r="I2771" s="202"/>
      <c r="J2771" s="202"/>
      <c r="K2771" s="203"/>
      <c r="L2771" s="20"/>
      <c r="M2771" s="34"/>
    </row>
    <row r="2772" spans="2:13" s="1" customFormat="1" hidden="1">
      <c r="B2772" s="202"/>
      <c r="C2772" s="203"/>
      <c r="D2772" s="202"/>
      <c r="E2772" s="202"/>
      <c r="F2772" s="22"/>
      <c r="G2772" s="22"/>
      <c r="H2772" s="22"/>
      <c r="I2772" s="202"/>
      <c r="J2772" s="202"/>
      <c r="K2772" s="203"/>
      <c r="L2772" s="20"/>
      <c r="M2772" s="34"/>
    </row>
    <row r="2773" spans="2:13" s="1" customFormat="1" hidden="1">
      <c r="B2773" s="202"/>
      <c r="C2773" s="203"/>
      <c r="D2773" s="202"/>
      <c r="E2773" s="202"/>
      <c r="F2773" s="22"/>
      <c r="G2773" s="22"/>
      <c r="H2773" s="22"/>
      <c r="I2773" s="202"/>
      <c r="J2773" s="202"/>
      <c r="K2773" s="203"/>
      <c r="L2773" s="20"/>
      <c r="M2773" s="34"/>
    </row>
    <row r="2774" spans="2:13" s="1" customFormat="1" hidden="1">
      <c r="B2774" s="202"/>
      <c r="C2774" s="203"/>
      <c r="D2774" s="202"/>
      <c r="E2774" s="202"/>
      <c r="F2774" s="22"/>
      <c r="G2774" s="22"/>
      <c r="H2774" s="22"/>
      <c r="I2774" s="202"/>
      <c r="J2774" s="202"/>
      <c r="K2774" s="203"/>
      <c r="L2774" s="20"/>
      <c r="M2774" s="34"/>
    </row>
    <row r="2775" spans="2:13" s="1" customFormat="1" hidden="1">
      <c r="B2775" s="202"/>
      <c r="C2775" s="203"/>
      <c r="D2775" s="202"/>
      <c r="E2775" s="202"/>
      <c r="F2775" s="22"/>
      <c r="G2775" s="22"/>
      <c r="H2775" s="22"/>
      <c r="I2775" s="202"/>
      <c r="J2775" s="202"/>
      <c r="K2775" s="203"/>
      <c r="L2775" s="20"/>
      <c r="M2775" s="34"/>
    </row>
    <row r="2776" spans="2:13" s="1" customFormat="1" hidden="1">
      <c r="B2776" s="202"/>
      <c r="C2776" s="203"/>
      <c r="D2776" s="202"/>
      <c r="E2776" s="202"/>
      <c r="F2776" s="22"/>
      <c r="G2776" s="22"/>
      <c r="H2776" s="22"/>
      <c r="I2776" s="202"/>
      <c r="J2776" s="202"/>
      <c r="K2776" s="203"/>
      <c r="L2776" s="20"/>
      <c r="M2776" s="34"/>
    </row>
    <row r="2777" spans="2:13" s="1" customFormat="1" hidden="1">
      <c r="B2777" s="202"/>
      <c r="C2777" s="203"/>
      <c r="D2777" s="202"/>
      <c r="E2777" s="202"/>
      <c r="F2777" s="22"/>
      <c r="G2777" s="22"/>
      <c r="H2777" s="22"/>
      <c r="I2777" s="202"/>
      <c r="J2777" s="202"/>
      <c r="K2777" s="203"/>
      <c r="L2777" s="20"/>
      <c r="M2777" s="34"/>
    </row>
    <row r="2778" spans="2:13" s="1" customFormat="1" hidden="1">
      <c r="B2778" s="202"/>
      <c r="C2778" s="203"/>
      <c r="D2778" s="202"/>
      <c r="E2778" s="202"/>
      <c r="F2778" s="22"/>
      <c r="G2778" s="22"/>
      <c r="H2778" s="22"/>
      <c r="I2778" s="202"/>
      <c r="J2778" s="202"/>
      <c r="K2778" s="203"/>
      <c r="L2778" s="20"/>
      <c r="M2778" s="34"/>
    </row>
    <row r="2779" spans="2:13" s="1" customFormat="1" hidden="1">
      <c r="B2779" s="202"/>
      <c r="C2779" s="203"/>
      <c r="D2779" s="202"/>
      <c r="E2779" s="202"/>
      <c r="F2779" s="22"/>
      <c r="G2779" s="22"/>
      <c r="H2779" s="22"/>
      <c r="I2779" s="202"/>
      <c r="J2779" s="202"/>
      <c r="K2779" s="203"/>
      <c r="L2779" s="20"/>
      <c r="M2779" s="34"/>
    </row>
    <row r="2780" spans="2:13" s="1" customFormat="1" hidden="1">
      <c r="B2780" s="202"/>
      <c r="C2780" s="203"/>
      <c r="D2780" s="202"/>
      <c r="E2780" s="202"/>
      <c r="F2780" s="22"/>
      <c r="G2780" s="22"/>
      <c r="H2780" s="22"/>
      <c r="I2780" s="202"/>
      <c r="J2780" s="202"/>
      <c r="K2780" s="203"/>
      <c r="L2780" s="20"/>
      <c r="M2780" s="34"/>
    </row>
    <row r="2781" spans="2:13" s="1" customFormat="1" hidden="1">
      <c r="B2781" s="202"/>
      <c r="C2781" s="203"/>
      <c r="D2781" s="202"/>
      <c r="E2781" s="202"/>
      <c r="F2781" s="22"/>
      <c r="G2781" s="22"/>
      <c r="H2781" s="22"/>
      <c r="I2781" s="202"/>
      <c r="J2781" s="202"/>
      <c r="K2781" s="203"/>
      <c r="L2781" s="20"/>
      <c r="M2781" s="34"/>
    </row>
    <row r="2782" spans="2:13" s="1" customFormat="1" hidden="1">
      <c r="B2782" s="202"/>
      <c r="C2782" s="203"/>
      <c r="D2782" s="202"/>
      <c r="E2782" s="202"/>
      <c r="F2782" s="22"/>
      <c r="G2782" s="22"/>
      <c r="H2782" s="22"/>
      <c r="I2782" s="202"/>
      <c r="J2782" s="202"/>
      <c r="K2782" s="203"/>
      <c r="L2782" s="20"/>
      <c r="M2782" s="34"/>
    </row>
    <row r="2783" spans="2:13" s="1" customFormat="1" hidden="1">
      <c r="B2783" s="202"/>
      <c r="C2783" s="203"/>
      <c r="D2783" s="202"/>
      <c r="E2783" s="202"/>
      <c r="F2783" s="22"/>
      <c r="G2783" s="22"/>
      <c r="H2783" s="22"/>
      <c r="I2783" s="202"/>
      <c r="J2783" s="202"/>
      <c r="K2783" s="203"/>
      <c r="L2783" s="20"/>
      <c r="M2783" s="34"/>
    </row>
    <row r="2784" spans="2:13" s="1" customFormat="1" hidden="1">
      <c r="B2784" s="202"/>
      <c r="C2784" s="203"/>
      <c r="D2784" s="202"/>
      <c r="E2784" s="202"/>
      <c r="F2784" s="22"/>
      <c r="G2784" s="22"/>
      <c r="H2784" s="22"/>
      <c r="I2784" s="202"/>
      <c r="J2784" s="202"/>
      <c r="K2784" s="203"/>
      <c r="L2784" s="20"/>
      <c r="M2784" s="34"/>
    </row>
    <row r="2785" spans="2:13" s="1" customFormat="1" hidden="1">
      <c r="B2785" s="202"/>
      <c r="C2785" s="203"/>
      <c r="D2785" s="202"/>
      <c r="E2785" s="202"/>
      <c r="F2785" s="22"/>
      <c r="G2785" s="22"/>
      <c r="H2785" s="22"/>
      <c r="I2785" s="202"/>
      <c r="J2785" s="202"/>
      <c r="K2785" s="203"/>
      <c r="L2785" s="20"/>
      <c r="M2785" s="34"/>
    </row>
    <row r="2786" spans="2:13" s="1" customFormat="1" hidden="1">
      <c r="B2786" s="202"/>
      <c r="C2786" s="203"/>
      <c r="D2786" s="202"/>
      <c r="E2786" s="202"/>
      <c r="F2786" s="22"/>
      <c r="G2786" s="22"/>
      <c r="H2786" s="22"/>
      <c r="I2786" s="202"/>
      <c r="J2786" s="202"/>
      <c r="K2786" s="203"/>
      <c r="L2786" s="20"/>
      <c r="M2786" s="34"/>
    </row>
    <row r="2787" spans="2:13" s="1" customFormat="1" hidden="1">
      <c r="B2787" s="202"/>
      <c r="C2787" s="203"/>
      <c r="D2787" s="202"/>
      <c r="E2787" s="202"/>
      <c r="F2787" s="22"/>
      <c r="G2787" s="22"/>
      <c r="H2787" s="22"/>
      <c r="I2787" s="202"/>
      <c r="J2787" s="202"/>
      <c r="K2787" s="203"/>
      <c r="L2787" s="20"/>
      <c r="M2787" s="34"/>
    </row>
    <row r="2788" spans="2:13" s="1" customFormat="1" hidden="1">
      <c r="B2788" s="202"/>
      <c r="C2788" s="203"/>
      <c r="D2788" s="202"/>
      <c r="E2788" s="202"/>
      <c r="F2788" s="22"/>
      <c r="G2788" s="22"/>
      <c r="H2788" s="22"/>
      <c r="I2788" s="202"/>
      <c r="J2788" s="202"/>
      <c r="K2788" s="203"/>
      <c r="L2788" s="20"/>
      <c r="M2788" s="34"/>
    </row>
    <row r="2789" spans="2:13" s="1" customFormat="1" hidden="1">
      <c r="B2789" s="202"/>
      <c r="C2789" s="203"/>
      <c r="D2789" s="202"/>
      <c r="E2789" s="202"/>
      <c r="F2789" s="22"/>
      <c r="G2789" s="22"/>
      <c r="H2789" s="22"/>
      <c r="I2789" s="202"/>
      <c r="J2789" s="202"/>
      <c r="K2789" s="203"/>
      <c r="L2789" s="20"/>
      <c r="M2789" s="34"/>
    </row>
    <row r="2790" spans="2:13" s="1" customFormat="1" hidden="1">
      <c r="B2790" s="202"/>
      <c r="C2790" s="203"/>
      <c r="D2790" s="202"/>
      <c r="E2790" s="202"/>
      <c r="F2790" s="22"/>
      <c r="G2790" s="22"/>
      <c r="H2790" s="22"/>
      <c r="I2790" s="202"/>
      <c r="J2790" s="202"/>
      <c r="K2790" s="203"/>
      <c r="L2790" s="20"/>
      <c r="M2790" s="34"/>
    </row>
    <row r="2791" spans="2:13" s="1" customFormat="1" hidden="1">
      <c r="B2791" s="202"/>
      <c r="C2791" s="203"/>
      <c r="D2791" s="202"/>
      <c r="E2791" s="202"/>
      <c r="F2791" s="22"/>
      <c r="G2791" s="22"/>
      <c r="H2791" s="22"/>
      <c r="I2791" s="202"/>
      <c r="J2791" s="202"/>
      <c r="K2791" s="203"/>
      <c r="L2791" s="20"/>
      <c r="M2791" s="34"/>
    </row>
    <row r="2792" spans="2:13" s="1" customFormat="1" hidden="1">
      <c r="B2792" s="202"/>
      <c r="C2792" s="203"/>
      <c r="D2792" s="202"/>
      <c r="E2792" s="202"/>
      <c r="F2792" s="22"/>
      <c r="G2792" s="22"/>
      <c r="H2792" s="22"/>
      <c r="I2792" s="202"/>
      <c r="J2792" s="202"/>
      <c r="K2792" s="203"/>
      <c r="L2792" s="20"/>
      <c r="M2792" s="34"/>
    </row>
    <row r="2793" spans="2:13" s="1" customFormat="1" hidden="1">
      <c r="B2793" s="202"/>
      <c r="C2793" s="203"/>
      <c r="D2793" s="202"/>
      <c r="E2793" s="202"/>
      <c r="F2793" s="22"/>
      <c r="G2793" s="22"/>
      <c r="H2793" s="22"/>
      <c r="I2793" s="202"/>
      <c r="J2793" s="202"/>
      <c r="K2793" s="203"/>
      <c r="L2793" s="20"/>
      <c r="M2793" s="34"/>
    </row>
    <row r="2794" spans="2:13" s="1" customFormat="1" hidden="1">
      <c r="B2794" s="202"/>
      <c r="C2794" s="203"/>
      <c r="D2794" s="202"/>
      <c r="E2794" s="202"/>
      <c r="F2794" s="22"/>
      <c r="G2794" s="22"/>
      <c r="H2794" s="22"/>
      <c r="I2794" s="202"/>
      <c r="J2794" s="202"/>
      <c r="K2794" s="203"/>
      <c r="L2794" s="20"/>
      <c r="M2794" s="34"/>
    </row>
    <row r="2795" spans="2:13" s="1" customFormat="1" hidden="1">
      <c r="B2795" s="202"/>
      <c r="C2795" s="203"/>
      <c r="D2795" s="202"/>
      <c r="E2795" s="202"/>
      <c r="F2795" s="22"/>
      <c r="G2795" s="22"/>
      <c r="H2795" s="22"/>
      <c r="I2795" s="202"/>
      <c r="J2795" s="202"/>
      <c r="K2795" s="203"/>
      <c r="L2795" s="20"/>
      <c r="M2795" s="34"/>
    </row>
    <row r="2796" spans="2:13" s="1" customFormat="1" hidden="1">
      <c r="B2796" s="202"/>
      <c r="C2796" s="203"/>
      <c r="D2796" s="202"/>
      <c r="E2796" s="202"/>
      <c r="F2796" s="22"/>
      <c r="G2796" s="22"/>
      <c r="H2796" s="22"/>
      <c r="I2796" s="202"/>
      <c r="J2796" s="202"/>
      <c r="K2796" s="203"/>
      <c r="L2796" s="20"/>
      <c r="M2796" s="34"/>
    </row>
    <row r="2797" spans="2:13" s="1" customFormat="1" hidden="1">
      <c r="B2797" s="202"/>
      <c r="C2797" s="203"/>
      <c r="D2797" s="202"/>
      <c r="E2797" s="202"/>
      <c r="F2797" s="22"/>
      <c r="G2797" s="22"/>
      <c r="H2797" s="22"/>
      <c r="I2797" s="202"/>
      <c r="J2797" s="202"/>
      <c r="K2797" s="203"/>
      <c r="L2797" s="20"/>
      <c r="M2797" s="34"/>
    </row>
    <row r="2798" spans="2:13" s="1" customFormat="1" hidden="1">
      <c r="B2798" s="202"/>
      <c r="C2798" s="203"/>
      <c r="D2798" s="202"/>
      <c r="E2798" s="202"/>
      <c r="F2798" s="22"/>
      <c r="G2798" s="22"/>
      <c r="H2798" s="22"/>
      <c r="I2798" s="202"/>
      <c r="J2798" s="202"/>
      <c r="K2798" s="203"/>
      <c r="L2798" s="20"/>
      <c r="M2798" s="34"/>
    </row>
    <row r="2799" spans="2:13" s="1" customFormat="1" hidden="1">
      <c r="B2799" s="202"/>
      <c r="C2799" s="203"/>
      <c r="D2799" s="202"/>
      <c r="E2799" s="202"/>
      <c r="F2799" s="22"/>
      <c r="G2799" s="22"/>
      <c r="H2799" s="22"/>
      <c r="I2799" s="202"/>
      <c r="J2799" s="202"/>
      <c r="K2799" s="203"/>
      <c r="L2799" s="20"/>
      <c r="M2799" s="34"/>
    </row>
    <row r="2800" spans="2:13" s="1" customFormat="1" hidden="1">
      <c r="B2800" s="202"/>
      <c r="C2800" s="203"/>
      <c r="D2800" s="202"/>
      <c r="E2800" s="202"/>
      <c r="F2800" s="22"/>
      <c r="G2800" s="22"/>
      <c r="H2800" s="22"/>
      <c r="I2800" s="202"/>
      <c r="J2800" s="202"/>
      <c r="K2800" s="203"/>
      <c r="L2800" s="20"/>
      <c r="M2800" s="34"/>
    </row>
    <row r="2801" spans="2:13" s="1" customFormat="1" hidden="1">
      <c r="B2801" s="202"/>
      <c r="C2801" s="203"/>
      <c r="D2801" s="202"/>
      <c r="E2801" s="202"/>
      <c r="F2801" s="22"/>
      <c r="G2801" s="22"/>
      <c r="H2801" s="22"/>
      <c r="I2801" s="202"/>
      <c r="J2801" s="202"/>
      <c r="K2801" s="203"/>
      <c r="L2801" s="20"/>
      <c r="M2801" s="34"/>
    </row>
    <row r="2802" spans="2:13" s="1" customFormat="1" hidden="1">
      <c r="B2802" s="202"/>
      <c r="C2802" s="203"/>
      <c r="D2802" s="202"/>
      <c r="E2802" s="202"/>
      <c r="F2802" s="22"/>
      <c r="G2802" s="22"/>
      <c r="H2802" s="22"/>
      <c r="I2802" s="202"/>
      <c r="J2802" s="202"/>
      <c r="K2802" s="203"/>
      <c r="L2802" s="20"/>
      <c r="M2802" s="34"/>
    </row>
    <row r="2803" spans="2:13" s="1" customFormat="1" hidden="1">
      <c r="B2803" s="202"/>
      <c r="C2803" s="203"/>
      <c r="D2803" s="202"/>
      <c r="E2803" s="202"/>
      <c r="F2803" s="22"/>
      <c r="G2803" s="22"/>
      <c r="H2803" s="22"/>
      <c r="I2803" s="202"/>
      <c r="J2803" s="202"/>
      <c r="K2803" s="203"/>
      <c r="L2803" s="20"/>
      <c r="M2803" s="34"/>
    </row>
    <row r="2804" spans="2:13" s="1" customFormat="1" hidden="1">
      <c r="B2804" s="202"/>
      <c r="C2804" s="203"/>
      <c r="D2804" s="202"/>
      <c r="E2804" s="202"/>
      <c r="F2804" s="22"/>
      <c r="G2804" s="22"/>
      <c r="H2804" s="22"/>
      <c r="I2804" s="202"/>
      <c r="J2804" s="202"/>
      <c r="K2804" s="203"/>
      <c r="L2804" s="20"/>
      <c r="M2804" s="34"/>
    </row>
    <row r="2805" spans="2:13" s="1" customFormat="1" hidden="1">
      <c r="B2805" s="202"/>
      <c r="C2805" s="203"/>
      <c r="D2805" s="202"/>
      <c r="E2805" s="202"/>
      <c r="F2805" s="22"/>
      <c r="G2805" s="22"/>
      <c r="H2805" s="22"/>
      <c r="I2805" s="202"/>
      <c r="J2805" s="202"/>
      <c r="K2805" s="203"/>
      <c r="L2805" s="20"/>
      <c r="M2805" s="34"/>
    </row>
    <row r="2806" spans="2:13" s="1" customFormat="1" hidden="1">
      <c r="B2806" s="202"/>
      <c r="C2806" s="203"/>
      <c r="D2806" s="202"/>
      <c r="E2806" s="202"/>
      <c r="F2806" s="22"/>
      <c r="G2806" s="22"/>
      <c r="H2806" s="22"/>
      <c r="I2806" s="202"/>
      <c r="J2806" s="202"/>
      <c r="K2806" s="203"/>
      <c r="L2806" s="20"/>
      <c r="M2806" s="34"/>
    </row>
    <row r="2807" spans="2:13" s="1" customFormat="1" hidden="1">
      <c r="B2807" s="202"/>
      <c r="C2807" s="203"/>
      <c r="D2807" s="202"/>
      <c r="E2807" s="202"/>
      <c r="F2807" s="22"/>
      <c r="G2807" s="22"/>
      <c r="H2807" s="22"/>
      <c r="I2807" s="202"/>
      <c r="J2807" s="202"/>
      <c r="K2807" s="203"/>
      <c r="L2807" s="20"/>
      <c r="M2807" s="34"/>
    </row>
    <row r="2808" spans="2:13" s="1" customFormat="1" hidden="1">
      <c r="B2808" s="202"/>
      <c r="C2808" s="203"/>
      <c r="D2808" s="202"/>
      <c r="E2808" s="202"/>
      <c r="F2808" s="22"/>
      <c r="G2808" s="22"/>
      <c r="H2808" s="22"/>
      <c r="I2808" s="202"/>
      <c r="J2808" s="202"/>
      <c r="K2808" s="203"/>
      <c r="L2808" s="20"/>
      <c r="M2808" s="34"/>
    </row>
    <row r="2809" spans="2:13" s="1" customFormat="1" hidden="1">
      <c r="B2809" s="202"/>
      <c r="C2809" s="203"/>
      <c r="D2809" s="202"/>
      <c r="E2809" s="202"/>
      <c r="F2809" s="22"/>
      <c r="G2809" s="22"/>
      <c r="H2809" s="22"/>
      <c r="I2809" s="202"/>
      <c r="J2809" s="202"/>
      <c r="K2809" s="203"/>
      <c r="L2809" s="20"/>
      <c r="M2809" s="34"/>
    </row>
    <row r="2810" spans="2:13" s="1" customFormat="1" hidden="1">
      <c r="B2810" s="202"/>
      <c r="C2810" s="203"/>
      <c r="D2810" s="202"/>
      <c r="E2810" s="202"/>
      <c r="F2810" s="22"/>
      <c r="G2810" s="22"/>
      <c r="H2810" s="22"/>
      <c r="I2810" s="202"/>
      <c r="J2810" s="202"/>
      <c r="K2810" s="203"/>
      <c r="L2810" s="20"/>
      <c r="M2810" s="34"/>
    </row>
    <row r="2811" spans="2:13" s="1" customFormat="1" hidden="1">
      <c r="B2811" s="202"/>
      <c r="C2811" s="203"/>
      <c r="D2811" s="202"/>
      <c r="E2811" s="202"/>
      <c r="F2811" s="22"/>
      <c r="G2811" s="22"/>
      <c r="H2811" s="22"/>
      <c r="I2811" s="202"/>
      <c r="J2811" s="202"/>
      <c r="K2811" s="203"/>
      <c r="L2811" s="20"/>
      <c r="M2811" s="34"/>
    </row>
    <row r="2812" spans="2:13" s="1" customFormat="1" hidden="1">
      <c r="B2812" s="202"/>
      <c r="C2812" s="203"/>
      <c r="D2812" s="202"/>
      <c r="E2812" s="202"/>
      <c r="F2812" s="22"/>
      <c r="G2812" s="22"/>
      <c r="H2812" s="22"/>
      <c r="I2812" s="202"/>
      <c r="J2812" s="202"/>
      <c r="K2812" s="203"/>
      <c r="L2812" s="20"/>
      <c r="M2812" s="34"/>
    </row>
    <row r="2813" spans="2:13" s="1" customFormat="1" hidden="1">
      <c r="B2813" s="202"/>
      <c r="C2813" s="203"/>
      <c r="D2813" s="202"/>
      <c r="E2813" s="202"/>
      <c r="F2813" s="22"/>
      <c r="G2813" s="22"/>
      <c r="H2813" s="22"/>
      <c r="I2813" s="202"/>
      <c r="J2813" s="202"/>
      <c r="K2813" s="203"/>
      <c r="L2813" s="20"/>
      <c r="M2813" s="34"/>
    </row>
    <row r="2814" spans="2:13" s="1" customFormat="1" hidden="1">
      <c r="B2814" s="202"/>
      <c r="C2814" s="203"/>
      <c r="D2814" s="202"/>
      <c r="E2814" s="202"/>
      <c r="F2814" s="22"/>
      <c r="G2814" s="22"/>
      <c r="H2814" s="22"/>
      <c r="I2814" s="202"/>
      <c r="J2814" s="202"/>
      <c r="K2814" s="203"/>
      <c r="L2814" s="20"/>
      <c r="M2814" s="34"/>
    </row>
    <row r="2815" spans="2:13" s="1" customFormat="1" hidden="1">
      <c r="B2815" s="202"/>
      <c r="C2815" s="203"/>
      <c r="D2815" s="202"/>
      <c r="E2815" s="202"/>
      <c r="F2815" s="22"/>
      <c r="G2815" s="22"/>
      <c r="H2815" s="22"/>
      <c r="I2815" s="202"/>
      <c r="J2815" s="202"/>
      <c r="K2815" s="203"/>
      <c r="L2815" s="20"/>
      <c r="M2815" s="34"/>
    </row>
    <row r="2816" spans="2:13" s="1" customFormat="1" hidden="1">
      <c r="B2816" s="202"/>
      <c r="C2816" s="203"/>
      <c r="D2816" s="202"/>
      <c r="E2816" s="202"/>
      <c r="F2816" s="22"/>
      <c r="G2816" s="22"/>
      <c r="H2816" s="22"/>
      <c r="I2816" s="202"/>
      <c r="J2816" s="202"/>
      <c r="K2816" s="203"/>
      <c r="L2816" s="20"/>
      <c r="M2816" s="34"/>
    </row>
    <row r="2817" spans="2:13" s="1" customFormat="1" hidden="1">
      <c r="B2817" s="202"/>
      <c r="C2817" s="203"/>
      <c r="D2817" s="202"/>
      <c r="E2817" s="202"/>
      <c r="F2817" s="22"/>
      <c r="G2817" s="22"/>
      <c r="H2817" s="22"/>
      <c r="I2817" s="202"/>
      <c r="J2817" s="202"/>
      <c r="K2817" s="203"/>
      <c r="L2817" s="20"/>
      <c r="M2817" s="34"/>
    </row>
    <row r="2818" spans="2:13" s="1" customFormat="1" hidden="1">
      <c r="B2818" s="202"/>
      <c r="C2818" s="203"/>
      <c r="D2818" s="202"/>
      <c r="E2818" s="202"/>
      <c r="F2818" s="22"/>
      <c r="G2818" s="22"/>
      <c r="H2818" s="22"/>
      <c r="I2818" s="202"/>
      <c r="J2818" s="202"/>
      <c r="K2818" s="203"/>
      <c r="L2818" s="20"/>
      <c r="M2818" s="34"/>
    </row>
    <row r="2819" spans="2:13" s="1" customFormat="1" hidden="1">
      <c r="B2819" s="202"/>
      <c r="C2819" s="203"/>
      <c r="D2819" s="202"/>
      <c r="E2819" s="202"/>
      <c r="F2819" s="22"/>
      <c r="G2819" s="22"/>
      <c r="H2819" s="22"/>
      <c r="I2819" s="202"/>
      <c r="J2819" s="202"/>
      <c r="K2819" s="203"/>
      <c r="L2819" s="20"/>
      <c r="M2819" s="34"/>
    </row>
    <row r="2820" spans="2:13" s="1" customFormat="1" hidden="1">
      <c r="B2820" s="202"/>
      <c r="C2820" s="203"/>
      <c r="D2820" s="202"/>
      <c r="E2820" s="202"/>
      <c r="F2820" s="22"/>
      <c r="G2820" s="22"/>
      <c r="H2820" s="22"/>
      <c r="I2820" s="202"/>
      <c r="J2820" s="202"/>
      <c r="K2820" s="203"/>
      <c r="L2820" s="20"/>
      <c r="M2820" s="34"/>
    </row>
    <row r="2821" spans="2:13" s="1" customFormat="1" hidden="1">
      <c r="B2821" s="202"/>
      <c r="C2821" s="203"/>
      <c r="D2821" s="202"/>
      <c r="E2821" s="202"/>
      <c r="F2821" s="22"/>
      <c r="G2821" s="22"/>
      <c r="H2821" s="22"/>
      <c r="I2821" s="202"/>
      <c r="J2821" s="202"/>
      <c r="K2821" s="203"/>
      <c r="L2821" s="20"/>
      <c r="M2821" s="34"/>
    </row>
    <row r="2822" spans="2:13" s="1" customFormat="1" hidden="1">
      <c r="B2822" s="202"/>
      <c r="C2822" s="203"/>
      <c r="D2822" s="202"/>
      <c r="E2822" s="202"/>
      <c r="F2822" s="22"/>
      <c r="G2822" s="22"/>
      <c r="H2822" s="22"/>
      <c r="I2822" s="202"/>
      <c r="J2822" s="202"/>
      <c r="K2822" s="203"/>
      <c r="L2822" s="20"/>
      <c r="M2822" s="34"/>
    </row>
    <row r="2823" spans="2:13" s="1" customFormat="1" hidden="1">
      <c r="B2823" s="202"/>
      <c r="C2823" s="203"/>
      <c r="D2823" s="202"/>
      <c r="E2823" s="202"/>
      <c r="F2823" s="22"/>
      <c r="G2823" s="22"/>
      <c r="H2823" s="22"/>
      <c r="I2823" s="202"/>
      <c r="J2823" s="202"/>
      <c r="K2823" s="203"/>
      <c r="L2823" s="20"/>
      <c r="M2823" s="34"/>
    </row>
    <row r="2824" spans="2:13" s="1" customFormat="1" hidden="1">
      <c r="B2824" s="202"/>
      <c r="C2824" s="203"/>
      <c r="D2824" s="202"/>
      <c r="E2824" s="202"/>
      <c r="F2824" s="22"/>
      <c r="G2824" s="22"/>
      <c r="H2824" s="22"/>
      <c r="I2824" s="202"/>
      <c r="J2824" s="202"/>
      <c r="K2824" s="203"/>
      <c r="L2824" s="20"/>
      <c r="M2824" s="34"/>
    </row>
    <row r="2825" spans="2:13" s="1" customFormat="1" hidden="1">
      <c r="B2825" s="202"/>
      <c r="C2825" s="203"/>
      <c r="D2825" s="202"/>
      <c r="E2825" s="202"/>
      <c r="F2825" s="22"/>
      <c r="G2825" s="22"/>
      <c r="H2825" s="22"/>
      <c r="I2825" s="202"/>
      <c r="J2825" s="202"/>
      <c r="K2825" s="203"/>
      <c r="L2825" s="20"/>
      <c r="M2825" s="34"/>
    </row>
    <row r="2826" spans="2:13" s="1" customFormat="1" hidden="1">
      <c r="B2826" s="202"/>
      <c r="C2826" s="203"/>
      <c r="D2826" s="202"/>
      <c r="E2826" s="202"/>
      <c r="F2826" s="22"/>
      <c r="G2826" s="22"/>
      <c r="H2826" s="22"/>
      <c r="I2826" s="202"/>
      <c r="J2826" s="202"/>
      <c r="K2826" s="203"/>
      <c r="L2826" s="20"/>
      <c r="M2826" s="34"/>
    </row>
    <row r="2827" spans="2:13" s="1" customFormat="1" hidden="1">
      <c r="B2827" s="202"/>
      <c r="C2827" s="203"/>
      <c r="D2827" s="202"/>
      <c r="E2827" s="202"/>
      <c r="F2827" s="22"/>
      <c r="G2827" s="22"/>
      <c r="H2827" s="22"/>
      <c r="I2827" s="202"/>
      <c r="J2827" s="202"/>
      <c r="K2827" s="203"/>
      <c r="L2827" s="20"/>
      <c r="M2827" s="34"/>
    </row>
    <row r="2828" spans="2:13" s="1" customFormat="1" hidden="1">
      <c r="B2828" s="202"/>
      <c r="C2828" s="203"/>
      <c r="D2828" s="202"/>
      <c r="E2828" s="202"/>
      <c r="F2828" s="22"/>
      <c r="G2828" s="22"/>
      <c r="H2828" s="22"/>
      <c r="I2828" s="202"/>
      <c r="J2828" s="202"/>
      <c r="K2828" s="203"/>
      <c r="L2828" s="20"/>
      <c r="M2828" s="34"/>
    </row>
    <row r="2829" spans="2:13" s="1" customFormat="1" hidden="1">
      <c r="B2829" s="202"/>
      <c r="C2829" s="203"/>
      <c r="D2829" s="202"/>
      <c r="E2829" s="202"/>
      <c r="F2829" s="22"/>
      <c r="G2829" s="22"/>
      <c r="H2829" s="22"/>
      <c r="I2829" s="202"/>
      <c r="J2829" s="202"/>
      <c r="K2829" s="203"/>
      <c r="L2829" s="20"/>
      <c r="M2829" s="34"/>
    </row>
    <row r="2830" spans="2:13" s="1" customFormat="1" hidden="1">
      <c r="B2830" s="202"/>
      <c r="C2830" s="203"/>
      <c r="D2830" s="202"/>
      <c r="E2830" s="202"/>
      <c r="F2830" s="22"/>
      <c r="G2830" s="22"/>
      <c r="H2830" s="22"/>
      <c r="I2830" s="202"/>
      <c r="J2830" s="202"/>
      <c r="K2830" s="203"/>
      <c r="L2830" s="20"/>
      <c r="M2830" s="34"/>
    </row>
    <row r="2831" spans="2:13" s="1" customFormat="1" hidden="1">
      <c r="B2831" s="202"/>
      <c r="C2831" s="203"/>
      <c r="D2831" s="202"/>
      <c r="E2831" s="202"/>
      <c r="F2831" s="22"/>
      <c r="G2831" s="22"/>
      <c r="H2831" s="22"/>
      <c r="I2831" s="202"/>
      <c r="J2831" s="202"/>
      <c r="K2831" s="203"/>
      <c r="L2831" s="20"/>
      <c r="M2831" s="34"/>
    </row>
    <row r="2832" spans="2:13" s="1" customFormat="1" hidden="1">
      <c r="B2832" s="202"/>
      <c r="C2832" s="203"/>
      <c r="D2832" s="202"/>
      <c r="E2832" s="202"/>
      <c r="F2832" s="22"/>
      <c r="G2832" s="22"/>
      <c r="H2832" s="22"/>
      <c r="I2832" s="202"/>
      <c r="J2832" s="202"/>
      <c r="K2832" s="203"/>
      <c r="L2832" s="20"/>
      <c r="M2832" s="34"/>
    </row>
    <row r="2833" spans="2:13" s="1" customFormat="1" hidden="1">
      <c r="B2833" s="202"/>
      <c r="C2833" s="203"/>
      <c r="D2833" s="202"/>
      <c r="E2833" s="202"/>
      <c r="F2833" s="22"/>
      <c r="G2833" s="22"/>
      <c r="H2833" s="22"/>
      <c r="I2833" s="202"/>
      <c r="J2833" s="202"/>
      <c r="K2833" s="203"/>
      <c r="L2833" s="20"/>
      <c r="M2833" s="34"/>
    </row>
    <row r="2834" spans="2:13" s="1" customFormat="1" hidden="1">
      <c r="B2834" s="202"/>
      <c r="C2834" s="203"/>
      <c r="D2834" s="202"/>
      <c r="E2834" s="202"/>
      <c r="F2834" s="22"/>
      <c r="G2834" s="22"/>
      <c r="H2834" s="22"/>
      <c r="I2834" s="202"/>
      <c r="J2834" s="202"/>
      <c r="K2834" s="203"/>
      <c r="L2834" s="20"/>
      <c r="M2834" s="34"/>
    </row>
    <row r="2835" spans="2:13" s="1" customFormat="1" hidden="1">
      <c r="B2835" s="202"/>
      <c r="C2835" s="203"/>
      <c r="D2835" s="202"/>
      <c r="E2835" s="202"/>
      <c r="F2835" s="22"/>
      <c r="G2835" s="22"/>
      <c r="H2835" s="22"/>
      <c r="I2835" s="202"/>
      <c r="J2835" s="202"/>
      <c r="K2835" s="203"/>
      <c r="L2835" s="20"/>
      <c r="M2835" s="34"/>
    </row>
    <row r="2836" spans="2:13" s="1" customFormat="1" hidden="1">
      <c r="B2836" s="202"/>
      <c r="C2836" s="203"/>
      <c r="D2836" s="202"/>
      <c r="E2836" s="202"/>
      <c r="F2836" s="22"/>
      <c r="G2836" s="22"/>
      <c r="H2836" s="22"/>
      <c r="I2836" s="202"/>
      <c r="J2836" s="202"/>
      <c r="K2836" s="203"/>
      <c r="L2836" s="20"/>
      <c r="M2836" s="34"/>
    </row>
    <row r="2837" spans="2:13" s="1" customFormat="1" hidden="1">
      <c r="B2837" s="202"/>
      <c r="C2837" s="203"/>
      <c r="D2837" s="202"/>
      <c r="E2837" s="202"/>
      <c r="F2837" s="22"/>
      <c r="G2837" s="22"/>
      <c r="H2837" s="22"/>
      <c r="I2837" s="202"/>
      <c r="J2837" s="202"/>
      <c r="K2837" s="203"/>
      <c r="L2837" s="20"/>
      <c r="M2837" s="34"/>
    </row>
    <row r="2838" spans="2:13" s="1" customFormat="1" hidden="1">
      <c r="B2838" s="202"/>
      <c r="C2838" s="203"/>
      <c r="D2838" s="202"/>
      <c r="E2838" s="202"/>
      <c r="F2838" s="22"/>
      <c r="G2838" s="22"/>
      <c r="H2838" s="22"/>
      <c r="I2838" s="202"/>
      <c r="J2838" s="202"/>
      <c r="K2838" s="203"/>
      <c r="L2838" s="20"/>
      <c r="M2838" s="34"/>
    </row>
    <row r="2839" spans="2:13" s="1" customFormat="1" hidden="1">
      <c r="B2839" s="202"/>
      <c r="C2839" s="203"/>
      <c r="D2839" s="202"/>
      <c r="E2839" s="202"/>
      <c r="F2839" s="22"/>
      <c r="G2839" s="22"/>
      <c r="H2839" s="22"/>
      <c r="I2839" s="202"/>
      <c r="J2839" s="202"/>
      <c r="K2839" s="203"/>
      <c r="L2839" s="20"/>
      <c r="M2839" s="34"/>
    </row>
    <row r="2840" spans="2:13" s="1" customFormat="1" hidden="1">
      <c r="B2840" s="202"/>
      <c r="C2840" s="203"/>
      <c r="D2840" s="202"/>
      <c r="E2840" s="202"/>
      <c r="F2840" s="22"/>
      <c r="G2840" s="22"/>
      <c r="H2840" s="22"/>
      <c r="I2840" s="202"/>
      <c r="J2840" s="202"/>
      <c r="K2840" s="203"/>
      <c r="L2840" s="20"/>
      <c r="M2840" s="34"/>
    </row>
    <row r="2841" spans="2:13" s="1" customFormat="1" hidden="1">
      <c r="B2841" s="202"/>
      <c r="C2841" s="203"/>
      <c r="D2841" s="202"/>
      <c r="E2841" s="202"/>
      <c r="F2841" s="22"/>
      <c r="G2841" s="22"/>
      <c r="H2841" s="22"/>
      <c r="I2841" s="202"/>
      <c r="J2841" s="202"/>
      <c r="K2841" s="203"/>
      <c r="L2841" s="20"/>
      <c r="M2841" s="34"/>
    </row>
    <row r="2842" spans="2:13" s="1" customFormat="1" hidden="1">
      <c r="B2842" s="202"/>
      <c r="C2842" s="203"/>
      <c r="D2842" s="202"/>
      <c r="E2842" s="202"/>
      <c r="F2842" s="22"/>
      <c r="G2842" s="22"/>
      <c r="H2842" s="22"/>
      <c r="I2842" s="202"/>
      <c r="J2842" s="202"/>
      <c r="K2842" s="203"/>
      <c r="L2842" s="20"/>
      <c r="M2842" s="34"/>
    </row>
    <row r="2843" spans="2:13" s="1" customFormat="1" hidden="1">
      <c r="B2843" s="202"/>
      <c r="C2843" s="203"/>
      <c r="D2843" s="202"/>
      <c r="E2843" s="202"/>
      <c r="F2843" s="22"/>
      <c r="G2843" s="22"/>
      <c r="H2843" s="22"/>
      <c r="I2843" s="202"/>
      <c r="J2843" s="202"/>
      <c r="K2843" s="203"/>
      <c r="L2843" s="20"/>
      <c r="M2843" s="34"/>
    </row>
    <row r="2844" spans="2:13" s="1" customFormat="1" hidden="1">
      <c r="B2844" s="202"/>
      <c r="C2844" s="203"/>
      <c r="D2844" s="202"/>
      <c r="E2844" s="202"/>
      <c r="F2844" s="22"/>
      <c r="G2844" s="22"/>
      <c r="H2844" s="22"/>
      <c r="I2844" s="202"/>
      <c r="J2844" s="202"/>
      <c r="K2844" s="203"/>
      <c r="L2844" s="20"/>
      <c r="M2844" s="34"/>
    </row>
    <row r="2845" spans="2:13" s="1" customFormat="1" hidden="1">
      <c r="B2845" s="202"/>
      <c r="C2845" s="203"/>
      <c r="D2845" s="202"/>
      <c r="E2845" s="202"/>
      <c r="F2845" s="22"/>
      <c r="G2845" s="22"/>
      <c r="H2845" s="22"/>
      <c r="I2845" s="202"/>
      <c r="J2845" s="202"/>
      <c r="K2845" s="203"/>
      <c r="L2845" s="20"/>
      <c r="M2845" s="34"/>
    </row>
    <row r="2846" spans="2:13" s="1" customFormat="1" hidden="1">
      <c r="B2846" s="202"/>
      <c r="C2846" s="203"/>
      <c r="D2846" s="202"/>
      <c r="E2846" s="202"/>
      <c r="F2846" s="22"/>
      <c r="G2846" s="22"/>
      <c r="H2846" s="22"/>
      <c r="I2846" s="202"/>
      <c r="J2846" s="202"/>
      <c r="K2846" s="203"/>
      <c r="L2846" s="20"/>
      <c r="M2846" s="34"/>
    </row>
    <row r="2847" spans="2:13" s="1" customFormat="1" hidden="1">
      <c r="B2847" s="202"/>
      <c r="C2847" s="203"/>
      <c r="D2847" s="202"/>
      <c r="E2847" s="202"/>
      <c r="F2847" s="22"/>
      <c r="G2847" s="22"/>
      <c r="H2847" s="22"/>
      <c r="I2847" s="202"/>
      <c r="J2847" s="202"/>
      <c r="K2847" s="203"/>
      <c r="L2847" s="20"/>
      <c r="M2847" s="34"/>
    </row>
    <row r="2848" spans="2:13" s="1" customFormat="1" hidden="1">
      <c r="B2848" s="202"/>
      <c r="C2848" s="203"/>
      <c r="D2848" s="202"/>
      <c r="E2848" s="202"/>
      <c r="F2848" s="22"/>
      <c r="G2848" s="22"/>
      <c r="H2848" s="22"/>
      <c r="I2848" s="202"/>
      <c r="J2848" s="202"/>
      <c r="K2848" s="203"/>
      <c r="L2848" s="20"/>
      <c r="M2848" s="34"/>
    </row>
    <row r="2849" spans="2:13" s="1" customFormat="1" hidden="1">
      <c r="B2849" s="202"/>
      <c r="C2849" s="203"/>
      <c r="D2849" s="202"/>
      <c r="E2849" s="202"/>
      <c r="F2849" s="22"/>
      <c r="G2849" s="22"/>
      <c r="H2849" s="22"/>
      <c r="I2849" s="202"/>
      <c r="J2849" s="202"/>
      <c r="K2849" s="203"/>
      <c r="L2849" s="20"/>
      <c r="M2849" s="34"/>
    </row>
    <row r="2850" spans="2:13" s="1" customFormat="1" hidden="1">
      <c r="B2850" s="202"/>
      <c r="C2850" s="203"/>
      <c r="D2850" s="202"/>
      <c r="E2850" s="202"/>
      <c r="F2850" s="22"/>
      <c r="G2850" s="22"/>
      <c r="H2850" s="22"/>
      <c r="I2850" s="202"/>
      <c r="J2850" s="202"/>
      <c r="K2850" s="203"/>
      <c r="L2850" s="20"/>
      <c r="M2850" s="34"/>
    </row>
    <row r="2851" spans="2:13" s="1" customFormat="1" hidden="1">
      <c r="B2851" s="202"/>
      <c r="C2851" s="203"/>
      <c r="D2851" s="202"/>
      <c r="E2851" s="202"/>
      <c r="F2851" s="22"/>
      <c r="G2851" s="22"/>
      <c r="H2851" s="22"/>
      <c r="I2851" s="202"/>
      <c r="J2851" s="202"/>
      <c r="K2851" s="203"/>
      <c r="L2851" s="20"/>
      <c r="M2851" s="34"/>
    </row>
    <row r="2852" spans="2:13" s="1" customFormat="1" hidden="1">
      <c r="B2852" s="202"/>
      <c r="C2852" s="203"/>
      <c r="D2852" s="202"/>
      <c r="E2852" s="202"/>
      <c r="F2852" s="22"/>
      <c r="G2852" s="22"/>
      <c r="H2852" s="22"/>
      <c r="I2852" s="202"/>
      <c r="J2852" s="202"/>
      <c r="K2852" s="203"/>
      <c r="L2852" s="20"/>
      <c r="M2852" s="34"/>
    </row>
    <row r="2853" spans="2:13" s="1" customFormat="1" hidden="1">
      <c r="B2853" s="202"/>
      <c r="C2853" s="203"/>
      <c r="D2853" s="202"/>
      <c r="E2853" s="202"/>
      <c r="F2853" s="22"/>
      <c r="G2853" s="22"/>
      <c r="H2853" s="22"/>
      <c r="I2853" s="202"/>
      <c r="J2853" s="202"/>
      <c r="K2853" s="203"/>
      <c r="L2853" s="20"/>
      <c r="M2853" s="34"/>
    </row>
    <row r="2854" spans="2:13" s="1" customFormat="1" hidden="1">
      <c r="B2854" s="202"/>
      <c r="C2854" s="203"/>
      <c r="D2854" s="202"/>
      <c r="E2854" s="202"/>
      <c r="F2854" s="22"/>
      <c r="G2854" s="22"/>
      <c r="H2854" s="22"/>
      <c r="I2854" s="202"/>
      <c r="J2854" s="202"/>
      <c r="K2854" s="203"/>
      <c r="L2854" s="20"/>
      <c r="M2854" s="34"/>
    </row>
    <row r="2855" spans="2:13" s="1" customFormat="1" hidden="1">
      <c r="B2855" s="202"/>
      <c r="C2855" s="203"/>
      <c r="D2855" s="202"/>
      <c r="E2855" s="202"/>
      <c r="F2855" s="22"/>
      <c r="G2855" s="22"/>
      <c r="H2855" s="22"/>
      <c r="I2855" s="202"/>
      <c r="J2855" s="202"/>
      <c r="K2855" s="203"/>
      <c r="L2855" s="20"/>
      <c r="M2855" s="34"/>
    </row>
    <row r="2856" spans="2:13" s="1" customFormat="1" hidden="1">
      <c r="B2856" s="202"/>
      <c r="C2856" s="203"/>
      <c r="D2856" s="202"/>
      <c r="E2856" s="202"/>
      <c r="F2856" s="22"/>
      <c r="G2856" s="22"/>
      <c r="H2856" s="22"/>
      <c r="I2856" s="202"/>
      <c r="J2856" s="202"/>
      <c r="K2856" s="203"/>
      <c r="L2856" s="20"/>
      <c r="M2856" s="34"/>
    </row>
    <row r="2857" spans="2:13" s="1" customFormat="1" hidden="1">
      <c r="B2857" s="202"/>
      <c r="C2857" s="203"/>
      <c r="D2857" s="202"/>
      <c r="E2857" s="202"/>
      <c r="F2857" s="22"/>
      <c r="G2857" s="22"/>
      <c r="H2857" s="22"/>
      <c r="I2857" s="202"/>
      <c r="J2857" s="202"/>
      <c r="K2857" s="203"/>
      <c r="L2857" s="20"/>
      <c r="M2857" s="34"/>
    </row>
    <row r="2858" spans="2:13" s="1" customFormat="1" hidden="1">
      <c r="B2858" s="202"/>
      <c r="C2858" s="203"/>
      <c r="D2858" s="202"/>
      <c r="E2858" s="202"/>
      <c r="F2858" s="22"/>
      <c r="G2858" s="22"/>
      <c r="H2858" s="22"/>
      <c r="I2858" s="202"/>
      <c r="J2858" s="202"/>
      <c r="K2858" s="203"/>
      <c r="L2858" s="20"/>
      <c r="M2858" s="34"/>
    </row>
    <row r="2859" spans="2:13" s="1" customFormat="1" hidden="1">
      <c r="B2859" s="202"/>
      <c r="C2859" s="203"/>
      <c r="D2859" s="202"/>
      <c r="E2859" s="202"/>
      <c r="F2859" s="22"/>
      <c r="G2859" s="22"/>
      <c r="H2859" s="22"/>
      <c r="I2859" s="202"/>
      <c r="J2859" s="202"/>
      <c r="K2859" s="203"/>
      <c r="L2859" s="20"/>
      <c r="M2859" s="34"/>
    </row>
    <row r="2860" spans="2:13" s="1" customFormat="1" hidden="1">
      <c r="B2860" s="202"/>
      <c r="C2860" s="203"/>
      <c r="D2860" s="202"/>
      <c r="E2860" s="202"/>
      <c r="F2860" s="22"/>
      <c r="G2860" s="22"/>
      <c r="H2860" s="22"/>
      <c r="I2860" s="202"/>
      <c r="J2860" s="202"/>
      <c r="K2860" s="203"/>
      <c r="L2860" s="20"/>
      <c r="M2860" s="34"/>
    </row>
    <row r="2861" spans="2:13" s="1" customFormat="1" hidden="1">
      <c r="B2861" s="202"/>
      <c r="C2861" s="203"/>
      <c r="D2861" s="202"/>
      <c r="E2861" s="202"/>
      <c r="F2861" s="22"/>
      <c r="G2861" s="22"/>
      <c r="H2861" s="22"/>
      <c r="I2861" s="202"/>
      <c r="J2861" s="202"/>
      <c r="K2861" s="203"/>
      <c r="L2861" s="20"/>
      <c r="M2861" s="34"/>
    </row>
    <row r="2862" spans="2:13" s="1" customFormat="1" hidden="1">
      <c r="B2862" s="202"/>
      <c r="C2862" s="203"/>
      <c r="D2862" s="202"/>
      <c r="E2862" s="202"/>
      <c r="F2862" s="22"/>
      <c r="G2862" s="22"/>
      <c r="H2862" s="22"/>
      <c r="I2862" s="202"/>
      <c r="J2862" s="202"/>
      <c r="K2862" s="203"/>
      <c r="L2862" s="20"/>
      <c r="M2862" s="34"/>
    </row>
    <row r="2863" spans="2:13" s="1" customFormat="1" hidden="1">
      <c r="B2863" s="202"/>
      <c r="C2863" s="203"/>
      <c r="D2863" s="202"/>
      <c r="E2863" s="202"/>
      <c r="F2863" s="22"/>
      <c r="G2863" s="22"/>
      <c r="H2863" s="22"/>
      <c r="I2863" s="202"/>
      <c r="J2863" s="202"/>
      <c r="K2863" s="203"/>
      <c r="L2863" s="20"/>
      <c r="M2863" s="34"/>
    </row>
    <row r="2864" spans="2:13" s="1" customFormat="1" hidden="1">
      <c r="B2864" s="202"/>
      <c r="C2864" s="203"/>
      <c r="D2864" s="202"/>
      <c r="E2864" s="202"/>
      <c r="F2864" s="22"/>
      <c r="G2864" s="22"/>
      <c r="H2864" s="22"/>
      <c r="I2864" s="202"/>
      <c r="J2864" s="202"/>
      <c r="K2864" s="203"/>
      <c r="L2864" s="20"/>
      <c r="M2864" s="34"/>
    </row>
    <row r="2865" spans="2:13" s="1" customFormat="1" hidden="1">
      <c r="B2865" s="202"/>
      <c r="C2865" s="203"/>
      <c r="D2865" s="202"/>
      <c r="E2865" s="202"/>
      <c r="F2865" s="22"/>
      <c r="G2865" s="22"/>
      <c r="H2865" s="22"/>
      <c r="I2865" s="202"/>
      <c r="J2865" s="202"/>
      <c r="K2865" s="203"/>
      <c r="L2865" s="20"/>
      <c r="M2865" s="34"/>
    </row>
    <row r="2866" spans="2:13" s="1" customFormat="1" hidden="1">
      <c r="B2866" s="202"/>
      <c r="C2866" s="203"/>
      <c r="D2866" s="202"/>
      <c r="E2866" s="202"/>
      <c r="F2866" s="22"/>
      <c r="G2866" s="22"/>
      <c r="H2866" s="22"/>
      <c r="I2866" s="202"/>
      <c r="J2866" s="202"/>
      <c r="K2866" s="203"/>
      <c r="L2866" s="20"/>
      <c r="M2866" s="34"/>
    </row>
    <row r="2867" spans="2:13" s="1" customFormat="1" hidden="1">
      <c r="B2867" s="202"/>
      <c r="C2867" s="203"/>
      <c r="D2867" s="202"/>
      <c r="E2867" s="202"/>
      <c r="F2867" s="22"/>
      <c r="G2867" s="22"/>
      <c r="H2867" s="22"/>
      <c r="I2867" s="202"/>
      <c r="J2867" s="202"/>
      <c r="K2867" s="203"/>
      <c r="L2867" s="20"/>
      <c r="M2867" s="34"/>
    </row>
    <row r="2868" spans="2:13" s="1" customFormat="1" hidden="1">
      <c r="B2868" s="202"/>
      <c r="C2868" s="203"/>
      <c r="D2868" s="202"/>
      <c r="E2868" s="202"/>
      <c r="F2868" s="22"/>
      <c r="G2868" s="22"/>
      <c r="H2868" s="22"/>
      <c r="I2868" s="202"/>
      <c r="J2868" s="202"/>
      <c r="K2868" s="203"/>
      <c r="L2868" s="20"/>
      <c r="M2868" s="34"/>
    </row>
    <row r="2869" spans="2:13" s="1" customFormat="1" hidden="1">
      <c r="B2869" s="202"/>
      <c r="C2869" s="203"/>
      <c r="D2869" s="202"/>
      <c r="E2869" s="202"/>
      <c r="F2869" s="22"/>
      <c r="G2869" s="22"/>
      <c r="H2869" s="22"/>
      <c r="I2869" s="202"/>
      <c r="J2869" s="202"/>
      <c r="K2869" s="203"/>
      <c r="L2869" s="20"/>
      <c r="M2869" s="34"/>
    </row>
    <row r="2870" spans="2:13" s="1" customFormat="1" hidden="1">
      <c r="B2870" s="202"/>
      <c r="C2870" s="203"/>
      <c r="D2870" s="202"/>
      <c r="E2870" s="202"/>
      <c r="F2870" s="22"/>
      <c r="G2870" s="22"/>
      <c r="H2870" s="22"/>
      <c r="I2870" s="202"/>
      <c r="J2870" s="202"/>
      <c r="K2870" s="203"/>
      <c r="L2870" s="20"/>
      <c r="M2870" s="34"/>
    </row>
    <row r="2871" spans="2:13" s="1" customFormat="1" hidden="1">
      <c r="B2871" s="202"/>
      <c r="C2871" s="203"/>
      <c r="D2871" s="202"/>
      <c r="E2871" s="202"/>
      <c r="F2871" s="22"/>
      <c r="G2871" s="22"/>
      <c r="H2871" s="22"/>
      <c r="I2871" s="202"/>
      <c r="J2871" s="202"/>
      <c r="K2871" s="203"/>
      <c r="L2871" s="20"/>
      <c r="M2871" s="34"/>
    </row>
    <row r="2872" spans="2:13" s="1" customFormat="1" hidden="1">
      <c r="B2872" s="202"/>
      <c r="C2872" s="203"/>
      <c r="D2872" s="202"/>
      <c r="E2872" s="202"/>
      <c r="F2872" s="22"/>
      <c r="G2872" s="22"/>
      <c r="H2872" s="22"/>
      <c r="I2872" s="202"/>
      <c r="J2872" s="202"/>
      <c r="K2872" s="203"/>
      <c r="L2872" s="20"/>
      <c r="M2872" s="34"/>
    </row>
    <row r="2873" spans="2:13" s="1" customFormat="1" hidden="1">
      <c r="B2873" s="202"/>
      <c r="C2873" s="203"/>
      <c r="D2873" s="202"/>
      <c r="E2873" s="202"/>
      <c r="F2873" s="22"/>
      <c r="G2873" s="22"/>
      <c r="H2873" s="22"/>
      <c r="I2873" s="202"/>
      <c r="J2873" s="202"/>
      <c r="K2873" s="203"/>
      <c r="L2873" s="20"/>
      <c r="M2873" s="34"/>
    </row>
    <row r="2874" spans="2:13" s="1" customFormat="1" hidden="1">
      <c r="B2874" s="202"/>
      <c r="C2874" s="203"/>
      <c r="D2874" s="202"/>
      <c r="E2874" s="202"/>
      <c r="F2874" s="22"/>
      <c r="G2874" s="22"/>
      <c r="H2874" s="22"/>
      <c r="I2874" s="202"/>
      <c r="J2874" s="202"/>
      <c r="K2874" s="203"/>
      <c r="L2874" s="20"/>
      <c r="M2874" s="34"/>
    </row>
    <row r="2875" spans="2:13" s="1" customFormat="1" hidden="1">
      <c r="B2875" s="202"/>
      <c r="C2875" s="203"/>
      <c r="D2875" s="202"/>
      <c r="E2875" s="202"/>
      <c r="F2875" s="22"/>
      <c r="G2875" s="22"/>
      <c r="H2875" s="22"/>
      <c r="I2875" s="202"/>
      <c r="J2875" s="202"/>
      <c r="K2875" s="203"/>
      <c r="L2875" s="20"/>
      <c r="M2875" s="34"/>
    </row>
    <row r="2876" spans="2:13" s="1" customFormat="1" hidden="1">
      <c r="B2876" s="202"/>
      <c r="C2876" s="203"/>
      <c r="D2876" s="202"/>
      <c r="E2876" s="202"/>
      <c r="F2876" s="22"/>
      <c r="G2876" s="22"/>
      <c r="H2876" s="22"/>
      <c r="I2876" s="202"/>
      <c r="J2876" s="202"/>
      <c r="K2876" s="203"/>
      <c r="L2876" s="20"/>
      <c r="M2876" s="34"/>
    </row>
    <row r="2877" spans="2:13" s="1" customFormat="1" hidden="1">
      <c r="B2877" s="202"/>
      <c r="C2877" s="203"/>
      <c r="D2877" s="202"/>
      <c r="E2877" s="202"/>
      <c r="F2877" s="22"/>
      <c r="G2877" s="22"/>
      <c r="H2877" s="22"/>
      <c r="I2877" s="202"/>
      <c r="J2877" s="202"/>
      <c r="K2877" s="203"/>
      <c r="L2877" s="20"/>
      <c r="M2877" s="34"/>
    </row>
    <row r="2878" spans="2:13" s="1" customFormat="1" hidden="1">
      <c r="B2878" s="202"/>
      <c r="C2878" s="203"/>
      <c r="D2878" s="202"/>
      <c r="E2878" s="202"/>
      <c r="F2878" s="22"/>
      <c r="G2878" s="22"/>
      <c r="H2878" s="22"/>
      <c r="I2878" s="202"/>
      <c r="J2878" s="202"/>
      <c r="K2878" s="203"/>
      <c r="L2878" s="20"/>
      <c r="M2878" s="34"/>
    </row>
    <row r="2879" spans="2:13" s="1" customFormat="1" hidden="1">
      <c r="B2879" s="202"/>
      <c r="C2879" s="203"/>
      <c r="D2879" s="202"/>
      <c r="E2879" s="202"/>
      <c r="F2879" s="22"/>
      <c r="G2879" s="22"/>
      <c r="H2879" s="22"/>
      <c r="I2879" s="202"/>
      <c r="J2879" s="202"/>
      <c r="K2879" s="203"/>
      <c r="L2879" s="20"/>
      <c r="M2879" s="34"/>
    </row>
    <row r="2880" spans="2:13" s="1" customFormat="1" hidden="1">
      <c r="B2880" s="202"/>
      <c r="C2880" s="203"/>
      <c r="D2880" s="202"/>
      <c r="E2880" s="202"/>
      <c r="F2880" s="22"/>
      <c r="G2880" s="22"/>
      <c r="H2880" s="22"/>
      <c r="I2880" s="202"/>
      <c r="J2880" s="202"/>
      <c r="K2880" s="203"/>
      <c r="L2880" s="20"/>
      <c r="M2880" s="34"/>
    </row>
    <row r="2881" spans="2:13" s="1" customFormat="1" hidden="1">
      <c r="B2881" s="202"/>
      <c r="C2881" s="203"/>
      <c r="D2881" s="202"/>
      <c r="E2881" s="202"/>
      <c r="F2881" s="22"/>
      <c r="G2881" s="22"/>
      <c r="H2881" s="22"/>
      <c r="I2881" s="202"/>
      <c r="J2881" s="202"/>
      <c r="K2881" s="203"/>
      <c r="L2881" s="20"/>
      <c r="M2881" s="34"/>
    </row>
    <row r="2882" spans="2:13" s="1" customFormat="1" hidden="1">
      <c r="B2882" s="202"/>
      <c r="C2882" s="203"/>
      <c r="D2882" s="202"/>
      <c r="E2882" s="202"/>
      <c r="F2882" s="22"/>
      <c r="G2882" s="22"/>
      <c r="H2882" s="22"/>
      <c r="I2882" s="202"/>
      <c r="J2882" s="202"/>
      <c r="K2882" s="203"/>
      <c r="L2882" s="20"/>
      <c r="M2882" s="34"/>
    </row>
    <row r="2883" spans="2:13" s="1" customFormat="1" hidden="1">
      <c r="B2883" s="202"/>
      <c r="C2883" s="203"/>
      <c r="D2883" s="202"/>
      <c r="E2883" s="202"/>
      <c r="F2883" s="22"/>
      <c r="G2883" s="22"/>
      <c r="H2883" s="22"/>
      <c r="I2883" s="202"/>
      <c r="J2883" s="202"/>
      <c r="K2883" s="203"/>
      <c r="L2883" s="20"/>
      <c r="M2883" s="34"/>
    </row>
    <row r="2884" spans="2:13" s="1" customFormat="1" hidden="1">
      <c r="B2884" s="202"/>
      <c r="C2884" s="203"/>
      <c r="D2884" s="202"/>
      <c r="E2884" s="202"/>
      <c r="F2884" s="22"/>
      <c r="G2884" s="22"/>
      <c r="H2884" s="22"/>
      <c r="I2884" s="202"/>
      <c r="J2884" s="202"/>
      <c r="K2884" s="203"/>
      <c r="L2884" s="20"/>
      <c r="M2884" s="34"/>
    </row>
    <row r="2885" spans="2:13" s="1" customFormat="1" hidden="1">
      <c r="B2885" s="202"/>
      <c r="C2885" s="203"/>
      <c r="D2885" s="202"/>
      <c r="E2885" s="202"/>
      <c r="F2885" s="22"/>
      <c r="G2885" s="22"/>
      <c r="H2885" s="22"/>
      <c r="I2885" s="202"/>
      <c r="J2885" s="202"/>
      <c r="K2885" s="203"/>
      <c r="L2885" s="20"/>
      <c r="M2885" s="34"/>
    </row>
    <row r="2886" spans="2:13" s="1" customFormat="1" hidden="1">
      <c r="B2886" s="202"/>
      <c r="C2886" s="203"/>
      <c r="D2886" s="202"/>
      <c r="E2886" s="202"/>
      <c r="F2886" s="22"/>
      <c r="G2886" s="22"/>
      <c r="H2886" s="22"/>
      <c r="I2886" s="202"/>
      <c r="J2886" s="202"/>
      <c r="K2886" s="203"/>
      <c r="L2886" s="20"/>
      <c r="M2886" s="34"/>
    </row>
    <row r="2887" spans="2:13" s="1" customFormat="1" hidden="1">
      <c r="B2887" s="202"/>
      <c r="C2887" s="203"/>
      <c r="D2887" s="202"/>
      <c r="E2887" s="202"/>
      <c r="F2887" s="22"/>
      <c r="G2887" s="22"/>
      <c r="H2887" s="22"/>
      <c r="I2887" s="202"/>
      <c r="J2887" s="202"/>
      <c r="K2887" s="203"/>
      <c r="L2887" s="20"/>
      <c r="M2887" s="34"/>
    </row>
    <row r="2888" spans="2:13" s="1" customFormat="1" hidden="1">
      <c r="B2888" s="202"/>
      <c r="C2888" s="203"/>
      <c r="D2888" s="202"/>
      <c r="E2888" s="202"/>
      <c r="F2888" s="22"/>
      <c r="G2888" s="22"/>
      <c r="H2888" s="22"/>
      <c r="I2888" s="202"/>
      <c r="J2888" s="202"/>
      <c r="K2888" s="203"/>
      <c r="L2888" s="20"/>
      <c r="M2888" s="34"/>
    </row>
    <row r="2889" spans="2:13" s="1" customFormat="1" hidden="1">
      <c r="B2889" s="202"/>
      <c r="C2889" s="203"/>
      <c r="D2889" s="202"/>
      <c r="E2889" s="202"/>
      <c r="F2889" s="22"/>
      <c r="G2889" s="22"/>
      <c r="H2889" s="22"/>
      <c r="I2889" s="202"/>
      <c r="J2889" s="202"/>
      <c r="K2889" s="203"/>
      <c r="L2889" s="20"/>
      <c r="M2889" s="34"/>
    </row>
    <row r="2890" spans="2:13" s="1" customFormat="1" hidden="1">
      <c r="B2890" s="202"/>
      <c r="C2890" s="203"/>
      <c r="D2890" s="202"/>
      <c r="E2890" s="202"/>
      <c r="F2890" s="22"/>
      <c r="G2890" s="22"/>
      <c r="H2890" s="22"/>
      <c r="I2890" s="202"/>
      <c r="J2890" s="202"/>
      <c r="K2890" s="203"/>
      <c r="L2890" s="20"/>
      <c r="M2890" s="34"/>
    </row>
    <row r="2891" spans="2:13" s="1" customFormat="1" hidden="1">
      <c r="B2891" s="202"/>
      <c r="C2891" s="203"/>
      <c r="D2891" s="202"/>
      <c r="E2891" s="202"/>
      <c r="F2891" s="22"/>
      <c r="G2891" s="22"/>
      <c r="H2891" s="22"/>
      <c r="I2891" s="202"/>
      <c r="J2891" s="202"/>
      <c r="K2891" s="203"/>
      <c r="L2891" s="20"/>
      <c r="M2891" s="34"/>
    </row>
    <row r="2892" spans="2:13" s="1" customFormat="1" hidden="1">
      <c r="B2892" s="202"/>
      <c r="C2892" s="203"/>
      <c r="D2892" s="202"/>
      <c r="E2892" s="202"/>
      <c r="F2892" s="22"/>
      <c r="G2892" s="22"/>
      <c r="H2892" s="22"/>
      <c r="I2892" s="202"/>
      <c r="J2892" s="202"/>
      <c r="K2892" s="203"/>
      <c r="L2892" s="20"/>
      <c r="M2892" s="34"/>
    </row>
    <row r="2893" spans="2:13" s="1" customFormat="1" hidden="1">
      <c r="B2893" s="202"/>
      <c r="C2893" s="203"/>
      <c r="D2893" s="202"/>
      <c r="E2893" s="202"/>
      <c r="F2893" s="22"/>
      <c r="G2893" s="22"/>
      <c r="H2893" s="22"/>
      <c r="I2893" s="202"/>
      <c r="J2893" s="202"/>
      <c r="K2893" s="203"/>
      <c r="L2893" s="20"/>
      <c r="M2893" s="34"/>
    </row>
    <row r="2894" spans="2:13" s="1" customFormat="1" hidden="1">
      <c r="B2894" s="202"/>
      <c r="C2894" s="203"/>
      <c r="D2894" s="202"/>
      <c r="E2894" s="202"/>
      <c r="F2894" s="22"/>
      <c r="G2894" s="22"/>
      <c r="H2894" s="22"/>
      <c r="I2894" s="202"/>
      <c r="J2894" s="202"/>
      <c r="K2894" s="203"/>
      <c r="L2894" s="20"/>
      <c r="M2894" s="34"/>
    </row>
    <row r="2895" spans="2:13" s="1" customFormat="1" hidden="1">
      <c r="B2895" s="202"/>
      <c r="C2895" s="203"/>
      <c r="D2895" s="202"/>
      <c r="E2895" s="202"/>
      <c r="F2895" s="22"/>
      <c r="G2895" s="22"/>
      <c r="H2895" s="22"/>
      <c r="I2895" s="202"/>
      <c r="J2895" s="202"/>
      <c r="K2895" s="203"/>
      <c r="L2895" s="20"/>
      <c r="M2895" s="34"/>
    </row>
    <row r="2896" spans="2:13" s="1" customFormat="1" hidden="1">
      <c r="B2896" s="202"/>
      <c r="C2896" s="203"/>
      <c r="D2896" s="202"/>
      <c r="E2896" s="202"/>
      <c r="F2896" s="22"/>
      <c r="G2896" s="22"/>
      <c r="H2896" s="22"/>
      <c r="I2896" s="202"/>
      <c r="J2896" s="202"/>
      <c r="K2896" s="203"/>
      <c r="L2896" s="20"/>
      <c r="M2896" s="34"/>
    </row>
    <row r="2897" spans="2:13" s="1" customFormat="1" hidden="1">
      <c r="B2897" s="202"/>
      <c r="C2897" s="203"/>
      <c r="D2897" s="202"/>
      <c r="E2897" s="202"/>
      <c r="F2897" s="22"/>
      <c r="G2897" s="22"/>
      <c r="H2897" s="22"/>
      <c r="I2897" s="202"/>
      <c r="J2897" s="202"/>
      <c r="K2897" s="203"/>
      <c r="L2897" s="20"/>
      <c r="M2897" s="34"/>
    </row>
    <row r="2898" spans="2:13" s="1" customFormat="1" hidden="1">
      <c r="B2898" s="202"/>
      <c r="C2898" s="203"/>
      <c r="D2898" s="202"/>
      <c r="E2898" s="202"/>
      <c r="F2898" s="22"/>
      <c r="G2898" s="22"/>
      <c r="H2898" s="22"/>
      <c r="I2898" s="202"/>
      <c r="J2898" s="202"/>
      <c r="K2898" s="203"/>
      <c r="L2898" s="20"/>
      <c r="M2898" s="34"/>
    </row>
    <row r="2899" spans="2:13" s="1" customFormat="1" hidden="1">
      <c r="B2899" s="202"/>
      <c r="C2899" s="203"/>
      <c r="D2899" s="202"/>
      <c r="E2899" s="202"/>
      <c r="F2899" s="22"/>
      <c r="G2899" s="22"/>
      <c r="H2899" s="22"/>
      <c r="I2899" s="202"/>
      <c r="J2899" s="202"/>
      <c r="K2899" s="203"/>
      <c r="L2899" s="20"/>
      <c r="M2899" s="34"/>
    </row>
    <row r="2900" spans="2:13" s="1" customFormat="1" hidden="1">
      <c r="B2900" s="202"/>
      <c r="C2900" s="203"/>
      <c r="D2900" s="202"/>
      <c r="E2900" s="202"/>
      <c r="F2900" s="22"/>
      <c r="G2900" s="22"/>
      <c r="H2900" s="22"/>
      <c r="I2900" s="202"/>
      <c r="J2900" s="202"/>
      <c r="K2900" s="203"/>
      <c r="L2900" s="20"/>
      <c r="M2900" s="34"/>
    </row>
    <row r="2901" spans="2:13" s="1" customFormat="1" hidden="1">
      <c r="B2901" s="202"/>
      <c r="C2901" s="203"/>
      <c r="D2901" s="202"/>
      <c r="E2901" s="202"/>
      <c r="F2901" s="22"/>
      <c r="G2901" s="22"/>
      <c r="H2901" s="22"/>
      <c r="I2901" s="202"/>
      <c r="J2901" s="202"/>
      <c r="K2901" s="203"/>
      <c r="L2901" s="20"/>
      <c r="M2901" s="34"/>
    </row>
    <row r="2902" spans="2:13" s="1" customFormat="1" hidden="1">
      <c r="B2902" s="202"/>
      <c r="C2902" s="203"/>
      <c r="D2902" s="202"/>
      <c r="E2902" s="202"/>
      <c r="F2902" s="22"/>
      <c r="G2902" s="22"/>
      <c r="H2902" s="22"/>
      <c r="I2902" s="202"/>
      <c r="J2902" s="202"/>
      <c r="K2902" s="203"/>
      <c r="L2902" s="20"/>
      <c r="M2902" s="34"/>
    </row>
    <row r="2903" spans="2:13" s="1" customFormat="1" hidden="1">
      <c r="B2903" s="202"/>
      <c r="C2903" s="203"/>
      <c r="D2903" s="202"/>
      <c r="E2903" s="202"/>
      <c r="F2903" s="22"/>
      <c r="G2903" s="22"/>
      <c r="H2903" s="22"/>
      <c r="I2903" s="202"/>
      <c r="J2903" s="202"/>
      <c r="K2903" s="203"/>
      <c r="L2903" s="20"/>
      <c r="M2903" s="34"/>
    </row>
    <row r="2904" spans="2:13" s="1" customFormat="1" hidden="1">
      <c r="B2904" s="202"/>
      <c r="C2904" s="203"/>
      <c r="D2904" s="202"/>
      <c r="E2904" s="202"/>
      <c r="F2904" s="22"/>
      <c r="G2904" s="22"/>
      <c r="H2904" s="22"/>
      <c r="I2904" s="202"/>
      <c r="J2904" s="202"/>
      <c r="K2904" s="203"/>
      <c r="L2904" s="20"/>
      <c r="M2904" s="34"/>
    </row>
    <row r="2905" spans="2:13" s="1" customFormat="1" hidden="1">
      <c r="B2905" s="202"/>
      <c r="C2905" s="203"/>
      <c r="D2905" s="202"/>
      <c r="E2905" s="202"/>
      <c r="F2905" s="22"/>
      <c r="G2905" s="22"/>
      <c r="H2905" s="22"/>
      <c r="I2905" s="202"/>
      <c r="J2905" s="202"/>
      <c r="K2905" s="203"/>
      <c r="L2905" s="20"/>
      <c r="M2905" s="34"/>
    </row>
    <row r="2906" spans="2:13" s="1" customFormat="1" hidden="1">
      <c r="B2906" s="202"/>
      <c r="C2906" s="203"/>
      <c r="D2906" s="202"/>
      <c r="E2906" s="202"/>
      <c r="F2906" s="22"/>
      <c r="G2906" s="22"/>
      <c r="H2906" s="22"/>
      <c r="I2906" s="202"/>
      <c r="J2906" s="202"/>
      <c r="K2906" s="203"/>
      <c r="L2906" s="20"/>
      <c r="M2906" s="34"/>
    </row>
    <row r="2907" spans="2:13" s="1" customFormat="1" hidden="1">
      <c r="B2907" s="202"/>
      <c r="C2907" s="203"/>
      <c r="D2907" s="202"/>
      <c r="E2907" s="202"/>
      <c r="F2907" s="22"/>
      <c r="G2907" s="22"/>
      <c r="H2907" s="22"/>
      <c r="I2907" s="202"/>
      <c r="J2907" s="202"/>
      <c r="K2907" s="203"/>
      <c r="L2907" s="20"/>
      <c r="M2907" s="34"/>
    </row>
    <row r="2908" spans="2:13" s="1" customFormat="1" hidden="1">
      <c r="B2908" s="202"/>
      <c r="C2908" s="203"/>
      <c r="D2908" s="202"/>
      <c r="E2908" s="202"/>
      <c r="F2908" s="22"/>
      <c r="G2908" s="22"/>
      <c r="H2908" s="22"/>
      <c r="I2908" s="202"/>
      <c r="J2908" s="202"/>
      <c r="K2908" s="203"/>
      <c r="L2908" s="20"/>
      <c r="M2908" s="34"/>
    </row>
    <row r="2909" spans="2:13" s="1" customFormat="1" hidden="1">
      <c r="B2909" s="202"/>
      <c r="C2909" s="203"/>
      <c r="D2909" s="202"/>
      <c r="E2909" s="202"/>
      <c r="F2909" s="22"/>
      <c r="G2909" s="22"/>
      <c r="H2909" s="22"/>
      <c r="I2909" s="202"/>
      <c r="J2909" s="202"/>
      <c r="K2909" s="203"/>
      <c r="L2909" s="20"/>
      <c r="M2909" s="34"/>
    </row>
    <row r="2910" spans="2:13" s="1" customFormat="1" hidden="1">
      <c r="B2910" s="202"/>
      <c r="C2910" s="203"/>
      <c r="D2910" s="202"/>
      <c r="E2910" s="202"/>
      <c r="F2910" s="22"/>
      <c r="G2910" s="22"/>
      <c r="H2910" s="22"/>
      <c r="I2910" s="202"/>
      <c r="J2910" s="202"/>
      <c r="K2910" s="203"/>
      <c r="L2910" s="20"/>
      <c r="M2910" s="34"/>
    </row>
    <row r="2911" spans="2:13" s="1" customFormat="1" hidden="1">
      <c r="B2911" s="202"/>
      <c r="C2911" s="203"/>
      <c r="D2911" s="202"/>
      <c r="E2911" s="202"/>
      <c r="F2911" s="22"/>
      <c r="G2911" s="22"/>
      <c r="H2911" s="22"/>
      <c r="I2911" s="202"/>
      <c r="J2911" s="202"/>
      <c r="K2911" s="203"/>
      <c r="L2911" s="20"/>
      <c r="M2911" s="34"/>
    </row>
    <row r="2912" spans="2:13" s="1" customFormat="1" hidden="1">
      <c r="B2912" s="202"/>
      <c r="C2912" s="203"/>
      <c r="D2912" s="202"/>
      <c r="E2912" s="202"/>
      <c r="F2912" s="22"/>
      <c r="G2912" s="22"/>
      <c r="H2912" s="22"/>
      <c r="I2912" s="202"/>
      <c r="J2912" s="202"/>
      <c r="K2912" s="203"/>
      <c r="L2912" s="20"/>
      <c r="M2912" s="34"/>
    </row>
    <row r="2913" spans="2:13" s="1" customFormat="1" hidden="1">
      <c r="B2913" s="202"/>
      <c r="C2913" s="203"/>
      <c r="D2913" s="202"/>
      <c r="E2913" s="202"/>
      <c r="F2913" s="22"/>
      <c r="G2913" s="22"/>
      <c r="H2913" s="22"/>
      <c r="I2913" s="202"/>
      <c r="J2913" s="202"/>
      <c r="K2913" s="203"/>
      <c r="L2913" s="20"/>
      <c r="M2913" s="34"/>
    </row>
    <row r="2914" spans="2:13" s="1" customFormat="1" hidden="1">
      <c r="B2914" s="202"/>
      <c r="C2914" s="203"/>
      <c r="D2914" s="202"/>
      <c r="E2914" s="202"/>
      <c r="F2914" s="22"/>
      <c r="G2914" s="22"/>
      <c r="H2914" s="22"/>
      <c r="I2914" s="202"/>
      <c r="J2914" s="202"/>
      <c r="K2914" s="203"/>
      <c r="L2914" s="20"/>
      <c r="M2914" s="34"/>
    </row>
    <row r="2915" spans="2:13" s="1" customFormat="1" hidden="1">
      <c r="B2915" s="202"/>
      <c r="C2915" s="203"/>
      <c r="D2915" s="202"/>
      <c r="E2915" s="202"/>
      <c r="F2915" s="22"/>
      <c r="G2915" s="22"/>
      <c r="H2915" s="22"/>
      <c r="I2915" s="202"/>
      <c r="J2915" s="202"/>
      <c r="K2915" s="203"/>
      <c r="L2915" s="20"/>
      <c r="M2915" s="34"/>
    </row>
    <row r="2916" spans="2:13" s="1" customFormat="1" hidden="1">
      <c r="B2916" s="202"/>
      <c r="C2916" s="203"/>
      <c r="D2916" s="202"/>
      <c r="E2916" s="202"/>
      <c r="F2916" s="22"/>
      <c r="G2916" s="22"/>
      <c r="H2916" s="22"/>
      <c r="I2916" s="202"/>
      <c r="J2916" s="202"/>
      <c r="K2916" s="203"/>
      <c r="L2916" s="20"/>
      <c r="M2916" s="34"/>
    </row>
    <row r="2917" spans="2:13" s="1" customFormat="1" hidden="1">
      <c r="B2917" s="202"/>
      <c r="C2917" s="203"/>
      <c r="D2917" s="202"/>
      <c r="E2917" s="202"/>
      <c r="F2917" s="22"/>
      <c r="G2917" s="22"/>
      <c r="H2917" s="22"/>
      <c r="I2917" s="202"/>
      <c r="J2917" s="202"/>
      <c r="K2917" s="203"/>
      <c r="L2917" s="20"/>
      <c r="M2917" s="34"/>
    </row>
    <row r="2918" spans="2:13" s="1" customFormat="1" hidden="1">
      <c r="B2918" s="202"/>
      <c r="C2918" s="203"/>
      <c r="D2918" s="202"/>
      <c r="E2918" s="202"/>
      <c r="F2918" s="22"/>
      <c r="G2918" s="22"/>
      <c r="H2918" s="22"/>
      <c r="I2918" s="202"/>
      <c r="J2918" s="202"/>
      <c r="K2918" s="203"/>
      <c r="L2918" s="20"/>
      <c r="M2918" s="34"/>
    </row>
    <row r="2919" spans="2:13" s="1" customFormat="1" hidden="1">
      <c r="B2919" s="202"/>
      <c r="C2919" s="203"/>
      <c r="D2919" s="202"/>
      <c r="E2919" s="202"/>
      <c r="F2919" s="22"/>
      <c r="G2919" s="22"/>
      <c r="H2919" s="22"/>
      <c r="I2919" s="202"/>
      <c r="J2919" s="202"/>
      <c r="K2919" s="203"/>
      <c r="L2919" s="20"/>
      <c r="M2919" s="34"/>
    </row>
    <row r="2920" spans="2:13" s="1" customFormat="1" hidden="1">
      <c r="B2920" s="202"/>
      <c r="C2920" s="203"/>
      <c r="D2920" s="202"/>
      <c r="E2920" s="202"/>
      <c r="F2920" s="22"/>
      <c r="G2920" s="22"/>
      <c r="H2920" s="22"/>
      <c r="I2920" s="202"/>
      <c r="J2920" s="202"/>
      <c r="K2920" s="203"/>
      <c r="L2920" s="20"/>
      <c r="M2920" s="34"/>
    </row>
    <row r="2921" spans="2:13" s="1" customFormat="1" hidden="1">
      <c r="B2921" s="202"/>
      <c r="C2921" s="203"/>
      <c r="D2921" s="202"/>
      <c r="E2921" s="202"/>
      <c r="F2921" s="22"/>
      <c r="G2921" s="22"/>
      <c r="H2921" s="22"/>
      <c r="I2921" s="202"/>
      <c r="J2921" s="202"/>
      <c r="K2921" s="203"/>
      <c r="L2921" s="20"/>
      <c r="M2921" s="34"/>
    </row>
    <row r="2922" spans="2:13" s="1" customFormat="1" hidden="1">
      <c r="B2922" s="202"/>
      <c r="C2922" s="203"/>
      <c r="D2922" s="202"/>
      <c r="E2922" s="202"/>
      <c r="F2922" s="22"/>
      <c r="G2922" s="22"/>
      <c r="H2922" s="22"/>
      <c r="I2922" s="202"/>
      <c r="J2922" s="202"/>
      <c r="K2922" s="203"/>
      <c r="L2922" s="20"/>
      <c r="M2922" s="34"/>
    </row>
    <row r="2923" spans="2:13" s="1" customFormat="1" hidden="1">
      <c r="B2923" s="202"/>
      <c r="C2923" s="203"/>
      <c r="D2923" s="202"/>
      <c r="E2923" s="202"/>
      <c r="F2923" s="22"/>
      <c r="G2923" s="22"/>
      <c r="H2923" s="22"/>
      <c r="I2923" s="202"/>
      <c r="J2923" s="202"/>
      <c r="K2923" s="203"/>
      <c r="L2923" s="20"/>
      <c r="M2923" s="34"/>
    </row>
    <row r="2924" spans="2:13" s="1" customFormat="1" hidden="1">
      <c r="B2924" s="202"/>
      <c r="C2924" s="203"/>
      <c r="D2924" s="202"/>
      <c r="E2924" s="202"/>
      <c r="F2924" s="22"/>
      <c r="G2924" s="22"/>
      <c r="H2924" s="22"/>
      <c r="I2924" s="202"/>
      <c r="J2924" s="202"/>
      <c r="K2924" s="203"/>
      <c r="L2924" s="20"/>
      <c r="M2924" s="34"/>
    </row>
    <row r="2925" spans="2:13" s="1" customFormat="1" hidden="1">
      <c r="B2925" s="202"/>
      <c r="C2925" s="203"/>
      <c r="D2925" s="202"/>
      <c r="E2925" s="202"/>
      <c r="F2925" s="22"/>
      <c r="G2925" s="22"/>
      <c r="H2925" s="22"/>
      <c r="I2925" s="202"/>
      <c r="J2925" s="202"/>
      <c r="K2925" s="203"/>
      <c r="L2925" s="20"/>
      <c r="M2925" s="34"/>
    </row>
    <row r="2926" spans="2:13" s="1" customFormat="1" hidden="1">
      <c r="B2926" s="202"/>
      <c r="C2926" s="203"/>
      <c r="D2926" s="202"/>
      <c r="E2926" s="202"/>
      <c r="F2926" s="22"/>
      <c r="G2926" s="22"/>
      <c r="H2926" s="22"/>
      <c r="I2926" s="202"/>
      <c r="J2926" s="202"/>
      <c r="K2926" s="203"/>
      <c r="L2926" s="20"/>
      <c r="M2926" s="34"/>
    </row>
    <row r="2927" spans="2:13" s="1" customFormat="1" hidden="1">
      <c r="B2927" s="202"/>
      <c r="C2927" s="203"/>
      <c r="D2927" s="202"/>
      <c r="E2927" s="202"/>
      <c r="F2927" s="22"/>
      <c r="G2927" s="22"/>
      <c r="H2927" s="22"/>
      <c r="I2927" s="202"/>
      <c r="J2927" s="202"/>
      <c r="K2927" s="203"/>
      <c r="L2927" s="20"/>
      <c r="M2927" s="34"/>
    </row>
    <row r="2928" spans="2:13" s="1" customFormat="1" hidden="1">
      <c r="B2928" s="202"/>
      <c r="C2928" s="203"/>
      <c r="D2928" s="202"/>
      <c r="E2928" s="202"/>
      <c r="F2928" s="22"/>
      <c r="G2928" s="22"/>
      <c r="H2928" s="22"/>
      <c r="I2928" s="202"/>
      <c r="J2928" s="202"/>
      <c r="K2928" s="203"/>
      <c r="L2928" s="20"/>
      <c r="M2928" s="34"/>
    </row>
    <row r="2929" spans="2:13" s="1" customFormat="1" hidden="1">
      <c r="B2929" s="202"/>
      <c r="C2929" s="203"/>
      <c r="D2929" s="202"/>
      <c r="E2929" s="202"/>
      <c r="F2929" s="22"/>
      <c r="G2929" s="22"/>
      <c r="H2929" s="22"/>
      <c r="I2929" s="202"/>
      <c r="J2929" s="202"/>
      <c r="K2929" s="203"/>
      <c r="L2929" s="20"/>
      <c r="M2929" s="34"/>
    </row>
    <row r="2930" spans="2:13" s="1" customFormat="1" hidden="1">
      <c r="B2930" s="202"/>
      <c r="C2930" s="203"/>
      <c r="D2930" s="202"/>
      <c r="E2930" s="202"/>
      <c r="F2930" s="22"/>
      <c r="G2930" s="22"/>
      <c r="H2930" s="22"/>
      <c r="I2930" s="202"/>
      <c r="J2930" s="202"/>
      <c r="K2930" s="203"/>
      <c r="L2930" s="20"/>
      <c r="M2930" s="34"/>
    </row>
    <row r="2931" spans="2:13" s="1" customFormat="1" hidden="1">
      <c r="B2931" s="202"/>
      <c r="C2931" s="203"/>
      <c r="D2931" s="202"/>
      <c r="E2931" s="202"/>
      <c r="F2931" s="22"/>
      <c r="G2931" s="22"/>
      <c r="H2931" s="22"/>
      <c r="I2931" s="202"/>
      <c r="J2931" s="202"/>
      <c r="K2931" s="203"/>
      <c r="L2931" s="20"/>
      <c r="M2931" s="34"/>
    </row>
    <row r="2932" spans="2:13" s="1" customFormat="1" hidden="1">
      <c r="B2932" s="202"/>
      <c r="C2932" s="203"/>
      <c r="D2932" s="202"/>
      <c r="E2932" s="202"/>
      <c r="F2932" s="22"/>
      <c r="G2932" s="22"/>
      <c r="H2932" s="22"/>
      <c r="I2932" s="202"/>
      <c r="J2932" s="202"/>
      <c r="K2932" s="203"/>
      <c r="L2932" s="20"/>
      <c r="M2932" s="34"/>
    </row>
    <row r="2933" spans="2:13" s="1" customFormat="1" hidden="1">
      <c r="B2933" s="202"/>
      <c r="C2933" s="203"/>
      <c r="D2933" s="202"/>
      <c r="E2933" s="202"/>
      <c r="F2933" s="22"/>
      <c r="G2933" s="22"/>
      <c r="H2933" s="22"/>
      <c r="I2933" s="202"/>
      <c r="J2933" s="202"/>
      <c r="K2933" s="203"/>
      <c r="L2933" s="20"/>
      <c r="M2933" s="34"/>
    </row>
    <row r="2934" spans="2:13" s="1" customFormat="1" hidden="1">
      <c r="B2934" s="202"/>
      <c r="C2934" s="203"/>
      <c r="D2934" s="202"/>
      <c r="E2934" s="202"/>
      <c r="F2934" s="22"/>
      <c r="G2934" s="22"/>
      <c r="H2934" s="22"/>
      <c r="I2934" s="202"/>
      <c r="J2934" s="202"/>
      <c r="K2934" s="203"/>
      <c r="L2934" s="20"/>
      <c r="M2934" s="34"/>
    </row>
    <row r="2935" spans="2:13" s="1" customFormat="1" hidden="1">
      <c r="B2935" s="202"/>
      <c r="C2935" s="203"/>
      <c r="D2935" s="202"/>
      <c r="E2935" s="202"/>
      <c r="F2935" s="22"/>
      <c r="G2935" s="22"/>
      <c r="H2935" s="22"/>
      <c r="I2935" s="202"/>
      <c r="J2935" s="202"/>
      <c r="K2935" s="203"/>
      <c r="L2935" s="20"/>
      <c r="M2935" s="34"/>
    </row>
    <row r="2936" spans="2:13" s="1" customFormat="1" hidden="1">
      <c r="B2936" s="202"/>
      <c r="C2936" s="203"/>
      <c r="D2936" s="202"/>
      <c r="E2936" s="202"/>
      <c r="F2936" s="22"/>
      <c r="G2936" s="22"/>
      <c r="H2936" s="22"/>
      <c r="I2936" s="202"/>
      <c r="J2936" s="202"/>
      <c r="K2936" s="203"/>
      <c r="L2936" s="20"/>
      <c r="M2936" s="34"/>
    </row>
    <row r="2937" spans="2:13" s="1" customFormat="1" hidden="1">
      <c r="B2937" s="202"/>
      <c r="C2937" s="203"/>
      <c r="D2937" s="202"/>
      <c r="E2937" s="202"/>
      <c r="F2937" s="22"/>
      <c r="G2937" s="22"/>
      <c r="H2937" s="22"/>
      <c r="I2937" s="202"/>
      <c r="J2937" s="202"/>
      <c r="K2937" s="203"/>
      <c r="L2937" s="20"/>
      <c r="M2937" s="34"/>
    </row>
    <row r="2938" spans="2:13" s="1" customFormat="1" hidden="1">
      <c r="B2938" s="202"/>
      <c r="C2938" s="203"/>
      <c r="D2938" s="202"/>
      <c r="E2938" s="202"/>
      <c r="F2938" s="22"/>
      <c r="G2938" s="22"/>
      <c r="H2938" s="22"/>
      <c r="I2938" s="202"/>
      <c r="J2938" s="202"/>
      <c r="K2938" s="203"/>
      <c r="L2938" s="20"/>
      <c r="M2938" s="34"/>
    </row>
    <row r="2939" spans="2:13" s="1" customFormat="1" hidden="1">
      <c r="B2939" s="202"/>
      <c r="C2939" s="203"/>
      <c r="D2939" s="202"/>
      <c r="E2939" s="202"/>
      <c r="F2939" s="22"/>
      <c r="G2939" s="22"/>
      <c r="H2939" s="22"/>
      <c r="I2939" s="202"/>
      <c r="J2939" s="202"/>
      <c r="K2939" s="203"/>
      <c r="L2939" s="20"/>
      <c r="M2939" s="34"/>
    </row>
    <row r="2940" spans="2:13" s="1" customFormat="1" hidden="1">
      <c r="B2940" s="202"/>
      <c r="C2940" s="203"/>
      <c r="D2940" s="202"/>
      <c r="E2940" s="202"/>
      <c r="F2940" s="22"/>
      <c r="G2940" s="22"/>
      <c r="H2940" s="22"/>
      <c r="I2940" s="202"/>
      <c r="J2940" s="202"/>
      <c r="K2940" s="203"/>
      <c r="L2940" s="20"/>
      <c r="M2940" s="34"/>
    </row>
    <row r="2941" spans="2:13" s="1" customFormat="1" hidden="1">
      <c r="B2941" s="202"/>
      <c r="C2941" s="203"/>
      <c r="D2941" s="202"/>
      <c r="E2941" s="202"/>
      <c r="F2941" s="22"/>
      <c r="G2941" s="22"/>
      <c r="H2941" s="22"/>
      <c r="I2941" s="202"/>
      <c r="J2941" s="202"/>
      <c r="K2941" s="203"/>
      <c r="L2941" s="20"/>
      <c r="M2941" s="34"/>
    </row>
    <row r="2942" spans="2:13" s="1" customFormat="1" hidden="1">
      <c r="B2942" s="202"/>
      <c r="C2942" s="203"/>
      <c r="D2942" s="202"/>
      <c r="E2942" s="202"/>
      <c r="F2942" s="22"/>
      <c r="G2942" s="22"/>
      <c r="H2942" s="22"/>
      <c r="I2942" s="202"/>
      <c r="J2942" s="202"/>
      <c r="K2942" s="203"/>
      <c r="L2942" s="20"/>
      <c r="M2942" s="34"/>
    </row>
    <row r="2943" spans="2:13" s="1" customFormat="1" hidden="1">
      <c r="B2943" s="202"/>
      <c r="C2943" s="203"/>
      <c r="D2943" s="202"/>
      <c r="E2943" s="202"/>
      <c r="F2943" s="22"/>
      <c r="G2943" s="22"/>
      <c r="H2943" s="22"/>
      <c r="I2943" s="202"/>
      <c r="J2943" s="202"/>
      <c r="K2943" s="203"/>
      <c r="L2943" s="20"/>
      <c r="M2943" s="34"/>
    </row>
    <row r="2944" spans="2:13" s="1" customFormat="1" hidden="1">
      <c r="B2944" s="202"/>
      <c r="C2944" s="203"/>
      <c r="D2944" s="202"/>
      <c r="E2944" s="202"/>
      <c r="F2944" s="22"/>
      <c r="G2944" s="22"/>
      <c r="H2944" s="22"/>
      <c r="I2944" s="202"/>
      <c r="J2944" s="202"/>
      <c r="K2944" s="203"/>
      <c r="L2944" s="20"/>
      <c r="M2944" s="34"/>
    </row>
    <row r="2945" spans="2:13" s="1" customFormat="1" hidden="1">
      <c r="B2945" s="202"/>
      <c r="C2945" s="203"/>
      <c r="D2945" s="202"/>
      <c r="E2945" s="202"/>
      <c r="F2945" s="22"/>
      <c r="G2945" s="22"/>
      <c r="H2945" s="22"/>
      <c r="I2945" s="202"/>
      <c r="J2945" s="202"/>
      <c r="K2945" s="203"/>
      <c r="L2945" s="20"/>
      <c r="M2945" s="34"/>
    </row>
    <row r="2946" spans="2:13" s="1" customFormat="1" hidden="1">
      <c r="B2946" s="202"/>
      <c r="C2946" s="203"/>
      <c r="D2946" s="202"/>
      <c r="E2946" s="202"/>
      <c r="F2946" s="22"/>
      <c r="G2946" s="22"/>
      <c r="H2946" s="22"/>
      <c r="I2946" s="202"/>
      <c r="J2946" s="202"/>
      <c r="K2946" s="203"/>
      <c r="L2946" s="20"/>
      <c r="M2946" s="34"/>
    </row>
    <row r="2947" spans="2:13" s="1" customFormat="1" hidden="1">
      <c r="B2947" s="202"/>
      <c r="C2947" s="203"/>
      <c r="D2947" s="202"/>
      <c r="E2947" s="202"/>
      <c r="F2947" s="22"/>
      <c r="G2947" s="22"/>
      <c r="H2947" s="22"/>
      <c r="I2947" s="202"/>
      <c r="J2947" s="202"/>
      <c r="K2947" s="203"/>
      <c r="L2947" s="20"/>
      <c r="M2947" s="34"/>
    </row>
    <row r="2948" spans="2:13" s="1" customFormat="1" hidden="1">
      <c r="B2948" s="202"/>
      <c r="C2948" s="203"/>
      <c r="D2948" s="202"/>
      <c r="E2948" s="202"/>
      <c r="F2948" s="22"/>
      <c r="G2948" s="22"/>
      <c r="H2948" s="22"/>
      <c r="I2948" s="202"/>
      <c r="J2948" s="202"/>
      <c r="K2948" s="203"/>
      <c r="L2948" s="20"/>
      <c r="M2948" s="34"/>
    </row>
    <row r="2949" spans="2:13" s="1" customFormat="1" hidden="1">
      <c r="B2949" s="202"/>
      <c r="C2949" s="203"/>
      <c r="D2949" s="202"/>
      <c r="E2949" s="202"/>
      <c r="F2949" s="22"/>
      <c r="G2949" s="22"/>
      <c r="H2949" s="22"/>
      <c r="I2949" s="202"/>
      <c r="J2949" s="202"/>
      <c r="K2949" s="203"/>
      <c r="L2949" s="20"/>
      <c r="M2949" s="34"/>
    </row>
    <row r="2950" spans="2:13" s="1" customFormat="1" hidden="1">
      <c r="B2950" s="202"/>
      <c r="C2950" s="203"/>
      <c r="D2950" s="202"/>
      <c r="E2950" s="202"/>
      <c r="F2950" s="22"/>
      <c r="G2950" s="22"/>
      <c r="H2950" s="22"/>
      <c r="I2950" s="202"/>
      <c r="J2950" s="202"/>
      <c r="K2950" s="203"/>
      <c r="L2950" s="20"/>
      <c r="M2950" s="34"/>
    </row>
    <row r="2951" spans="2:13" s="1" customFormat="1" hidden="1">
      <c r="B2951" s="202"/>
      <c r="C2951" s="203"/>
      <c r="D2951" s="202"/>
      <c r="E2951" s="202"/>
      <c r="F2951" s="22"/>
      <c r="G2951" s="22"/>
      <c r="H2951" s="22"/>
      <c r="I2951" s="202"/>
      <c r="J2951" s="202"/>
      <c r="K2951" s="203"/>
      <c r="L2951" s="20"/>
      <c r="M2951" s="34"/>
    </row>
    <row r="2952" spans="2:13" s="1" customFormat="1" hidden="1">
      <c r="B2952" s="202"/>
      <c r="C2952" s="203"/>
      <c r="D2952" s="202"/>
      <c r="E2952" s="202"/>
      <c r="F2952" s="22"/>
      <c r="G2952" s="22"/>
      <c r="H2952" s="22"/>
      <c r="I2952" s="202"/>
      <c r="J2952" s="202"/>
      <c r="K2952" s="203"/>
      <c r="L2952" s="20"/>
      <c r="M2952" s="34"/>
    </row>
    <row r="2953" spans="2:13" s="1" customFormat="1" hidden="1">
      <c r="B2953" s="202"/>
      <c r="C2953" s="203"/>
      <c r="D2953" s="202"/>
      <c r="E2953" s="202"/>
      <c r="F2953" s="22"/>
      <c r="G2953" s="22"/>
      <c r="H2953" s="22"/>
      <c r="I2953" s="202"/>
      <c r="J2953" s="202"/>
      <c r="K2953" s="203"/>
      <c r="L2953" s="20"/>
      <c r="M2953" s="34"/>
    </row>
    <row r="2954" spans="2:13" s="1" customFormat="1" hidden="1">
      <c r="B2954" s="202"/>
      <c r="C2954" s="203"/>
      <c r="D2954" s="202"/>
      <c r="E2954" s="202"/>
      <c r="F2954" s="22"/>
      <c r="G2954" s="22"/>
      <c r="H2954" s="22"/>
      <c r="I2954" s="202"/>
      <c r="J2954" s="202"/>
      <c r="K2954" s="203"/>
      <c r="L2954" s="20"/>
      <c r="M2954" s="34"/>
    </row>
    <row r="2955" spans="2:13" s="1" customFormat="1" hidden="1">
      <c r="B2955" s="202"/>
      <c r="C2955" s="203"/>
      <c r="D2955" s="202"/>
      <c r="E2955" s="202"/>
      <c r="F2955" s="22"/>
      <c r="G2955" s="22"/>
      <c r="H2955" s="22"/>
      <c r="I2955" s="202"/>
      <c r="J2955" s="202"/>
      <c r="K2955" s="203"/>
      <c r="L2955" s="20"/>
      <c r="M2955" s="34"/>
    </row>
    <row r="2956" spans="2:13" s="1" customFormat="1" hidden="1">
      <c r="B2956" s="202"/>
      <c r="C2956" s="203"/>
      <c r="D2956" s="202"/>
      <c r="E2956" s="202"/>
      <c r="F2956" s="22"/>
      <c r="G2956" s="22"/>
      <c r="H2956" s="22"/>
      <c r="I2956" s="202"/>
      <c r="J2956" s="202"/>
      <c r="K2956" s="203"/>
      <c r="L2956" s="20"/>
      <c r="M2956" s="34"/>
    </row>
    <row r="2957" spans="2:13" s="1" customFormat="1" hidden="1">
      <c r="B2957" s="202"/>
      <c r="C2957" s="203"/>
      <c r="D2957" s="202"/>
      <c r="E2957" s="202"/>
      <c r="F2957" s="22"/>
      <c r="G2957" s="22"/>
      <c r="H2957" s="22"/>
      <c r="I2957" s="202"/>
      <c r="J2957" s="202"/>
      <c r="K2957" s="203"/>
      <c r="L2957" s="20"/>
      <c r="M2957" s="34"/>
    </row>
    <row r="2958" spans="2:13" s="1" customFormat="1" hidden="1">
      <c r="B2958" s="202"/>
      <c r="C2958" s="203"/>
      <c r="D2958" s="202"/>
      <c r="E2958" s="202"/>
      <c r="F2958" s="22"/>
      <c r="G2958" s="22"/>
      <c r="H2958" s="22"/>
      <c r="I2958" s="202"/>
      <c r="J2958" s="202"/>
      <c r="K2958" s="203"/>
      <c r="L2958" s="20"/>
      <c r="M2958" s="34"/>
    </row>
    <row r="2959" spans="2:13" s="1" customFormat="1" hidden="1">
      <c r="B2959" s="202"/>
      <c r="C2959" s="203"/>
      <c r="D2959" s="202"/>
      <c r="E2959" s="202"/>
      <c r="F2959" s="22"/>
      <c r="G2959" s="22"/>
      <c r="H2959" s="22"/>
      <c r="I2959" s="202"/>
      <c r="J2959" s="202"/>
      <c r="K2959" s="203"/>
      <c r="L2959" s="20"/>
      <c r="M2959" s="34"/>
    </row>
    <row r="2960" spans="2:13" s="1" customFormat="1" hidden="1">
      <c r="B2960" s="202"/>
      <c r="C2960" s="203"/>
      <c r="D2960" s="202"/>
      <c r="E2960" s="202"/>
      <c r="F2960" s="22"/>
      <c r="G2960" s="22"/>
      <c r="H2960" s="22"/>
      <c r="I2960" s="202"/>
      <c r="J2960" s="202"/>
      <c r="K2960" s="203"/>
      <c r="L2960" s="20"/>
      <c r="M2960" s="34"/>
    </row>
    <row r="2961" spans="2:13" s="1" customFormat="1" hidden="1">
      <c r="B2961" s="202"/>
      <c r="C2961" s="203"/>
      <c r="D2961" s="202"/>
      <c r="E2961" s="202"/>
      <c r="F2961" s="22"/>
      <c r="G2961" s="22"/>
      <c r="H2961" s="22"/>
      <c r="I2961" s="202"/>
      <c r="J2961" s="202"/>
      <c r="K2961" s="203"/>
      <c r="L2961" s="20"/>
      <c r="M2961" s="34"/>
    </row>
    <row r="2962" spans="2:13" s="1" customFormat="1" hidden="1">
      <c r="B2962" s="202"/>
      <c r="C2962" s="203"/>
      <c r="D2962" s="202"/>
      <c r="E2962" s="202"/>
      <c r="F2962" s="22"/>
      <c r="G2962" s="22"/>
      <c r="H2962" s="22"/>
      <c r="I2962" s="202"/>
      <c r="J2962" s="202"/>
      <c r="K2962" s="203"/>
      <c r="L2962" s="20"/>
      <c r="M2962" s="34"/>
    </row>
    <row r="2963" spans="2:13" s="1" customFormat="1" hidden="1">
      <c r="B2963" s="202"/>
      <c r="C2963" s="203"/>
      <c r="D2963" s="202"/>
      <c r="E2963" s="202"/>
      <c r="F2963" s="22"/>
      <c r="G2963" s="22"/>
      <c r="H2963" s="22"/>
      <c r="I2963" s="202"/>
      <c r="J2963" s="202"/>
      <c r="K2963" s="203"/>
      <c r="L2963" s="20"/>
      <c r="M2963" s="34"/>
    </row>
    <row r="2964" spans="2:13" s="1" customFormat="1" hidden="1">
      <c r="B2964" s="202"/>
      <c r="C2964" s="203"/>
      <c r="D2964" s="202"/>
      <c r="E2964" s="202"/>
      <c r="F2964" s="22"/>
      <c r="G2964" s="22"/>
      <c r="H2964" s="22"/>
      <c r="I2964" s="202"/>
      <c r="J2964" s="202"/>
      <c r="K2964" s="203"/>
      <c r="L2964" s="20"/>
      <c r="M2964" s="34"/>
    </row>
    <row r="2965" spans="2:13" s="1" customFormat="1" hidden="1">
      <c r="B2965" s="202"/>
      <c r="C2965" s="203"/>
      <c r="D2965" s="202"/>
      <c r="E2965" s="202"/>
      <c r="F2965" s="22"/>
      <c r="G2965" s="22"/>
      <c r="H2965" s="22"/>
      <c r="I2965" s="202"/>
      <c r="J2965" s="202"/>
      <c r="K2965" s="203"/>
      <c r="L2965" s="20"/>
      <c r="M2965" s="34"/>
    </row>
    <row r="2966" spans="2:13" s="1" customFormat="1" hidden="1">
      <c r="B2966" s="202"/>
      <c r="C2966" s="203"/>
      <c r="D2966" s="202"/>
      <c r="E2966" s="202"/>
      <c r="F2966" s="22"/>
      <c r="G2966" s="22"/>
      <c r="H2966" s="22"/>
      <c r="I2966" s="202"/>
      <c r="J2966" s="202"/>
      <c r="K2966" s="203"/>
      <c r="L2966" s="20"/>
      <c r="M2966" s="34"/>
    </row>
    <row r="2967" spans="2:13" s="1" customFormat="1" hidden="1">
      <c r="B2967" s="202"/>
      <c r="C2967" s="203"/>
      <c r="D2967" s="202"/>
      <c r="E2967" s="202"/>
      <c r="F2967" s="22"/>
      <c r="G2967" s="22"/>
      <c r="H2967" s="22"/>
      <c r="I2967" s="202"/>
      <c r="J2967" s="202"/>
      <c r="K2967" s="203"/>
      <c r="L2967" s="20"/>
      <c r="M2967" s="34"/>
    </row>
    <row r="2968" spans="2:13" s="1" customFormat="1" hidden="1">
      <c r="B2968" s="202"/>
      <c r="C2968" s="203"/>
      <c r="D2968" s="202"/>
      <c r="E2968" s="202"/>
      <c r="F2968" s="22"/>
      <c r="G2968" s="22"/>
      <c r="H2968" s="22"/>
      <c r="I2968" s="202"/>
      <c r="J2968" s="202"/>
      <c r="K2968" s="203"/>
      <c r="L2968" s="20"/>
      <c r="M2968" s="34"/>
    </row>
    <row r="2969" spans="2:13" s="1" customFormat="1" hidden="1">
      <c r="B2969" s="202"/>
      <c r="C2969" s="203"/>
      <c r="D2969" s="202"/>
      <c r="E2969" s="202"/>
      <c r="F2969" s="22"/>
      <c r="G2969" s="22"/>
      <c r="H2969" s="22"/>
      <c r="I2969" s="202"/>
      <c r="J2969" s="202"/>
      <c r="K2969" s="203"/>
      <c r="L2969" s="20"/>
      <c r="M2969" s="34"/>
    </row>
    <row r="2970" spans="2:13" s="1" customFormat="1" hidden="1">
      <c r="B2970" s="202"/>
      <c r="C2970" s="203"/>
      <c r="D2970" s="202"/>
      <c r="E2970" s="202"/>
      <c r="F2970" s="22"/>
      <c r="G2970" s="22"/>
      <c r="H2970" s="22"/>
      <c r="I2970" s="202"/>
      <c r="J2970" s="202"/>
      <c r="K2970" s="203"/>
      <c r="L2970" s="20"/>
      <c r="M2970" s="34"/>
    </row>
    <row r="2971" spans="2:13" s="1" customFormat="1" hidden="1">
      <c r="B2971" s="202"/>
      <c r="C2971" s="203"/>
      <c r="D2971" s="202"/>
      <c r="E2971" s="202"/>
      <c r="F2971" s="22"/>
      <c r="G2971" s="22"/>
      <c r="H2971" s="22"/>
      <c r="I2971" s="202"/>
      <c r="J2971" s="202"/>
      <c r="K2971" s="203"/>
      <c r="L2971" s="20"/>
      <c r="M2971" s="34"/>
    </row>
    <row r="2972" spans="2:13" s="1" customFormat="1" hidden="1">
      <c r="B2972" s="202"/>
      <c r="C2972" s="203"/>
      <c r="D2972" s="202"/>
      <c r="E2972" s="202"/>
      <c r="F2972" s="22"/>
      <c r="G2972" s="22"/>
      <c r="H2972" s="22"/>
      <c r="I2972" s="202"/>
      <c r="J2972" s="202"/>
      <c r="K2972" s="203"/>
      <c r="L2972" s="20"/>
      <c r="M2972" s="34"/>
    </row>
    <row r="2973" spans="2:13" s="1" customFormat="1" hidden="1">
      <c r="B2973" s="202"/>
      <c r="C2973" s="203"/>
      <c r="D2973" s="202"/>
      <c r="E2973" s="202"/>
      <c r="F2973" s="22"/>
      <c r="G2973" s="22"/>
      <c r="H2973" s="22"/>
      <c r="I2973" s="202"/>
      <c r="J2973" s="202"/>
      <c r="K2973" s="203"/>
      <c r="L2973" s="20"/>
      <c r="M2973" s="34"/>
    </row>
    <row r="2974" spans="2:13" s="1" customFormat="1" hidden="1">
      <c r="B2974" s="202"/>
      <c r="C2974" s="203"/>
      <c r="D2974" s="202"/>
      <c r="E2974" s="202"/>
      <c r="F2974" s="22"/>
      <c r="G2974" s="22"/>
      <c r="H2974" s="22"/>
      <c r="I2974" s="202"/>
      <c r="J2974" s="202"/>
      <c r="K2974" s="203"/>
      <c r="L2974" s="20"/>
      <c r="M2974" s="34"/>
    </row>
    <row r="2975" spans="2:13" s="1" customFormat="1" hidden="1">
      <c r="B2975" s="202"/>
      <c r="C2975" s="203"/>
      <c r="D2975" s="202"/>
      <c r="E2975" s="202"/>
      <c r="F2975" s="22"/>
      <c r="G2975" s="22"/>
      <c r="H2975" s="22"/>
      <c r="I2975" s="202"/>
      <c r="J2975" s="202"/>
      <c r="K2975" s="203"/>
      <c r="L2975" s="20"/>
      <c r="M2975" s="34"/>
    </row>
    <row r="2976" spans="2:13" s="1" customFormat="1" hidden="1">
      <c r="B2976" s="202"/>
      <c r="C2976" s="203"/>
      <c r="D2976" s="202"/>
      <c r="E2976" s="202"/>
      <c r="F2976" s="22"/>
      <c r="G2976" s="22"/>
      <c r="H2976" s="22"/>
      <c r="I2976" s="202"/>
      <c r="J2976" s="202"/>
      <c r="K2976" s="203"/>
      <c r="L2976" s="20"/>
      <c r="M2976" s="34"/>
    </row>
    <row r="2977" spans="2:13" s="1" customFormat="1" hidden="1">
      <c r="B2977" s="202"/>
      <c r="C2977" s="203"/>
      <c r="D2977" s="202"/>
      <c r="E2977" s="202"/>
      <c r="F2977" s="22"/>
      <c r="G2977" s="22"/>
      <c r="H2977" s="22"/>
      <c r="I2977" s="202"/>
      <c r="J2977" s="202"/>
      <c r="K2977" s="203"/>
      <c r="L2977" s="20"/>
      <c r="M2977" s="34"/>
    </row>
    <row r="2978" spans="2:13" s="1" customFormat="1" hidden="1">
      <c r="B2978" s="202"/>
      <c r="C2978" s="203"/>
      <c r="D2978" s="202"/>
      <c r="E2978" s="202"/>
      <c r="F2978" s="22"/>
      <c r="G2978" s="22"/>
      <c r="H2978" s="22"/>
      <c r="I2978" s="202"/>
      <c r="J2978" s="202"/>
      <c r="K2978" s="203"/>
      <c r="L2978" s="20"/>
      <c r="M2978" s="34"/>
    </row>
    <row r="2979" spans="2:13" s="1" customFormat="1" hidden="1">
      <c r="B2979" s="202"/>
      <c r="C2979" s="203"/>
      <c r="D2979" s="202"/>
      <c r="E2979" s="202"/>
      <c r="F2979" s="22"/>
      <c r="G2979" s="22"/>
      <c r="H2979" s="22"/>
      <c r="I2979" s="202"/>
      <c r="J2979" s="202"/>
      <c r="K2979" s="203"/>
      <c r="L2979" s="20"/>
      <c r="M2979" s="34"/>
    </row>
    <row r="2980" spans="2:13" s="1" customFormat="1" hidden="1">
      <c r="B2980" s="202"/>
      <c r="C2980" s="203"/>
      <c r="D2980" s="202"/>
      <c r="E2980" s="202"/>
      <c r="F2980" s="22"/>
      <c r="G2980" s="22"/>
      <c r="H2980" s="22"/>
      <c r="I2980" s="202"/>
      <c r="J2980" s="202"/>
      <c r="K2980" s="203"/>
      <c r="L2980" s="20"/>
      <c r="M2980" s="34"/>
    </row>
    <row r="2981" spans="2:13" s="1" customFormat="1" hidden="1">
      <c r="B2981" s="202"/>
      <c r="C2981" s="203"/>
      <c r="D2981" s="202"/>
      <c r="E2981" s="202"/>
      <c r="F2981" s="22"/>
      <c r="G2981" s="22"/>
      <c r="H2981" s="22"/>
      <c r="I2981" s="202"/>
      <c r="J2981" s="202"/>
      <c r="K2981" s="203"/>
      <c r="L2981" s="20"/>
      <c r="M2981" s="34"/>
    </row>
    <row r="2982" spans="2:13" s="1" customFormat="1" hidden="1">
      <c r="B2982" s="202"/>
      <c r="C2982" s="203"/>
      <c r="D2982" s="202"/>
      <c r="E2982" s="202"/>
      <c r="F2982" s="22"/>
      <c r="G2982" s="22"/>
      <c r="H2982" s="22"/>
      <c r="I2982" s="202"/>
      <c r="J2982" s="202"/>
      <c r="K2982" s="203"/>
      <c r="L2982" s="20"/>
      <c r="M2982" s="34"/>
    </row>
    <row r="2983" spans="2:13" s="1" customFormat="1" hidden="1">
      <c r="B2983" s="202"/>
      <c r="C2983" s="203"/>
      <c r="D2983" s="202"/>
      <c r="E2983" s="202"/>
      <c r="F2983" s="22"/>
      <c r="G2983" s="22"/>
      <c r="H2983" s="22"/>
      <c r="I2983" s="202"/>
      <c r="J2983" s="202"/>
      <c r="K2983" s="203"/>
      <c r="L2983" s="20"/>
      <c r="M2983" s="34"/>
    </row>
    <row r="2984" spans="2:13" s="1" customFormat="1" hidden="1">
      <c r="B2984" s="202"/>
      <c r="C2984" s="203"/>
      <c r="D2984" s="202"/>
      <c r="E2984" s="202"/>
      <c r="F2984" s="22"/>
      <c r="G2984" s="22"/>
      <c r="H2984" s="22"/>
      <c r="I2984" s="202"/>
      <c r="J2984" s="202"/>
      <c r="K2984" s="203"/>
      <c r="L2984" s="20"/>
      <c r="M2984" s="34"/>
    </row>
    <row r="2985" spans="2:13" s="1" customFormat="1" hidden="1">
      <c r="B2985" s="202"/>
      <c r="C2985" s="203"/>
      <c r="D2985" s="202"/>
      <c r="E2985" s="202"/>
      <c r="F2985" s="22"/>
      <c r="G2985" s="22"/>
      <c r="H2985" s="22"/>
      <c r="I2985" s="202"/>
      <c r="J2985" s="202"/>
      <c r="K2985" s="203"/>
      <c r="L2985" s="20"/>
      <c r="M2985" s="34"/>
    </row>
    <row r="2986" spans="2:13" s="1" customFormat="1" hidden="1">
      <c r="B2986" s="202"/>
      <c r="C2986" s="203"/>
      <c r="D2986" s="202"/>
      <c r="E2986" s="202"/>
      <c r="F2986" s="22"/>
      <c r="G2986" s="22"/>
      <c r="H2986" s="22"/>
      <c r="I2986" s="202"/>
      <c r="J2986" s="202"/>
      <c r="K2986" s="203"/>
      <c r="L2986" s="20"/>
      <c r="M2986" s="34"/>
    </row>
    <row r="2987" spans="2:13" s="1" customFormat="1" hidden="1">
      <c r="B2987" s="202"/>
      <c r="C2987" s="203"/>
      <c r="D2987" s="202"/>
      <c r="E2987" s="202"/>
      <c r="F2987" s="22"/>
      <c r="G2987" s="22"/>
      <c r="H2987" s="22"/>
      <c r="I2987" s="202"/>
      <c r="J2987" s="202"/>
      <c r="K2987" s="203"/>
      <c r="L2987" s="20"/>
      <c r="M2987" s="34"/>
    </row>
    <row r="2988" spans="2:13" s="1" customFormat="1" hidden="1">
      <c r="B2988" s="202"/>
      <c r="C2988" s="203"/>
      <c r="D2988" s="202"/>
      <c r="E2988" s="202"/>
      <c r="F2988" s="22"/>
      <c r="G2988" s="22"/>
      <c r="H2988" s="22"/>
      <c r="I2988" s="202"/>
      <c r="J2988" s="202"/>
      <c r="K2988" s="203"/>
      <c r="L2988" s="20"/>
      <c r="M2988" s="34"/>
    </row>
    <row r="2989" spans="2:13" s="1" customFormat="1" hidden="1">
      <c r="B2989" s="202"/>
      <c r="C2989" s="203"/>
      <c r="D2989" s="202"/>
      <c r="E2989" s="202"/>
      <c r="F2989" s="22"/>
      <c r="G2989" s="22"/>
      <c r="H2989" s="22"/>
      <c r="I2989" s="202"/>
      <c r="J2989" s="202"/>
      <c r="K2989" s="203"/>
      <c r="L2989" s="20"/>
      <c r="M2989" s="34"/>
    </row>
    <row r="2990" spans="2:13" s="1" customFormat="1" hidden="1">
      <c r="B2990" s="202"/>
      <c r="C2990" s="203"/>
      <c r="D2990" s="202"/>
      <c r="E2990" s="202"/>
      <c r="F2990" s="22"/>
      <c r="G2990" s="22"/>
      <c r="H2990" s="22"/>
      <c r="I2990" s="202"/>
      <c r="J2990" s="202"/>
      <c r="K2990" s="203"/>
      <c r="L2990" s="20"/>
      <c r="M2990" s="34"/>
    </row>
    <row r="2991" spans="2:13" s="1" customFormat="1" hidden="1">
      <c r="B2991" s="202"/>
      <c r="C2991" s="203"/>
      <c r="D2991" s="202"/>
      <c r="E2991" s="202"/>
      <c r="F2991" s="22"/>
      <c r="G2991" s="22"/>
      <c r="H2991" s="22"/>
      <c r="I2991" s="202"/>
      <c r="J2991" s="202"/>
      <c r="K2991" s="203"/>
      <c r="L2991" s="20"/>
      <c r="M2991" s="34"/>
    </row>
    <row r="2992" spans="2:13" s="1" customFormat="1" hidden="1">
      <c r="B2992" s="202"/>
      <c r="C2992" s="203"/>
      <c r="D2992" s="202"/>
      <c r="E2992" s="202"/>
      <c r="F2992" s="22"/>
      <c r="G2992" s="22"/>
      <c r="H2992" s="22"/>
      <c r="I2992" s="202"/>
      <c r="J2992" s="202"/>
      <c r="K2992" s="203"/>
      <c r="L2992" s="20"/>
      <c r="M2992" s="34"/>
    </row>
    <row r="2993" spans="2:13" s="1" customFormat="1" hidden="1">
      <c r="B2993" s="202"/>
      <c r="C2993" s="203"/>
      <c r="D2993" s="202"/>
      <c r="E2993" s="202"/>
      <c r="F2993" s="22"/>
      <c r="G2993" s="22"/>
      <c r="H2993" s="22"/>
      <c r="I2993" s="202"/>
      <c r="J2993" s="202"/>
      <c r="K2993" s="203"/>
      <c r="L2993" s="20"/>
      <c r="M2993" s="34"/>
    </row>
    <row r="2994" spans="2:13" s="1" customFormat="1" hidden="1">
      <c r="B2994" s="202"/>
      <c r="C2994" s="203"/>
      <c r="D2994" s="202"/>
      <c r="E2994" s="202"/>
      <c r="F2994" s="22"/>
      <c r="G2994" s="22"/>
      <c r="H2994" s="22"/>
      <c r="I2994" s="202"/>
      <c r="J2994" s="202"/>
      <c r="K2994" s="203"/>
      <c r="L2994" s="20"/>
      <c r="M2994" s="34"/>
    </row>
    <row r="2995" spans="2:13" s="1" customFormat="1" hidden="1">
      <c r="B2995" s="202"/>
      <c r="C2995" s="203"/>
      <c r="D2995" s="202"/>
      <c r="E2995" s="202"/>
      <c r="F2995" s="22"/>
      <c r="G2995" s="22"/>
      <c r="H2995" s="22"/>
      <c r="I2995" s="202"/>
      <c r="J2995" s="202"/>
      <c r="K2995" s="203"/>
      <c r="L2995" s="20"/>
      <c r="M2995" s="34"/>
    </row>
    <row r="2996" spans="2:13" s="1" customFormat="1" hidden="1">
      <c r="B2996" s="202"/>
      <c r="C2996" s="203"/>
      <c r="D2996" s="202"/>
      <c r="E2996" s="202"/>
      <c r="F2996" s="22"/>
      <c r="G2996" s="22"/>
      <c r="H2996" s="22"/>
      <c r="I2996" s="202"/>
      <c r="J2996" s="202"/>
      <c r="K2996" s="203"/>
      <c r="L2996" s="20"/>
      <c r="M2996" s="34"/>
    </row>
    <row r="2997" spans="2:13" s="1" customFormat="1" hidden="1">
      <c r="B2997" s="202"/>
      <c r="C2997" s="203"/>
      <c r="D2997" s="202"/>
      <c r="E2997" s="202"/>
      <c r="F2997" s="22"/>
      <c r="G2997" s="22"/>
      <c r="H2997" s="22"/>
      <c r="I2997" s="202"/>
      <c r="J2997" s="202"/>
      <c r="K2997" s="203"/>
      <c r="L2997" s="20"/>
      <c r="M2997" s="34"/>
    </row>
    <row r="2998" spans="2:13" s="1" customFormat="1" hidden="1">
      <c r="B2998" s="202"/>
      <c r="C2998" s="203"/>
      <c r="D2998" s="202"/>
      <c r="E2998" s="202"/>
      <c r="F2998" s="22"/>
      <c r="G2998" s="22"/>
      <c r="H2998" s="22"/>
      <c r="I2998" s="202"/>
      <c r="J2998" s="202"/>
      <c r="K2998" s="203"/>
      <c r="L2998" s="20"/>
      <c r="M2998" s="34"/>
    </row>
    <row r="2999" spans="2:13" s="1" customFormat="1" hidden="1">
      <c r="B2999" s="202"/>
      <c r="C2999" s="203"/>
      <c r="D2999" s="202"/>
      <c r="E2999" s="202"/>
      <c r="F2999" s="22"/>
      <c r="G2999" s="22"/>
      <c r="H2999" s="22"/>
      <c r="I2999" s="202"/>
      <c r="J2999" s="202"/>
      <c r="K2999" s="203"/>
      <c r="L2999" s="20"/>
      <c r="M2999" s="34"/>
    </row>
    <row r="3000" spans="2:13" s="1" customFormat="1" hidden="1">
      <c r="B3000" s="202"/>
      <c r="C3000" s="203"/>
      <c r="D3000" s="202"/>
      <c r="E3000" s="202"/>
      <c r="F3000" s="22"/>
      <c r="G3000" s="22"/>
      <c r="H3000" s="22"/>
      <c r="I3000" s="202"/>
      <c r="J3000" s="202"/>
      <c r="K3000" s="203"/>
      <c r="L3000" s="20"/>
      <c r="M3000" s="34"/>
    </row>
    <row r="3001" spans="2:13" s="1" customFormat="1" hidden="1">
      <c r="B3001" s="202"/>
      <c r="C3001" s="203"/>
      <c r="D3001" s="202"/>
      <c r="E3001" s="202"/>
      <c r="F3001" s="22"/>
      <c r="G3001" s="22"/>
      <c r="H3001" s="22"/>
      <c r="I3001" s="202"/>
      <c r="J3001" s="202"/>
      <c r="K3001" s="203"/>
      <c r="L3001" s="20"/>
      <c r="M3001" s="34"/>
    </row>
    <row r="3002" spans="2:13" s="1" customFormat="1" hidden="1">
      <c r="B3002" s="202"/>
      <c r="C3002" s="203"/>
      <c r="D3002" s="202"/>
      <c r="E3002" s="202"/>
      <c r="F3002" s="22"/>
      <c r="G3002" s="22"/>
      <c r="H3002" s="22"/>
      <c r="I3002" s="202"/>
      <c r="J3002" s="202"/>
      <c r="K3002" s="203"/>
      <c r="L3002" s="20"/>
      <c r="M3002" s="34"/>
    </row>
    <row r="3003" spans="2:13" s="1" customFormat="1" hidden="1">
      <c r="B3003" s="202"/>
      <c r="C3003" s="203"/>
      <c r="D3003" s="202"/>
      <c r="E3003" s="202"/>
      <c r="F3003" s="22"/>
      <c r="G3003" s="22"/>
      <c r="H3003" s="22"/>
      <c r="I3003" s="202"/>
      <c r="J3003" s="202"/>
      <c r="K3003" s="203"/>
      <c r="L3003" s="20"/>
      <c r="M3003" s="34"/>
    </row>
    <row r="3004" spans="2:13" s="1" customFormat="1" hidden="1">
      <c r="B3004" s="202"/>
      <c r="C3004" s="203"/>
      <c r="D3004" s="202"/>
      <c r="E3004" s="202"/>
      <c r="F3004" s="22"/>
      <c r="G3004" s="22"/>
      <c r="H3004" s="22"/>
      <c r="I3004" s="202"/>
      <c r="J3004" s="202"/>
      <c r="K3004" s="203"/>
      <c r="L3004" s="20"/>
      <c r="M3004" s="34"/>
    </row>
    <row r="3005" spans="2:13" s="1" customFormat="1" hidden="1">
      <c r="B3005" s="202"/>
      <c r="C3005" s="203"/>
      <c r="D3005" s="202"/>
      <c r="E3005" s="202"/>
      <c r="F3005" s="22"/>
      <c r="G3005" s="22"/>
      <c r="H3005" s="22"/>
      <c r="I3005" s="202"/>
      <c r="J3005" s="202"/>
      <c r="K3005" s="203"/>
      <c r="L3005" s="20"/>
      <c r="M3005" s="34"/>
    </row>
    <row r="3006" spans="2:13" s="1" customFormat="1" hidden="1">
      <c r="B3006" s="202"/>
      <c r="C3006" s="203"/>
      <c r="D3006" s="202"/>
      <c r="E3006" s="202"/>
      <c r="F3006" s="22"/>
      <c r="G3006" s="22"/>
      <c r="H3006" s="22"/>
      <c r="I3006" s="202"/>
      <c r="J3006" s="202"/>
      <c r="K3006" s="203"/>
      <c r="L3006" s="20"/>
      <c r="M3006" s="34"/>
    </row>
    <row r="3007" spans="2:13" s="1" customFormat="1" hidden="1">
      <c r="B3007" s="202"/>
      <c r="C3007" s="203"/>
      <c r="D3007" s="202"/>
      <c r="E3007" s="202"/>
      <c r="F3007" s="22"/>
      <c r="G3007" s="22"/>
      <c r="H3007" s="22"/>
      <c r="I3007" s="202"/>
      <c r="J3007" s="202"/>
      <c r="K3007" s="203"/>
      <c r="L3007" s="20"/>
      <c r="M3007" s="34"/>
    </row>
    <row r="3008" spans="2:13" s="1" customFormat="1" hidden="1">
      <c r="B3008" s="202"/>
      <c r="C3008" s="203"/>
      <c r="D3008" s="202"/>
      <c r="E3008" s="202"/>
      <c r="F3008" s="22"/>
      <c r="G3008" s="22"/>
      <c r="H3008" s="22"/>
      <c r="I3008" s="202"/>
      <c r="J3008" s="202"/>
      <c r="K3008" s="203"/>
      <c r="L3008" s="20"/>
      <c r="M3008" s="34"/>
    </row>
    <row r="3009" spans="2:13" s="1" customFormat="1" hidden="1">
      <c r="B3009" s="202"/>
      <c r="C3009" s="203"/>
      <c r="D3009" s="202"/>
      <c r="E3009" s="202"/>
      <c r="F3009" s="22"/>
      <c r="G3009" s="22"/>
      <c r="H3009" s="22"/>
      <c r="I3009" s="202"/>
      <c r="J3009" s="202"/>
      <c r="K3009" s="203"/>
      <c r="L3009" s="20"/>
      <c r="M3009" s="34"/>
    </row>
    <row r="3010" spans="2:13" s="1" customFormat="1" hidden="1">
      <c r="B3010" s="202"/>
      <c r="C3010" s="203"/>
      <c r="D3010" s="202"/>
      <c r="E3010" s="202"/>
      <c r="F3010" s="22"/>
      <c r="G3010" s="22"/>
      <c r="H3010" s="22"/>
      <c r="I3010" s="202"/>
      <c r="J3010" s="202"/>
      <c r="K3010" s="203"/>
      <c r="L3010" s="20"/>
      <c r="M3010" s="34"/>
    </row>
    <row r="3011" spans="2:13" s="1" customFormat="1" hidden="1">
      <c r="B3011" s="202"/>
      <c r="C3011" s="203"/>
      <c r="D3011" s="202"/>
      <c r="E3011" s="202"/>
      <c r="F3011" s="22"/>
      <c r="G3011" s="22"/>
      <c r="H3011" s="22"/>
      <c r="I3011" s="202"/>
      <c r="J3011" s="202"/>
      <c r="K3011" s="203"/>
      <c r="L3011" s="20"/>
      <c r="M3011" s="34"/>
    </row>
    <row r="3012" spans="2:13" s="1" customFormat="1" hidden="1">
      <c r="B3012" s="202"/>
      <c r="C3012" s="203"/>
      <c r="D3012" s="202"/>
      <c r="E3012" s="202"/>
      <c r="F3012" s="22"/>
      <c r="G3012" s="22"/>
      <c r="H3012" s="22"/>
      <c r="I3012" s="202"/>
      <c r="J3012" s="202"/>
      <c r="K3012" s="203"/>
      <c r="L3012" s="20"/>
      <c r="M3012" s="34"/>
    </row>
    <row r="3013" spans="2:13" s="1" customFormat="1" hidden="1">
      <c r="B3013" s="202"/>
      <c r="C3013" s="203"/>
      <c r="D3013" s="202"/>
      <c r="E3013" s="202"/>
      <c r="F3013" s="22"/>
      <c r="G3013" s="22"/>
      <c r="H3013" s="22"/>
      <c r="I3013" s="202"/>
      <c r="J3013" s="202"/>
      <c r="K3013" s="203"/>
      <c r="L3013" s="20"/>
      <c r="M3013" s="34"/>
    </row>
    <row r="3014" spans="2:13" s="1" customFormat="1" hidden="1">
      <c r="B3014" s="202"/>
      <c r="C3014" s="203"/>
      <c r="D3014" s="202"/>
      <c r="E3014" s="202"/>
      <c r="F3014" s="22"/>
      <c r="G3014" s="22"/>
      <c r="H3014" s="22"/>
      <c r="I3014" s="202"/>
      <c r="J3014" s="202"/>
      <c r="K3014" s="203"/>
      <c r="L3014" s="20"/>
      <c r="M3014" s="34"/>
    </row>
    <row r="3015" spans="2:13" s="1" customFormat="1" hidden="1">
      <c r="B3015" s="202"/>
      <c r="C3015" s="203"/>
      <c r="D3015" s="202"/>
      <c r="E3015" s="202"/>
      <c r="F3015" s="22"/>
      <c r="G3015" s="22"/>
      <c r="H3015" s="22"/>
      <c r="I3015" s="202"/>
      <c r="J3015" s="202"/>
      <c r="K3015" s="203"/>
      <c r="L3015" s="20"/>
      <c r="M3015" s="34"/>
    </row>
    <row r="3016" spans="2:13" s="1" customFormat="1" hidden="1">
      <c r="B3016" s="202"/>
      <c r="C3016" s="203"/>
      <c r="D3016" s="202"/>
      <c r="E3016" s="202"/>
      <c r="F3016" s="22"/>
      <c r="G3016" s="22"/>
      <c r="H3016" s="22"/>
      <c r="I3016" s="202"/>
      <c r="J3016" s="202"/>
      <c r="K3016" s="203"/>
      <c r="L3016" s="20"/>
      <c r="M3016" s="34"/>
    </row>
    <row r="3017" spans="2:13" s="1" customFormat="1" hidden="1">
      <c r="B3017" s="202"/>
      <c r="C3017" s="203"/>
      <c r="D3017" s="202"/>
      <c r="E3017" s="202"/>
      <c r="F3017" s="22"/>
      <c r="G3017" s="22"/>
      <c r="H3017" s="22"/>
      <c r="I3017" s="202"/>
      <c r="J3017" s="202"/>
      <c r="K3017" s="203"/>
      <c r="L3017" s="20"/>
      <c r="M3017" s="34"/>
    </row>
    <row r="3018" spans="2:13" s="1" customFormat="1" hidden="1">
      <c r="B3018" s="202"/>
      <c r="C3018" s="203"/>
      <c r="D3018" s="202"/>
      <c r="E3018" s="202"/>
      <c r="F3018" s="22"/>
      <c r="G3018" s="22"/>
      <c r="H3018" s="22"/>
      <c r="I3018" s="202"/>
      <c r="J3018" s="202"/>
      <c r="K3018" s="203"/>
      <c r="L3018" s="20"/>
      <c r="M3018" s="34"/>
    </row>
    <row r="3019" spans="2:13" s="1" customFormat="1" hidden="1">
      <c r="B3019" s="202"/>
      <c r="C3019" s="203"/>
      <c r="D3019" s="202"/>
      <c r="E3019" s="202"/>
      <c r="F3019" s="22"/>
      <c r="G3019" s="22"/>
      <c r="H3019" s="22"/>
      <c r="I3019" s="202"/>
      <c r="J3019" s="202"/>
      <c r="K3019" s="203"/>
      <c r="L3019" s="20"/>
      <c r="M3019" s="34"/>
    </row>
    <row r="3020" spans="2:13" s="1" customFormat="1" hidden="1">
      <c r="B3020" s="202"/>
      <c r="C3020" s="203"/>
      <c r="D3020" s="202"/>
      <c r="E3020" s="202"/>
      <c r="F3020" s="22"/>
      <c r="G3020" s="22"/>
      <c r="H3020" s="22"/>
      <c r="I3020" s="202"/>
      <c r="J3020" s="202"/>
      <c r="K3020" s="203"/>
      <c r="L3020" s="20"/>
      <c r="M3020" s="34"/>
    </row>
    <row r="3021" spans="2:13" s="1" customFormat="1" hidden="1">
      <c r="B3021" s="202"/>
      <c r="C3021" s="203"/>
      <c r="D3021" s="202"/>
      <c r="E3021" s="202"/>
      <c r="F3021" s="22"/>
      <c r="G3021" s="22"/>
      <c r="H3021" s="22"/>
      <c r="I3021" s="202"/>
      <c r="J3021" s="202"/>
      <c r="K3021" s="203"/>
      <c r="L3021" s="20"/>
      <c r="M3021" s="34"/>
    </row>
    <row r="3022" spans="2:13" s="1" customFormat="1" hidden="1">
      <c r="B3022" s="202"/>
      <c r="C3022" s="203"/>
      <c r="D3022" s="202"/>
      <c r="E3022" s="202"/>
      <c r="F3022" s="22"/>
      <c r="G3022" s="22"/>
      <c r="H3022" s="22"/>
      <c r="I3022" s="202"/>
      <c r="J3022" s="202"/>
      <c r="K3022" s="203"/>
      <c r="L3022" s="20"/>
      <c r="M3022" s="34"/>
    </row>
    <row r="3023" spans="2:13" s="1" customFormat="1" hidden="1">
      <c r="B3023" s="202"/>
      <c r="C3023" s="203"/>
      <c r="D3023" s="202"/>
      <c r="E3023" s="202"/>
      <c r="F3023" s="22"/>
      <c r="G3023" s="22"/>
      <c r="H3023" s="22"/>
      <c r="I3023" s="202"/>
      <c r="J3023" s="202"/>
      <c r="K3023" s="203"/>
      <c r="L3023" s="20"/>
      <c r="M3023" s="34"/>
    </row>
    <row r="3024" spans="2:13" s="1" customFormat="1" hidden="1">
      <c r="B3024" s="202"/>
      <c r="C3024" s="203"/>
      <c r="D3024" s="202"/>
      <c r="E3024" s="202"/>
      <c r="F3024" s="22"/>
      <c r="G3024" s="22"/>
      <c r="H3024" s="22"/>
      <c r="I3024" s="202"/>
      <c r="J3024" s="202"/>
      <c r="K3024" s="203"/>
      <c r="L3024" s="20"/>
      <c r="M3024" s="34"/>
    </row>
    <row r="3025" spans="2:13" s="1" customFormat="1" hidden="1">
      <c r="B3025" s="202"/>
      <c r="C3025" s="203"/>
      <c r="D3025" s="202"/>
      <c r="E3025" s="202"/>
      <c r="F3025" s="22"/>
      <c r="G3025" s="22"/>
      <c r="H3025" s="22"/>
      <c r="I3025" s="202"/>
      <c r="J3025" s="202"/>
      <c r="K3025" s="203"/>
      <c r="L3025" s="20"/>
      <c r="M3025" s="34"/>
    </row>
    <row r="3026" spans="2:13" s="1" customFormat="1" hidden="1">
      <c r="B3026" s="202"/>
      <c r="C3026" s="203"/>
      <c r="D3026" s="202"/>
      <c r="E3026" s="202"/>
      <c r="F3026" s="22"/>
      <c r="G3026" s="22"/>
      <c r="H3026" s="22"/>
      <c r="I3026" s="202"/>
      <c r="J3026" s="202"/>
      <c r="K3026" s="203"/>
      <c r="L3026" s="20"/>
      <c r="M3026" s="34"/>
    </row>
    <row r="3027" spans="2:13" s="1" customFormat="1" hidden="1">
      <c r="B3027" s="202"/>
      <c r="C3027" s="203"/>
      <c r="D3027" s="202"/>
      <c r="E3027" s="202"/>
      <c r="F3027" s="22"/>
      <c r="G3027" s="22"/>
      <c r="H3027" s="22"/>
      <c r="I3027" s="202"/>
      <c r="J3027" s="202"/>
      <c r="K3027" s="203"/>
      <c r="L3027" s="20"/>
      <c r="M3027" s="34"/>
    </row>
    <row r="3028" spans="2:13" s="1" customFormat="1" hidden="1">
      <c r="B3028" s="202"/>
      <c r="C3028" s="203"/>
      <c r="D3028" s="202"/>
      <c r="E3028" s="202"/>
      <c r="F3028" s="22"/>
      <c r="G3028" s="22"/>
      <c r="H3028" s="22"/>
      <c r="I3028" s="202"/>
      <c r="J3028" s="202"/>
      <c r="K3028" s="203"/>
      <c r="L3028" s="20"/>
      <c r="M3028" s="34"/>
    </row>
    <row r="3029" spans="2:13" s="1" customFormat="1" hidden="1">
      <c r="B3029" s="202"/>
      <c r="C3029" s="203"/>
      <c r="D3029" s="202"/>
      <c r="E3029" s="202"/>
      <c r="F3029" s="22"/>
      <c r="G3029" s="22"/>
      <c r="H3029" s="22"/>
      <c r="I3029" s="202"/>
      <c r="J3029" s="202"/>
      <c r="K3029" s="203"/>
      <c r="L3029" s="20"/>
      <c r="M3029" s="34"/>
    </row>
    <row r="3030" spans="2:13" s="1" customFormat="1" hidden="1">
      <c r="B3030" s="202"/>
      <c r="C3030" s="203"/>
      <c r="D3030" s="202"/>
      <c r="E3030" s="202"/>
      <c r="F3030" s="22"/>
      <c r="G3030" s="22"/>
      <c r="H3030" s="22"/>
      <c r="I3030" s="202"/>
      <c r="J3030" s="202"/>
      <c r="K3030" s="203"/>
      <c r="L3030" s="20"/>
      <c r="M3030" s="34"/>
    </row>
    <row r="3031" spans="2:13" s="1" customFormat="1" hidden="1">
      <c r="B3031" s="202"/>
      <c r="C3031" s="203"/>
      <c r="D3031" s="202"/>
      <c r="E3031" s="202"/>
      <c r="F3031" s="22"/>
      <c r="G3031" s="22"/>
      <c r="H3031" s="22"/>
      <c r="I3031" s="202"/>
      <c r="J3031" s="202"/>
      <c r="K3031" s="203"/>
      <c r="L3031" s="20"/>
      <c r="M3031" s="34"/>
    </row>
    <row r="3032" spans="2:13" s="1" customFormat="1" hidden="1">
      <c r="B3032" s="202"/>
      <c r="C3032" s="203"/>
      <c r="D3032" s="202"/>
      <c r="E3032" s="202"/>
      <c r="F3032" s="22"/>
      <c r="G3032" s="22"/>
      <c r="H3032" s="22"/>
      <c r="I3032" s="202"/>
      <c r="J3032" s="202"/>
      <c r="K3032" s="203"/>
      <c r="L3032" s="20"/>
      <c r="M3032" s="34"/>
    </row>
    <row r="3033" spans="2:13" s="1" customFormat="1" hidden="1">
      <c r="B3033" s="202"/>
      <c r="C3033" s="203"/>
      <c r="D3033" s="202"/>
      <c r="E3033" s="202"/>
      <c r="F3033" s="22"/>
      <c r="G3033" s="22"/>
      <c r="H3033" s="22"/>
      <c r="I3033" s="202"/>
      <c r="J3033" s="202"/>
      <c r="K3033" s="203"/>
      <c r="L3033" s="20"/>
      <c r="M3033" s="34"/>
    </row>
    <row r="3034" spans="2:13" s="1" customFormat="1" hidden="1">
      <c r="B3034" s="202"/>
      <c r="C3034" s="203"/>
      <c r="D3034" s="202"/>
      <c r="E3034" s="202"/>
      <c r="F3034" s="22"/>
      <c r="G3034" s="22"/>
      <c r="H3034" s="22"/>
      <c r="I3034" s="202"/>
      <c r="J3034" s="202"/>
      <c r="K3034" s="203"/>
      <c r="L3034" s="20"/>
      <c r="M3034" s="34"/>
    </row>
    <row r="3035" spans="2:13" s="1" customFormat="1" hidden="1">
      <c r="B3035" s="202"/>
      <c r="C3035" s="203"/>
      <c r="D3035" s="202"/>
      <c r="E3035" s="202"/>
      <c r="F3035" s="22"/>
      <c r="G3035" s="22"/>
      <c r="H3035" s="22"/>
      <c r="I3035" s="202"/>
      <c r="J3035" s="202"/>
      <c r="K3035" s="203"/>
      <c r="L3035" s="20"/>
      <c r="M3035" s="34"/>
    </row>
    <row r="3036" spans="2:13" s="1" customFormat="1" hidden="1">
      <c r="B3036" s="202"/>
      <c r="C3036" s="203"/>
      <c r="D3036" s="202"/>
      <c r="E3036" s="202"/>
      <c r="F3036" s="22"/>
      <c r="G3036" s="22"/>
      <c r="H3036" s="22"/>
      <c r="I3036" s="202"/>
      <c r="J3036" s="202"/>
      <c r="K3036" s="203"/>
      <c r="L3036" s="20"/>
      <c r="M3036" s="34"/>
    </row>
    <row r="3037" spans="2:13" s="1" customFormat="1" hidden="1">
      <c r="B3037" s="202"/>
      <c r="C3037" s="203"/>
      <c r="D3037" s="202"/>
      <c r="E3037" s="202"/>
      <c r="F3037" s="22"/>
      <c r="G3037" s="22"/>
      <c r="H3037" s="22"/>
      <c r="I3037" s="202"/>
      <c r="J3037" s="202"/>
      <c r="K3037" s="203"/>
      <c r="L3037" s="20"/>
      <c r="M3037" s="34"/>
    </row>
    <row r="3038" spans="2:13" s="1" customFormat="1" hidden="1">
      <c r="B3038" s="202"/>
      <c r="C3038" s="203"/>
      <c r="D3038" s="202"/>
      <c r="E3038" s="202"/>
      <c r="F3038" s="22"/>
      <c r="G3038" s="22"/>
      <c r="H3038" s="22"/>
      <c r="I3038" s="202"/>
      <c r="J3038" s="202"/>
      <c r="K3038" s="203"/>
      <c r="L3038" s="20"/>
      <c r="M3038" s="34"/>
    </row>
    <row r="3039" spans="2:13" s="1" customFormat="1" hidden="1">
      <c r="B3039" s="202"/>
      <c r="C3039" s="203"/>
      <c r="D3039" s="202"/>
      <c r="E3039" s="202"/>
      <c r="F3039" s="22"/>
      <c r="G3039" s="22"/>
      <c r="H3039" s="22"/>
      <c r="I3039" s="202"/>
      <c r="J3039" s="202"/>
      <c r="K3039" s="203"/>
      <c r="L3039" s="20"/>
      <c r="M3039" s="34"/>
    </row>
    <row r="3040" spans="2:13" s="1" customFormat="1" hidden="1">
      <c r="B3040" s="202"/>
      <c r="C3040" s="203"/>
      <c r="D3040" s="202"/>
      <c r="E3040" s="202"/>
      <c r="F3040" s="22"/>
      <c r="G3040" s="22"/>
      <c r="H3040" s="22"/>
      <c r="I3040" s="202"/>
      <c r="J3040" s="202"/>
      <c r="K3040" s="203"/>
      <c r="L3040" s="20"/>
      <c r="M3040" s="34"/>
    </row>
    <row r="3041" spans="2:13" s="1" customFormat="1" hidden="1">
      <c r="B3041" s="202"/>
      <c r="C3041" s="203"/>
      <c r="D3041" s="202"/>
      <c r="E3041" s="202"/>
      <c r="F3041" s="22"/>
      <c r="G3041" s="22"/>
      <c r="H3041" s="22"/>
      <c r="I3041" s="202"/>
      <c r="J3041" s="202"/>
      <c r="K3041" s="203"/>
      <c r="L3041" s="20"/>
      <c r="M3041" s="34"/>
    </row>
    <row r="3042" spans="2:13" s="1" customFormat="1" hidden="1">
      <c r="B3042" s="202"/>
      <c r="C3042" s="203"/>
      <c r="D3042" s="202"/>
      <c r="E3042" s="202"/>
      <c r="F3042" s="22"/>
      <c r="G3042" s="22"/>
      <c r="H3042" s="22"/>
      <c r="I3042" s="202"/>
      <c r="J3042" s="202"/>
      <c r="K3042" s="203"/>
      <c r="L3042" s="20"/>
      <c r="M3042" s="34"/>
    </row>
    <row r="3043" spans="2:13" s="1" customFormat="1" hidden="1">
      <c r="B3043" s="202"/>
      <c r="C3043" s="203"/>
      <c r="D3043" s="202"/>
      <c r="E3043" s="202"/>
      <c r="F3043" s="22"/>
      <c r="G3043" s="22"/>
      <c r="H3043" s="22"/>
      <c r="I3043" s="202"/>
      <c r="J3043" s="202"/>
      <c r="K3043" s="203"/>
      <c r="L3043" s="20"/>
      <c r="M3043" s="34"/>
    </row>
    <row r="3044" spans="2:13" s="1" customFormat="1" hidden="1">
      <c r="B3044" s="202"/>
      <c r="C3044" s="203"/>
      <c r="D3044" s="202"/>
      <c r="E3044" s="202"/>
      <c r="F3044" s="22"/>
      <c r="G3044" s="22"/>
      <c r="H3044" s="22"/>
      <c r="I3044" s="202"/>
      <c r="J3044" s="202"/>
      <c r="K3044" s="203"/>
      <c r="L3044" s="20"/>
      <c r="M3044" s="34"/>
    </row>
    <row r="3045" spans="2:13" s="1" customFormat="1" hidden="1">
      <c r="B3045" s="202"/>
      <c r="C3045" s="203"/>
      <c r="D3045" s="202"/>
      <c r="E3045" s="202"/>
      <c r="F3045" s="22"/>
      <c r="G3045" s="22"/>
      <c r="H3045" s="22"/>
      <c r="I3045" s="202"/>
      <c r="J3045" s="202"/>
      <c r="K3045" s="203"/>
      <c r="L3045" s="20"/>
      <c r="M3045" s="34"/>
    </row>
    <row r="3046" spans="2:13" s="1" customFormat="1" hidden="1">
      <c r="B3046" s="202"/>
      <c r="C3046" s="203"/>
      <c r="D3046" s="202"/>
      <c r="E3046" s="202"/>
      <c r="F3046" s="22"/>
      <c r="G3046" s="22"/>
      <c r="H3046" s="22"/>
      <c r="I3046" s="202"/>
      <c r="J3046" s="202"/>
      <c r="K3046" s="203"/>
      <c r="L3046" s="20"/>
      <c r="M3046" s="34"/>
    </row>
    <row r="3047" spans="2:13" s="1" customFormat="1" hidden="1">
      <c r="B3047" s="202"/>
      <c r="C3047" s="203"/>
      <c r="D3047" s="202"/>
      <c r="E3047" s="202"/>
      <c r="F3047" s="22"/>
      <c r="G3047" s="22"/>
      <c r="H3047" s="22"/>
      <c r="I3047" s="202"/>
      <c r="J3047" s="202"/>
      <c r="K3047" s="203"/>
      <c r="L3047" s="20"/>
      <c r="M3047" s="34"/>
    </row>
    <row r="3048" spans="2:13" s="1" customFormat="1" hidden="1">
      <c r="B3048" s="202"/>
      <c r="C3048" s="203"/>
      <c r="D3048" s="202"/>
      <c r="E3048" s="202"/>
      <c r="F3048" s="22"/>
      <c r="G3048" s="22"/>
      <c r="H3048" s="22"/>
      <c r="I3048" s="202"/>
      <c r="J3048" s="202"/>
      <c r="K3048" s="203"/>
      <c r="L3048" s="20"/>
      <c r="M3048" s="34"/>
    </row>
    <row r="3049" spans="2:13" s="1" customFormat="1" hidden="1">
      <c r="B3049" s="202"/>
      <c r="C3049" s="203"/>
      <c r="D3049" s="202"/>
      <c r="E3049" s="202"/>
      <c r="F3049" s="22"/>
      <c r="G3049" s="22"/>
      <c r="H3049" s="22"/>
      <c r="I3049" s="202"/>
      <c r="J3049" s="202"/>
      <c r="K3049" s="203"/>
      <c r="L3049" s="20"/>
      <c r="M3049" s="34"/>
    </row>
    <row r="3050" spans="2:13" s="1" customFormat="1" hidden="1">
      <c r="B3050" s="202"/>
      <c r="C3050" s="203"/>
      <c r="D3050" s="202"/>
      <c r="E3050" s="202"/>
      <c r="F3050" s="22"/>
      <c r="G3050" s="22"/>
      <c r="H3050" s="22"/>
      <c r="I3050" s="202"/>
      <c r="J3050" s="202"/>
      <c r="K3050" s="203"/>
      <c r="L3050" s="20"/>
      <c r="M3050" s="34"/>
    </row>
    <row r="3051" spans="2:13" s="1" customFormat="1" hidden="1">
      <c r="B3051" s="202"/>
      <c r="C3051" s="203"/>
      <c r="D3051" s="202"/>
      <c r="E3051" s="202"/>
      <c r="F3051" s="22"/>
      <c r="G3051" s="22"/>
      <c r="H3051" s="22"/>
      <c r="I3051" s="202"/>
      <c r="J3051" s="202"/>
      <c r="K3051" s="203"/>
      <c r="L3051" s="20"/>
      <c r="M3051" s="34"/>
    </row>
    <row r="3052" spans="2:13" s="1" customFormat="1" hidden="1">
      <c r="B3052" s="202"/>
      <c r="C3052" s="203"/>
      <c r="D3052" s="202"/>
      <c r="E3052" s="202"/>
      <c r="F3052" s="22"/>
      <c r="G3052" s="22"/>
      <c r="H3052" s="22"/>
      <c r="I3052" s="202"/>
      <c r="J3052" s="202"/>
      <c r="K3052" s="203"/>
      <c r="L3052" s="20"/>
      <c r="M3052" s="34"/>
    </row>
    <row r="3053" spans="2:13" s="1" customFormat="1" hidden="1">
      <c r="B3053" s="202"/>
      <c r="C3053" s="203"/>
      <c r="D3053" s="202"/>
      <c r="E3053" s="202"/>
      <c r="F3053" s="22"/>
      <c r="G3053" s="22"/>
      <c r="H3053" s="22"/>
      <c r="I3053" s="202"/>
      <c r="J3053" s="202"/>
      <c r="K3053" s="203"/>
      <c r="L3053" s="20"/>
      <c r="M3053" s="34"/>
    </row>
    <row r="3054" spans="2:13" s="1" customFormat="1" hidden="1">
      <c r="B3054" s="202"/>
      <c r="C3054" s="203"/>
      <c r="D3054" s="202"/>
      <c r="E3054" s="202"/>
      <c r="F3054" s="22"/>
      <c r="G3054" s="22"/>
      <c r="H3054" s="22"/>
      <c r="I3054" s="202"/>
      <c r="J3054" s="202"/>
      <c r="K3054" s="203"/>
      <c r="L3054" s="20"/>
      <c r="M3054" s="34"/>
    </row>
    <row r="3055" spans="2:13" s="1" customFormat="1" hidden="1">
      <c r="B3055" s="202"/>
      <c r="C3055" s="203"/>
      <c r="D3055" s="202"/>
      <c r="E3055" s="202"/>
      <c r="F3055" s="22"/>
      <c r="G3055" s="22"/>
      <c r="H3055" s="22"/>
      <c r="I3055" s="202"/>
      <c r="J3055" s="202"/>
      <c r="K3055" s="203"/>
      <c r="L3055" s="20"/>
      <c r="M3055" s="34"/>
    </row>
    <row r="3056" spans="2:13" s="1" customFormat="1" hidden="1">
      <c r="B3056" s="202"/>
      <c r="C3056" s="203"/>
      <c r="D3056" s="202"/>
      <c r="E3056" s="202"/>
      <c r="F3056" s="22"/>
      <c r="G3056" s="22"/>
      <c r="H3056" s="22"/>
      <c r="I3056" s="202"/>
      <c r="J3056" s="202"/>
      <c r="K3056" s="203"/>
      <c r="L3056" s="20"/>
      <c r="M3056" s="34"/>
    </row>
    <row r="3057" spans="2:13" s="1" customFormat="1" hidden="1">
      <c r="B3057" s="202"/>
      <c r="C3057" s="203"/>
      <c r="D3057" s="202"/>
      <c r="E3057" s="202"/>
      <c r="F3057" s="22"/>
      <c r="G3057" s="22"/>
      <c r="H3057" s="22"/>
      <c r="I3057" s="202"/>
      <c r="J3057" s="202"/>
      <c r="K3057" s="203"/>
      <c r="L3057" s="20"/>
      <c r="M3057" s="34"/>
    </row>
    <row r="3058" spans="2:13" s="1" customFormat="1" hidden="1">
      <c r="B3058" s="202"/>
      <c r="C3058" s="203"/>
      <c r="D3058" s="202"/>
      <c r="E3058" s="202"/>
      <c r="F3058" s="22"/>
      <c r="G3058" s="22"/>
      <c r="H3058" s="22"/>
      <c r="I3058" s="202"/>
      <c r="J3058" s="202"/>
      <c r="K3058" s="203"/>
      <c r="L3058" s="20"/>
      <c r="M3058" s="34"/>
    </row>
    <row r="3059" spans="2:13" s="1" customFormat="1" hidden="1">
      <c r="B3059" s="202"/>
      <c r="C3059" s="203"/>
      <c r="D3059" s="202"/>
      <c r="E3059" s="202"/>
      <c r="F3059" s="22"/>
      <c r="G3059" s="22"/>
      <c r="H3059" s="22"/>
      <c r="I3059" s="202"/>
      <c r="J3059" s="202"/>
      <c r="K3059" s="203"/>
      <c r="L3059" s="20"/>
      <c r="M3059" s="34"/>
    </row>
    <row r="3060" spans="2:13" s="1" customFormat="1" hidden="1">
      <c r="B3060" s="202"/>
      <c r="C3060" s="203"/>
      <c r="D3060" s="202"/>
      <c r="E3060" s="202"/>
      <c r="F3060" s="22"/>
      <c r="G3060" s="22"/>
      <c r="H3060" s="22"/>
      <c r="I3060" s="202"/>
      <c r="J3060" s="202"/>
      <c r="K3060" s="203"/>
      <c r="L3060" s="20"/>
      <c r="M3060" s="34"/>
    </row>
    <row r="3061" spans="2:13" s="1" customFormat="1" hidden="1">
      <c r="B3061" s="202"/>
      <c r="C3061" s="203"/>
      <c r="D3061" s="202"/>
      <c r="E3061" s="202"/>
      <c r="F3061" s="22"/>
      <c r="G3061" s="22"/>
      <c r="H3061" s="22"/>
      <c r="I3061" s="202"/>
      <c r="J3061" s="202"/>
      <c r="K3061" s="203"/>
      <c r="L3061" s="20"/>
      <c r="M3061" s="34"/>
    </row>
    <row r="3062" spans="2:13" s="1" customFormat="1" hidden="1">
      <c r="B3062" s="202"/>
      <c r="C3062" s="203"/>
      <c r="D3062" s="202"/>
      <c r="E3062" s="202"/>
      <c r="F3062" s="22"/>
      <c r="G3062" s="22"/>
      <c r="H3062" s="22"/>
      <c r="I3062" s="202"/>
      <c r="J3062" s="202"/>
      <c r="K3062" s="203"/>
      <c r="L3062" s="20"/>
      <c r="M3062" s="34"/>
    </row>
    <row r="3063" spans="2:13" s="1" customFormat="1" hidden="1">
      <c r="B3063" s="202"/>
      <c r="C3063" s="203"/>
      <c r="D3063" s="202"/>
      <c r="E3063" s="202"/>
      <c r="F3063" s="22"/>
      <c r="G3063" s="22"/>
      <c r="H3063" s="22"/>
      <c r="I3063" s="202"/>
      <c r="J3063" s="202"/>
      <c r="K3063" s="203"/>
      <c r="L3063" s="20"/>
      <c r="M3063" s="34"/>
    </row>
    <row r="3064" spans="2:13" s="1" customFormat="1" hidden="1">
      <c r="B3064" s="202"/>
      <c r="C3064" s="203"/>
      <c r="D3064" s="202"/>
      <c r="E3064" s="202"/>
      <c r="F3064" s="22"/>
      <c r="G3064" s="22"/>
      <c r="H3064" s="22"/>
      <c r="I3064" s="202"/>
      <c r="J3064" s="202"/>
      <c r="K3064" s="203"/>
      <c r="L3064" s="20"/>
      <c r="M3064" s="34"/>
    </row>
    <row r="3065" spans="2:13" s="1" customFormat="1" hidden="1">
      <c r="B3065" s="202"/>
      <c r="C3065" s="203"/>
      <c r="D3065" s="202"/>
      <c r="E3065" s="202"/>
      <c r="F3065" s="22"/>
      <c r="G3065" s="22"/>
      <c r="H3065" s="22"/>
      <c r="I3065" s="202"/>
      <c r="J3065" s="202"/>
      <c r="K3065" s="203"/>
      <c r="L3065" s="20"/>
      <c r="M3065" s="34"/>
    </row>
    <row r="3066" spans="2:13" s="1" customFormat="1" hidden="1">
      <c r="B3066" s="202"/>
      <c r="C3066" s="203"/>
      <c r="D3066" s="202"/>
      <c r="E3066" s="202"/>
      <c r="F3066" s="22"/>
      <c r="G3066" s="22"/>
      <c r="H3066" s="22"/>
      <c r="I3066" s="202"/>
      <c r="J3066" s="202"/>
      <c r="K3066" s="203"/>
      <c r="L3066" s="20"/>
      <c r="M3066" s="34"/>
    </row>
    <row r="3067" spans="2:13" s="1" customFormat="1" hidden="1">
      <c r="B3067" s="202"/>
      <c r="C3067" s="203"/>
      <c r="D3067" s="202"/>
      <c r="E3067" s="202"/>
      <c r="F3067" s="22"/>
      <c r="G3067" s="22"/>
      <c r="H3067" s="22"/>
      <c r="I3067" s="202"/>
      <c r="J3067" s="202"/>
      <c r="K3067" s="203"/>
      <c r="L3067" s="20"/>
      <c r="M3067" s="34"/>
    </row>
    <row r="3068" spans="2:13" s="1" customFormat="1" hidden="1">
      <c r="B3068" s="202"/>
      <c r="C3068" s="203"/>
      <c r="D3068" s="202"/>
      <c r="E3068" s="202"/>
      <c r="F3068" s="22"/>
      <c r="G3068" s="22"/>
      <c r="H3068" s="22"/>
      <c r="I3068" s="202"/>
      <c r="J3068" s="202"/>
      <c r="K3068" s="203"/>
      <c r="L3068" s="20"/>
      <c r="M3068" s="34"/>
    </row>
    <row r="3069" spans="2:13" s="1" customFormat="1" hidden="1">
      <c r="B3069" s="202"/>
      <c r="C3069" s="203"/>
      <c r="D3069" s="202"/>
      <c r="E3069" s="202"/>
      <c r="F3069" s="22"/>
      <c r="G3069" s="22"/>
      <c r="H3069" s="22"/>
      <c r="I3069" s="202"/>
      <c r="J3069" s="202"/>
      <c r="K3069" s="203"/>
      <c r="L3069" s="20"/>
      <c r="M3069" s="34"/>
    </row>
    <row r="3070" spans="2:13" s="1" customFormat="1" hidden="1">
      <c r="B3070" s="202"/>
      <c r="C3070" s="203"/>
      <c r="D3070" s="202"/>
      <c r="E3070" s="202"/>
      <c r="F3070" s="22"/>
      <c r="G3070" s="22"/>
      <c r="H3070" s="22"/>
      <c r="I3070" s="202"/>
      <c r="J3070" s="202"/>
      <c r="K3070" s="203"/>
      <c r="L3070" s="20"/>
      <c r="M3070" s="34"/>
    </row>
    <row r="3071" spans="2:13" s="1" customFormat="1" hidden="1">
      <c r="B3071" s="202"/>
      <c r="C3071" s="203"/>
      <c r="D3071" s="202"/>
      <c r="E3071" s="202"/>
      <c r="F3071" s="22"/>
      <c r="G3071" s="22"/>
      <c r="H3071" s="22"/>
      <c r="I3071" s="202"/>
      <c r="J3071" s="202"/>
      <c r="K3071" s="203"/>
      <c r="L3071" s="20"/>
      <c r="M3071" s="34"/>
    </row>
    <row r="3072" spans="2:13" s="1" customFormat="1" hidden="1">
      <c r="B3072" s="202"/>
      <c r="C3072" s="203"/>
      <c r="D3072" s="202"/>
      <c r="E3072" s="202"/>
      <c r="F3072" s="22"/>
      <c r="G3072" s="22"/>
      <c r="H3072" s="22"/>
      <c r="I3072" s="202"/>
      <c r="J3072" s="202"/>
      <c r="K3072" s="203"/>
      <c r="L3072" s="20"/>
      <c r="M3072" s="34"/>
    </row>
    <row r="3073" spans="2:13" s="1" customFormat="1" hidden="1">
      <c r="B3073" s="202"/>
      <c r="C3073" s="203"/>
      <c r="D3073" s="202"/>
      <c r="E3073" s="202"/>
      <c r="F3073" s="22"/>
      <c r="G3073" s="22"/>
      <c r="H3073" s="22"/>
      <c r="I3073" s="202"/>
      <c r="J3073" s="202"/>
      <c r="K3073" s="203"/>
      <c r="L3073" s="20"/>
      <c r="M3073" s="34"/>
    </row>
    <row r="3074" spans="2:13" s="1" customFormat="1" hidden="1">
      <c r="B3074" s="202"/>
      <c r="C3074" s="203"/>
      <c r="D3074" s="202"/>
      <c r="E3074" s="202"/>
      <c r="F3074" s="22"/>
      <c r="G3074" s="22"/>
      <c r="H3074" s="22"/>
      <c r="I3074" s="202"/>
      <c r="J3074" s="202"/>
      <c r="K3074" s="203"/>
      <c r="L3074" s="20"/>
      <c r="M3074" s="34"/>
    </row>
    <row r="3075" spans="2:13" s="1" customFormat="1" hidden="1">
      <c r="B3075" s="202"/>
      <c r="C3075" s="203"/>
      <c r="D3075" s="202"/>
      <c r="E3075" s="202"/>
      <c r="F3075" s="22"/>
      <c r="G3075" s="22"/>
      <c r="H3075" s="22"/>
      <c r="I3075" s="202"/>
      <c r="J3075" s="202"/>
      <c r="K3075" s="203"/>
      <c r="L3075" s="20"/>
      <c r="M3075" s="34"/>
    </row>
    <row r="3076" spans="2:13" s="1" customFormat="1" hidden="1">
      <c r="B3076" s="202"/>
      <c r="C3076" s="203"/>
      <c r="D3076" s="202"/>
      <c r="E3076" s="202"/>
      <c r="F3076" s="22"/>
      <c r="G3076" s="22"/>
      <c r="H3076" s="22"/>
      <c r="I3076" s="202"/>
      <c r="J3076" s="202"/>
      <c r="K3076" s="203"/>
      <c r="L3076" s="20"/>
      <c r="M3076" s="34"/>
    </row>
    <row r="3077" spans="2:13" s="1" customFormat="1" hidden="1">
      <c r="B3077" s="202"/>
      <c r="C3077" s="203"/>
      <c r="D3077" s="202"/>
      <c r="E3077" s="202"/>
      <c r="F3077" s="22"/>
      <c r="G3077" s="22"/>
      <c r="H3077" s="22"/>
      <c r="I3077" s="202"/>
      <c r="J3077" s="202"/>
      <c r="K3077" s="203"/>
      <c r="L3077" s="20"/>
      <c r="M3077" s="34"/>
    </row>
    <row r="3078" spans="2:13" s="1" customFormat="1" hidden="1">
      <c r="B3078" s="202"/>
      <c r="C3078" s="203"/>
      <c r="D3078" s="202"/>
      <c r="E3078" s="202"/>
      <c r="F3078" s="22"/>
      <c r="G3078" s="22"/>
      <c r="H3078" s="22"/>
      <c r="I3078" s="202"/>
      <c r="J3078" s="202"/>
      <c r="K3078" s="203"/>
      <c r="L3078" s="20"/>
      <c r="M3078" s="34"/>
    </row>
    <row r="3079" spans="2:13" s="1" customFormat="1" hidden="1">
      <c r="B3079" s="202"/>
      <c r="C3079" s="203"/>
      <c r="D3079" s="202"/>
      <c r="E3079" s="202"/>
      <c r="F3079" s="22"/>
      <c r="G3079" s="22"/>
      <c r="H3079" s="22"/>
      <c r="I3079" s="202"/>
      <c r="J3079" s="202"/>
      <c r="K3079" s="203"/>
      <c r="L3079" s="20"/>
      <c r="M3079" s="34"/>
    </row>
    <row r="3080" spans="2:13" s="1" customFormat="1" hidden="1">
      <c r="B3080" s="202"/>
      <c r="C3080" s="203"/>
      <c r="D3080" s="202"/>
      <c r="E3080" s="202"/>
      <c r="F3080" s="22"/>
      <c r="G3080" s="22"/>
      <c r="H3080" s="22"/>
      <c r="I3080" s="202"/>
      <c r="J3080" s="202"/>
      <c r="K3080" s="203"/>
      <c r="L3080" s="20"/>
      <c r="M3080" s="34"/>
    </row>
    <row r="3081" spans="2:13" s="1" customFormat="1" hidden="1">
      <c r="B3081" s="202"/>
      <c r="C3081" s="203"/>
      <c r="D3081" s="202"/>
      <c r="E3081" s="202"/>
      <c r="F3081" s="22"/>
      <c r="G3081" s="22"/>
      <c r="H3081" s="22"/>
      <c r="I3081" s="202"/>
      <c r="J3081" s="202"/>
      <c r="K3081" s="203"/>
      <c r="L3081" s="20"/>
      <c r="M3081" s="34"/>
    </row>
    <row r="3082" spans="2:13" s="1" customFormat="1" hidden="1">
      <c r="B3082" s="202"/>
      <c r="C3082" s="203"/>
      <c r="D3082" s="202"/>
      <c r="E3082" s="202"/>
      <c r="F3082" s="22"/>
      <c r="G3082" s="22"/>
      <c r="H3082" s="22"/>
      <c r="I3082" s="202"/>
      <c r="J3082" s="202"/>
      <c r="K3082" s="203"/>
      <c r="L3082" s="20"/>
      <c r="M3082" s="34"/>
    </row>
    <row r="3083" spans="2:13" s="1" customFormat="1" hidden="1">
      <c r="B3083" s="202"/>
      <c r="C3083" s="203"/>
      <c r="D3083" s="202"/>
      <c r="E3083" s="202"/>
      <c r="F3083" s="22"/>
      <c r="G3083" s="22"/>
      <c r="H3083" s="22"/>
      <c r="I3083" s="202"/>
      <c r="J3083" s="202"/>
      <c r="K3083" s="203"/>
      <c r="L3083" s="20"/>
      <c r="M3083" s="34"/>
    </row>
  </sheetData>
  <autoFilter ref="B1:M3083" xr:uid="{7FCEBB5B-69B1-48B1-B17C-014E61E5D9B0}">
    <filterColumn colId="11">
      <customFilters>
        <customFilter operator="notEqual" val=" "/>
      </customFilters>
    </filterColumn>
  </autoFilter>
  <mergeCells count="17">
    <mergeCell ref="C52:L52"/>
    <mergeCell ref="C97:L97"/>
    <mergeCell ref="L4:L5"/>
    <mergeCell ref="B6:C6"/>
    <mergeCell ref="B4:B5"/>
    <mergeCell ref="C4:C5"/>
    <mergeCell ref="D4:D5"/>
    <mergeCell ref="E4:E5"/>
    <mergeCell ref="F4:F5"/>
    <mergeCell ref="I4:J4"/>
    <mergeCell ref="K4:K5"/>
    <mergeCell ref="G4:H4"/>
    <mergeCell ref="C1010:L1010"/>
    <mergeCell ref="C1036:L1036"/>
    <mergeCell ref="B1981:L1981"/>
    <mergeCell ref="C1984:E1984"/>
    <mergeCell ref="C1985:E1985"/>
  </mergeCells>
  <pageMargins left="0.34" right="0.25" top="0.4" bottom="0.53" header="0.3" footer="0.22"/>
  <pageSetup paperSize="9" scale="66" fitToHeight="0" orientation="landscape" r:id="rId1"/>
  <headerFooter>
    <oddFooter>&amp;C&amp;"Times New Roman,Regular"&amp;P/&amp;N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64EE9-B3D5-4D99-A8A4-3F6CCF6AF315}">
  <sheetPr filterMode="1">
    <tabColor rgb="FFFF0000"/>
    <pageSetUpPr fitToPage="1"/>
  </sheetPr>
  <dimension ref="A1:O1973"/>
  <sheetViews>
    <sheetView view="pageBreakPreview" topLeftCell="B1" zoomScale="70" zoomScaleNormal="70" zoomScaleSheetLayoutView="70" workbookViewId="0">
      <pane ySplit="5" topLeftCell="A863" activePane="bottomLeft" state="frozen"/>
      <selection activeCell="B1" sqref="B1"/>
      <selection pane="bottomLeft" activeCell="D864" sqref="D864"/>
    </sheetView>
  </sheetViews>
  <sheetFormatPr defaultColWidth="9.140625" defaultRowHeight="15.75"/>
  <cols>
    <col min="1" max="1" width="5.42578125" style="1" hidden="1" customWidth="1"/>
    <col min="2" max="2" width="4.85546875" style="19" customWidth="1"/>
    <col min="3" max="3" width="30.5703125" style="7" customWidth="1"/>
    <col min="4" max="4" width="10.42578125" style="6" customWidth="1"/>
    <col min="5" max="5" width="17.85546875" style="6" customWidth="1"/>
    <col min="6" max="6" width="10.5703125" style="6" customWidth="1"/>
    <col min="7" max="8" width="13.140625" style="6" customWidth="1"/>
    <col min="9" max="10" width="12.5703125" style="6" customWidth="1"/>
    <col min="11" max="11" width="69.5703125" style="7" customWidth="1"/>
    <col min="12" max="12" width="16.7109375" style="20" customWidth="1"/>
    <col min="13" max="13" width="9.140625" style="34"/>
    <col min="14" max="16384" width="9.140625" style="1"/>
  </cols>
  <sheetData>
    <row r="1" spans="1:15" s="15" customFormat="1" ht="24" customHeight="1">
      <c r="A1" s="14"/>
      <c r="B1" s="66" t="s">
        <v>3014</v>
      </c>
      <c r="C1" s="67"/>
      <c r="D1" s="67"/>
      <c r="E1" s="67"/>
      <c r="F1" s="67"/>
      <c r="G1" s="67"/>
      <c r="H1" s="67"/>
      <c r="I1" s="67"/>
      <c r="J1" s="67"/>
      <c r="K1" s="67"/>
      <c r="L1" s="29"/>
      <c r="M1" s="165"/>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15" customHeight="1">
      <c r="A3" s="16"/>
      <c r="B3" s="27"/>
      <c r="C3" s="17"/>
      <c r="D3" s="18"/>
      <c r="E3" s="18"/>
      <c r="F3" s="18"/>
      <c r="G3" s="18"/>
      <c r="H3" s="18"/>
      <c r="I3" s="18"/>
      <c r="J3" s="18"/>
      <c r="K3" s="17"/>
      <c r="M3" s="166">
        <v>0</v>
      </c>
    </row>
    <row r="4" spans="1:15" ht="24.75" customHeight="1">
      <c r="A4" s="6"/>
      <c r="B4" s="468" t="s">
        <v>1</v>
      </c>
      <c r="C4" s="467" t="s">
        <v>2</v>
      </c>
      <c r="D4" s="467" t="s">
        <v>3</v>
      </c>
      <c r="E4" s="467" t="s">
        <v>4</v>
      </c>
      <c r="F4" s="467" t="s">
        <v>5</v>
      </c>
      <c r="G4" s="468" t="s">
        <v>6</v>
      </c>
      <c r="H4" s="468"/>
      <c r="I4" s="467" t="s">
        <v>7</v>
      </c>
      <c r="J4" s="467"/>
      <c r="K4" s="467" t="s">
        <v>8</v>
      </c>
      <c r="L4" s="467" t="s">
        <v>9</v>
      </c>
      <c r="M4" s="166">
        <v>0</v>
      </c>
    </row>
    <row r="5" spans="1:15" ht="49.5" customHeight="1">
      <c r="A5" s="6"/>
      <c r="B5" s="468"/>
      <c r="C5" s="467"/>
      <c r="D5" s="467"/>
      <c r="E5" s="467"/>
      <c r="F5" s="467"/>
      <c r="G5" s="32" t="s">
        <v>10</v>
      </c>
      <c r="H5" s="32" t="s">
        <v>11</v>
      </c>
      <c r="I5" s="32" t="s">
        <v>12</v>
      </c>
      <c r="J5" s="32" t="s">
        <v>13</v>
      </c>
      <c r="K5" s="467"/>
      <c r="L5" s="467"/>
      <c r="M5" s="166" t="s">
        <v>14</v>
      </c>
    </row>
    <row r="6" spans="1:15" s="5" customFormat="1" hidden="1">
      <c r="A6" s="3"/>
      <c r="B6" s="466" t="s">
        <v>15</v>
      </c>
      <c r="C6" s="466"/>
      <c r="D6" s="3"/>
      <c r="E6" s="3"/>
      <c r="F6" s="142"/>
      <c r="G6" s="142"/>
      <c r="H6" s="142"/>
      <c r="I6" s="3"/>
      <c r="J6" s="3"/>
      <c r="K6" s="137"/>
      <c r="L6" s="137"/>
      <c r="M6" s="221"/>
    </row>
    <row r="7" spans="1:15" s="5" customFormat="1" hidden="1">
      <c r="A7" s="3"/>
      <c r="B7" s="162" t="s">
        <v>16</v>
      </c>
      <c r="C7" s="188" t="s">
        <v>17</v>
      </c>
      <c r="D7" s="3"/>
      <c r="E7" s="3"/>
      <c r="F7" s="142"/>
      <c r="G7" s="142"/>
      <c r="H7" s="142"/>
      <c r="I7" s="3"/>
      <c r="J7" s="3"/>
      <c r="K7" s="137"/>
      <c r="L7" s="137"/>
      <c r="M7" s="222"/>
    </row>
    <row r="8" spans="1:15" s="5" customFormat="1" hidden="1">
      <c r="A8" s="3"/>
      <c r="B8" s="161" t="s">
        <v>18</v>
      </c>
      <c r="C8" s="201" t="s">
        <v>19</v>
      </c>
      <c r="D8" s="201"/>
      <c r="E8" s="201"/>
      <c r="F8" s="201"/>
      <c r="G8" s="201"/>
      <c r="H8" s="201"/>
      <c r="I8" s="201"/>
      <c r="J8" s="201"/>
      <c r="K8" s="201"/>
      <c r="L8" s="201"/>
      <c r="M8" s="220"/>
      <c r="N8" s="220"/>
      <c r="O8" s="220"/>
    </row>
    <row r="9" spans="1:15" s="181" customFormat="1" hidden="1">
      <c r="A9" s="3"/>
      <c r="B9" s="3"/>
      <c r="C9" s="137"/>
      <c r="D9" s="3"/>
      <c r="E9" s="3"/>
      <c r="F9" s="142"/>
      <c r="G9" s="142"/>
      <c r="H9" s="142"/>
      <c r="I9" s="3"/>
      <c r="J9" s="3"/>
      <c r="K9" s="137"/>
      <c r="L9" s="137"/>
      <c r="M9" s="219"/>
      <c r="N9" s="219"/>
      <c r="O9" s="219"/>
    </row>
    <row r="10" spans="1:15" s="181" customFormat="1" hidden="1">
      <c r="A10" s="3"/>
      <c r="B10" s="3"/>
      <c r="C10" s="137"/>
      <c r="D10" s="3"/>
      <c r="E10" s="3"/>
      <c r="F10" s="142"/>
      <c r="G10" s="142"/>
      <c r="H10" s="142"/>
      <c r="I10" s="3"/>
      <c r="J10" s="3"/>
      <c r="K10" s="137"/>
      <c r="L10" s="137"/>
      <c r="M10" s="219"/>
      <c r="N10" s="219"/>
      <c r="O10" s="219"/>
    </row>
    <row r="11" spans="1:15" s="181" customFormat="1" hidden="1">
      <c r="A11" s="3"/>
      <c r="B11" s="3"/>
      <c r="C11" s="137"/>
      <c r="D11" s="3"/>
      <c r="E11" s="3"/>
      <c r="F11" s="142"/>
      <c r="G11" s="142"/>
      <c r="H11" s="142"/>
      <c r="I11" s="3"/>
      <c r="J11" s="3"/>
      <c r="K11" s="137"/>
      <c r="L11" s="137"/>
      <c r="M11" s="219"/>
      <c r="N11" s="219"/>
      <c r="O11" s="219"/>
    </row>
    <row r="12" spans="1:15" s="181" customFormat="1" hidden="1">
      <c r="A12" s="3"/>
      <c r="B12" s="3"/>
      <c r="C12" s="137"/>
      <c r="D12" s="3"/>
      <c r="E12" s="3"/>
      <c r="F12" s="142"/>
      <c r="G12" s="142"/>
      <c r="H12" s="142"/>
      <c r="I12" s="3"/>
      <c r="J12" s="3"/>
      <c r="K12" s="137"/>
      <c r="L12" s="137"/>
      <c r="M12" s="219"/>
      <c r="N12" s="219"/>
      <c r="O12" s="219"/>
    </row>
    <row r="13" spans="1:15" s="181" customFormat="1" hidden="1">
      <c r="A13" s="3"/>
      <c r="B13" s="3"/>
      <c r="C13" s="137"/>
      <c r="D13" s="3"/>
      <c r="E13" s="3"/>
      <c r="F13" s="142"/>
      <c r="G13" s="142"/>
      <c r="H13" s="142"/>
      <c r="I13" s="3"/>
      <c r="J13" s="3"/>
      <c r="K13" s="137"/>
      <c r="L13" s="137"/>
      <c r="M13" s="219"/>
      <c r="N13" s="219"/>
      <c r="O13" s="219"/>
    </row>
    <row r="14" spans="1:15" s="5" customFormat="1" ht="19.5" hidden="1" customHeight="1">
      <c r="A14" s="3"/>
      <c r="B14" s="161" t="s">
        <v>56</v>
      </c>
      <c r="C14" s="201" t="s">
        <v>57</v>
      </c>
      <c r="D14" s="223"/>
      <c r="E14" s="223"/>
      <c r="F14" s="223"/>
      <c r="G14" s="223"/>
      <c r="H14" s="223"/>
      <c r="I14" s="223"/>
      <c r="J14" s="223"/>
      <c r="K14" s="223"/>
      <c r="L14" s="223"/>
      <c r="M14" s="220"/>
      <c r="N14" s="220"/>
      <c r="O14" s="220"/>
    </row>
    <row r="15" spans="1:15" s="181" customFormat="1" hidden="1">
      <c r="A15" s="3"/>
      <c r="B15" s="137"/>
      <c r="C15" s="137"/>
      <c r="D15" s="3"/>
      <c r="E15" s="3"/>
      <c r="F15" s="142"/>
      <c r="G15" s="142"/>
      <c r="H15" s="142"/>
      <c r="I15" s="3"/>
      <c r="J15" s="3"/>
      <c r="K15" s="137"/>
      <c r="L15" s="137"/>
      <c r="M15" s="219"/>
      <c r="N15" s="219"/>
      <c r="O15" s="219"/>
    </row>
    <row r="16" spans="1:15" s="181" customFormat="1" hidden="1">
      <c r="A16" s="3"/>
      <c r="B16" s="137"/>
      <c r="C16" s="137"/>
      <c r="D16" s="3"/>
      <c r="E16" s="3"/>
      <c r="F16" s="142"/>
      <c r="G16" s="142"/>
      <c r="H16" s="142"/>
      <c r="I16" s="3"/>
      <c r="J16" s="3"/>
      <c r="K16" s="137"/>
      <c r="L16" s="137"/>
      <c r="M16" s="219"/>
      <c r="N16" s="219"/>
      <c r="O16" s="219"/>
    </row>
    <row r="17" spans="1:15" s="181" customFormat="1" hidden="1">
      <c r="A17" s="3"/>
      <c r="B17" s="137"/>
      <c r="C17" s="137"/>
      <c r="D17" s="3"/>
      <c r="E17" s="3"/>
      <c r="F17" s="142"/>
      <c r="G17" s="142"/>
      <c r="H17" s="142"/>
      <c r="I17" s="3"/>
      <c r="J17" s="3"/>
      <c r="K17" s="137"/>
      <c r="L17" s="137"/>
      <c r="M17" s="219"/>
      <c r="N17" s="219"/>
      <c r="O17" s="219"/>
    </row>
    <row r="18" spans="1:15" s="181" customFormat="1" hidden="1">
      <c r="A18" s="3"/>
      <c r="B18" s="137"/>
      <c r="C18" s="137"/>
      <c r="D18" s="3"/>
      <c r="E18" s="3"/>
      <c r="F18" s="142"/>
      <c r="G18" s="142"/>
      <c r="H18" s="142"/>
      <c r="I18" s="3"/>
      <c r="J18" s="3"/>
      <c r="K18" s="137"/>
      <c r="L18" s="137"/>
      <c r="M18" s="219"/>
      <c r="N18" s="219"/>
      <c r="O18" s="219"/>
    </row>
    <row r="19" spans="1:15" s="181" customFormat="1" hidden="1">
      <c r="A19" s="3"/>
      <c r="B19" s="137"/>
      <c r="C19" s="137"/>
      <c r="D19" s="3"/>
      <c r="E19" s="3"/>
      <c r="F19" s="142"/>
      <c r="G19" s="142"/>
      <c r="H19" s="142"/>
      <c r="I19" s="3"/>
      <c r="J19" s="3"/>
      <c r="K19" s="137"/>
      <c r="L19" s="137"/>
      <c r="M19" s="219"/>
      <c r="N19" s="219"/>
      <c r="O19" s="219"/>
    </row>
    <row r="20" spans="1:15" s="181" customFormat="1" hidden="1">
      <c r="A20" s="3"/>
      <c r="B20" s="137"/>
      <c r="C20" s="137"/>
      <c r="D20" s="3"/>
      <c r="E20" s="3"/>
      <c r="F20" s="142"/>
      <c r="G20" s="142"/>
      <c r="H20" s="142"/>
      <c r="I20" s="3"/>
      <c r="J20" s="3"/>
      <c r="K20" s="137"/>
      <c r="L20" s="137"/>
      <c r="M20" s="219"/>
      <c r="N20" s="219"/>
      <c r="O20" s="219"/>
    </row>
    <row r="21" spans="1:15" s="5" customFormat="1" hidden="1">
      <c r="A21" s="3"/>
      <c r="B21" s="162" t="s">
        <v>129</v>
      </c>
      <c r="C21" s="163" t="s">
        <v>130</v>
      </c>
      <c r="D21" s="162"/>
      <c r="E21" s="163"/>
      <c r="F21" s="143"/>
      <c r="G21" s="142"/>
      <c r="H21" s="142"/>
      <c r="I21" s="3"/>
      <c r="J21" s="3"/>
      <c r="K21" s="137"/>
      <c r="L21" s="137"/>
      <c r="M21" s="220"/>
      <c r="N21" s="220"/>
      <c r="O21" s="220"/>
    </row>
    <row r="22" spans="1:15" s="181" customFormat="1" hidden="1">
      <c r="A22" s="31"/>
      <c r="B22" s="3"/>
      <c r="C22" s="137"/>
      <c r="D22" s="3"/>
      <c r="E22" s="137"/>
      <c r="F22" s="143"/>
      <c r="G22" s="142"/>
      <c r="H22" s="142"/>
      <c r="I22" s="3"/>
      <c r="J22" s="3"/>
      <c r="K22" s="185"/>
      <c r="L22" s="137"/>
      <c r="M22" s="183"/>
    </row>
    <row r="23" spans="1:15" s="181" customFormat="1" hidden="1">
      <c r="A23" s="31"/>
      <c r="B23" s="3"/>
      <c r="C23" s="137"/>
      <c r="D23" s="3"/>
      <c r="E23" s="137"/>
      <c r="F23" s="143"/>
      <c r="G23" s="142"/>
      <c r="H23" s="142"/>
      <c r="I23" s="3"/>
      <c r="J23" s="3"/>
      <c r="K23" s="185"/>
      <c r="L23" s="137"/>
      <c r="M23" s="183"/>
    </row>
    <row r="24" spans="1:15" s="181" customFormat="1" hidden="1">
      <c r="A24" s="5"/>
      <c r="B24" s="3"/>
      <c r="C24" s="137"/>
      <c r="D24" s="3"/>
      <c r="E24" s="3"/>
      <c r="F24" s="142"/>
      <c r="G24" s="142"/>
      <c r="H24" s="142"/>
      <c r="I24" s="3"/>
      <c r="J24" s="3"/>
      <c r="K24" s="137"/>
      <c r="L24" s="137"/>
      <c r="M24" s="183"/>
    </row>
    <row r="25" spans="1:15" s="2" customFormat="1">
      <c r="B25" s="42" t="s">
        <v>131</v>
      </c>
      <c r="C25" s="40"/>
      <c r="D25" s="11"/>
      <c r="E25" s="11"/>
      <c r="F25" s="73"/>
      <c r="G25" s="11"/>
      <c r="H25" s="11"/>
      <c r="I25" s="11"/>
      <c r="J25" s="11"/>
      <c r="K25" s="36"/>
      <c r="L25" s="36"/>
      <c r="M25" s="167">
        <v>0</v>
      </c>
    </row>
    <row r="26" spans="1:15" s="2" customFormat="1">
      <c r="B26" s="41" t="s">
        <v>16</v>
      </c>
      <c r="C26" s="472" t="s">
        <v>6493</v>
      </c>
      <c r="D26" s="473"/>
      <c r="E26" s="473"/>
      <c r="F26" s="473"/>
      <c r="G26" s="473"/>
      <c r="H26" s="473"/>
      <c r="I26" s="473"/>
      <c r="J26" s="473"/>
      <c r="K26" s="473"/>
      <c r="L26" s="474"/>
      <c r="M26" s="167">
        <v>0</v>
      </c>
    </row>
    <row r="27" spans="1:15" s="5" customFormat="1" hidden="1">
      <c r="B27" s="161" t="s">
        <v>18</v>
      </c>
      <c r="C27" s="201" t="s">
        <v>19</v>
      </c>
      <c r="D27" s="3"/>
      <c r="E27" s="137"/>
      <c r="F27" s="143"/>
      <c r="G27" s="142"/>
      <c r="H27" s="142"/>
      <c r="I27" s="3"/>
      <c r="J27" s="3"/>
      <c r="K27" s="137"/>
      <c r="L27" s="137"/>
      <c r="M27" s="138"/>
    </row>
    <row r="28" spans="1:15" s="5" customFormat="1" hidden="1">
      <c r="B28" s="130"/>
      <c r="C28" s="131"/>
      <c r="D28" s="3"/>
      <c r="E28" s="137"/>
      <c r="F28" s="143"/>
      <c r="G28" s="142"/>
      <c r="H28" s="142"/>
      <c r="I28" s="3"/>
      <c r="J28" s="3"/>
      <c r="K28" s="137"/>
      <c r="L28" s="137"/>
      <c r="M28" s="138"/>
    </row>
    <row r="29" spans="1:15" s="5" customFormat="1" hidden="1">
      <c r="B29" s="130"/>
      <c r="C29" s="131"/>
      <c r="D29" s="3"/>
      <c r="E29" s="137"/>
      <c r="F29" s="143"/>
      <c r="G29" s="142"/>
      <c r="H29" s="142"/>
      <c r="I29" s="3"/>
      <c r="J29" s="3"/>
      <c r="K29" s="137"/>
      <c r="L29" s="137"/>
      <c r="M29" s="138"/>
    </row>
    <row r="30" spans="1:15" s="5" customFormat="1" hidden="1">
      <c r="B30" s="130"/>
      <c r="C30" s="131"/>
      <c r="D30" s="3"/>
      <c r="E30" s="137"/>
      <c r="F30" s="143"/>
      <c r="G30" s="142"/>
      <c r="H30" s="142"/>
      <c r="I30" s="3"/>
      <c r="J30" s="3"/>
      <c r="K30" s="137"/>
      <c r="L30" s="137"/>
      <c r="M30" s="138"/>
    </row>
    <row r="31" spans="1:15" s="5" customFormat="1" hidden="1">
      <c r="B31" s="130"/>
      <c r="C31" s="131"/>
      <c r="D31" s="3"/>
      <c r="E31" s="137"/>
      <c r="F31" s="143"/>
      <c r="G31" s="142"/>
      <c r="H31" s="142"/>
      <c r="I31" s="3"/>
      <c r="J31" s="3"/>
      <c r="K31" s="137"/>
      <c r="L31" s="137"/>
      <c r="M31" s="138"/>
    </row>
    <row r="32" spans="1:15" s="5" customFormat="1" hidden="1">
      <c r="B32" s="130"/>
      <c r="C32" s="131"/>
      <c r="D32" s="3"/>
      <c r="E32" s="137"/>
      <c r="F32" s="143"/>
      <c r="G32" s="142"/>
      <c r="H32" s="142"/>
      <c r="I32" s="3"/>
      <c r="J32" s="3"/>
      <c r="K32" s="137"/>
      <c r="L32" s="137"/>
      <c r="M32" s="138"/>
    </row>
    <row r="33" spans="1:13" s="80" customFormat="1">
      <c r="A33" s="1"/>
      <c r="B33" s="79" t="s">
        <v>56</v>
      </c>
      <c r="C33" s="475" t="s">
        <v>6492</v>
      </c>
      <c r="D33" s="476"/>
      <c r="E33" s="476"/>
      <c r="F33" s="476"/>
      <c r="G33" s="476"/>
      <c r="H33" s="476"/>
      <c r="I33" s="476"/>
      <c r="J33" s="476"/>
      <c r="K33" s="476"/>
      <c r="L33" s="477"/>
      <c r="M33" s="421">
        <v>0</v>
      </c>
    </row>
    <row r="34" spans="1:13" ht="157.5">
      <c r="B34" s="6">
        <v>1</v>
      </c>
      <c r="C34" s="7" t="s">
        <v>3015</v>
      </c>
      <c r="D34" s="6" t="s">
        <v>3016</v>
      </c>
      <c r="E34" s="7" t="s">
        <v>133</v>
      </c>
      <c r="F34" s="169">
        <v>0.3</v>
      </c>
      <c r="G34" s="6">
        <v>0.28000000000000003</v>
      </c>
      <c r="H34" s="6">
        <v>0.15</v>
      </c>
      <c r="I34" s="6" t="s">
        <v>134</v>
      </c>
      <c r="J34" s="6" t="s">
        <v>138</v>
      </c>
      <c r="K34" s="7" t="s">
        <v>6573</v>
      </c>
      <c r="L34" s="7"/>
      <c r="M34" s="202">
        <v>1</v>
      </c>
    </row>
    <row r="35" spans="1:13" ht="126">
      <c r="B35" s="6">
        <v>2</v>
      </c>
      <c r="C35" s="7" t="s">
        <v>3017</v>
      </c>
      <c r="D35" s="6" t="s">
        <v>929</v>
      </c>
      <c r="E35" s="7" t="s">
        <v>229</v>
      </c>
      <c r="F35" s="169">
        <v>0.68</v>
      </c>
      <c r="G35" s="6">
        <v>0.68</v>
      </c>
      <c r="H35" s="6">
        <v>0.68</v>
      </c>
      <c r="I35" s="6" t="s">
        <v>134</v>
      </c>
      <c r="J35" s="6" t="s">
        <v>135</v>
      </c>
      <c r="K35" s="7" t="s">
        <v>6574</v>
      </c>
      <c r="L35" s="7"/>
      <c r="M35" s="202">
        <v>1</v>
      </c>
    </row>
    <row r="36" spans="1:13" ht="126">
      <c r="B36" s="6">
        <v>3</v>
      </c>
      <c r="C36" s="7" t="s">
        <v>3018</v>
      </c>
      <c r="D36" s="6" t="s">
        <v>929</v>
      </c>
      <c r="E36" s="7" t="s">
        <v>229</v>
      </c>
      <c r="F36" s="169">
        <v>0.69</v>
      </c>
      <c r="G36" s="6">
        <v>0.69</v>
      </c>
      <c r="H36" s="6">
        <v>0.69</v>
      </c>
      <c r="I36" s="6" t="s">
        <v>134</v>
      </c>
      <c r="J36" s="6" t="s">
        <v>135</v>
      </c>
      <c r="K36" s="7" t="s">
        <v>6575</v>
      </c>
      <c r="L36" s="7"/>
      <c r="M36" s="202">
        <v>1</v>
      </c>
    </row>
    <row r="37" spans="1:13" ht="126">
      <c r="B37" s="6">
        <v>4</v>
      </c>
      <c r="C37" s="7" t="s">
        <v>3019</v>
      </c>
      <c r="D37" s="6" t="s">
        <v>929</v>
      </c>
      <c r="E37" s="7" t="s">
        <v>229</v>
      </c>
      <c r="F37" s="169">
        <v>13.8</v>
      </c>
      <c r="G37" s="6">
        <v>13.8</v>
      </c>
      <c r="H37" s="6">
        <v>13.8</v>
      </c>
      <c r="I37" s="6" t="s">
        <v>134</v>
      </c>
      <c r="J37" s="6" t="s">
        <v>135</v>
      </c>
      <c r="K37" s="7" t="s">
        <v>6576</v>
      </c>
      <c r="L37" s="7"/>
      <c r="M37" s="202">
        <v>1</v>
      </c>
    </row>
    <row r="38" spans="1:13" ht="126">
      <c r="B38" s="6">
        <v>5</v>
      </c>
      <c r="C38" s="7" t="s">
        <v>3020</v>
      </c>
      <c r="D38" s="6" t="s">
        <v>929</v>
      </c>
      <c r="E38" s="7" t="s">
        <v>229</v>
      </c>
      <c r="F38" s="169">
        <v>3.2</v>
      </c>
      <c r="G38" s="6">
        <v>3.2</v>
      </c>
      <c r="H38" s="6">
        <v>0.32</v>
      </c>
      <c r="I38" s="6" t="s">
        <v>134</v>
      </c>
      <c r="J38" s="6" t="s">
        <v>135</v>
      </c>
      <c r="K38" s="7" t="s">
        <v>6577</v>
      </c>
      <c r="L38" s="7"/>
      <c r="M38" s="202">
        <v>1</v>
      </c>
    </row>
    <row r="39" spans="1:13" ht="47.25">
      <c r="B39" s="6">
        <v>6</v>
      </c>
      <c r="C39" s="7" t="s">
        <v>3021</v>
      </c>
      <c r="D39" s="6" t="s">
        <v>860</v>
      </c>
      <c r="E39" s="7" t="s">
        <v>229</v>
      </c>
      <c r="F39" s="169">
        <v>1.3</v>
      </c>
      <c r="G39" s="6">
        <v>1.3</v>
      </c>
      <c r="I39" s="6" t="s">
        <v>134</v>
      </c>
      <c r="J39" s="6" t="s">
        <v>195</v>
      </c>
      <c r="K39" s="7" t="s">
        <v>6578</v>
      </c>
      <c r="L39" s="7"/>
      <c r="M39" s="202">
        <v>1</v>
      </c>
    </row>
    <row r="40" spans="1:13" ht="63">
      <c r="B40" s="6">
        <v>7</v>
      </c>
      <c r="C40" s="7" t="s">
        <v>3022</v>
      </c>
      <c r="D40" s="6" t="s">
        <v>860</v>
      </c>
      <c r="E40" s="7" t="s">
        <v>229</v>
      </c>
      <c r="F40" s="169">
        <v>0.76</v>
      </c>
      <c r="G40" s="6">
        <v>0.76</v>
      </c>
      <c r="I40" s="6" t="s">
        <v>134</v>
      </c>
      <c r="J40" s="6" t="s">
        <v>187</v>
      </c>
      <c r="K40" s="7" t="s">
        <v>6579</v>
      </c>
      <c r="L40" s="7"/>
      <c r="M40" s="202">
        <v>1</v>
      </c>
    </row>
    <row r="41" spans="1:13" ht="63">
      <c r="B41" s="6">
        <v>8</v>
      </c>
      <c r="C41" s="7" t="s">
        <v>3023</v>
      </c>
      <c r="D41" s="6" t="s">
        <v>860</v>
      </c>
      <c r="E41" s="7" t="s">
        <v>229</v>
      </c>
      <c r="F41" s="169">
        <v>1.2</v>
      </c>
      <c r="G41" s="6">
        <v>1.2</v>
      </c>
      <c r="I41" s="6" t="s">
        <v>134</v>
      </c>
      <c r="J41" s="6" t="s">
        <v>208</v>
      </c>
      <c r="K41" s="7" t="s">
        <v>6580</v>
      </c>
      <c r="L41" s="7"/>
      <c r="M41" s="202">
        <v>1</v>
      </c>
    </row>
    <row r="42" spans="1:13" ht="47.25">
      <c r="B42" s="6">
        <v>9</v>
      </c>
      <c r="C42" s="7" t="s">
        <v>3024</v>
      </c>
      <c r="D42" s="6" t="s">
        <v>860</v>
      </c>
      <c r="E42" s="7" t="s">
        <v>229</v>
      </c>
      <c r="F42" s="169">
        <v>2.6</v>
      </c>
      <c r="G42" s="6">
        <v>2.5</v>
      </c>
      <c r="I42" s="6" t="s">
        <v>134</v>
      </c>
      <c r="J42" s="6" t="s">
        <v>174</v>
      </c>
      <c r="K42" s="7" t="s">
        <v>6581</v>
      </c>
      <c r="L42" s="7"/>
      <c r="M42" s="202">
        <v>1</v>
      </c>
    </row>
    <row r="43" spans="1:13" ht="126">
      <c r="B43" s="6">
        <v>10</v>
      </c>
      <c r="C43" s="7" t="s">
        <v>3025</v>
      </c>
      <c r="D43" s="6" t="s">
        <v>860</v>
      </c>
      <c r="E43" s="7" t="s">
        <v>229</v>
      </c>
      <c r="F43" s="169">
        <v>6.3</v>
      </c>
      <c r="G43" s="6">
        <v>6.3</v>
      </c>
      <c r="H43" s="6">
        <v>6.3</v>
      </c>
      <c r="I43" s="6" t="s">
        <v>134</v>
      </c>
      <c r="J43" s="6" t="s">
        <v>3026</v>
      </c>
      <c r="K43" s="7" t="s">
        <v>6582</v>
      </c>
      <c r="L43" s="7"/>
      <c r="M43" s="202">
        <v>1</v>
      </c>
    </row>
    <row r="44" spans="1:13" ht="78.75">
      <c r="B44" s="6">
        <v>11</v>
      </c>
      <c r="C44" s="7" t="s">
        <v>3027</v>
      </c>
      <c r="D44" s="6" t="s">
        <v>860</v>
      </c>
      <c r="E44" s="7" t="s">
        <v>229</v>
      </c>
      <c r="F44" s="169">
        <v>9.1999999999999993</v>
      </c>
      <c r="G44" s="6">
        <v>9.1999999999999993</v>
      </c>
      <c r="I44" s="6" t="s">
        <v>134</v>
      </c>
      <c r="J44" s="6" t="s">
        <v>187</v>
      </c>
      <c r="K44" s="7" t="s">
        <v>6583</v>
      </c>
      <c r="L44" s="7"/>
      <c r="M44" s="202">
        <v>1</v>
      </c>
    </row>
    <row r="45" spans="1:13" ht="78.75">
      <c r="B45" s="6">
        <v>12</v>
      </c>
      <c r="C45" s="7" t="s">
        <v>3028</v>
      </c>
      <c r="D45" s="6" t="s">
        <v>860</v>
      </c>
      <c r="E45" s="7" t="s">
        <v>229</v>
      </c>
      <c r="F45" s="169">
        <v>11.9</v>
      </c>
      <c r="G45" s="6">
        <v>11.9</v>
      </c>
      <c r="I45" s="6" t="s">
        <v>134</v>
      </c>
      <c r="J45" s="6" t="s">
        <v>221</v>
      </c>
      <c r="K45" s="7" t="s">
        <v>6584</v>
      </c>
      <c r="L45" s="7"/>
      <c r="M45" s="202">
        <v>1</v>
      </c>
    </row>
    <row r="46" spans="1:13" ht="141.75">
      <c r="B46" s="6">
        <v>13</v>
      </c>
      <c r="C46" s="7" t="s">
        <v>3029</v>
      </c>
      <c r="D46" s="6" t="s">
        <v>860</v>
      </c>
      <c r="E46" s="7" t="s">
        <v>229</v>
      </c>
      <c r="F46" s="169">
        <v>1.9</v>
      </c>
      <c r="G46" s="6">
        <v>1.7</v>
      </c>
      <c r="H46" s="6">
        <v>1.7</v>
      </c>
      <c r="I46" s="6" t="s">
        <v>134</v>
      </c>
      <c r="J46" s="6" t="s">
        <v>3030</v>
      </c>
      <c r="K46" s="7" t="s">
        <v>6585</v>
      </c>
      <c r="L46" s="7"/>
      <c r="M46" s="202">
        <v>1</v>
      </c>
    </row>
    <row r="47" spans="1:13" s="5" customFormat="1" hidden="1">
      <c r="B47" s="137"/>
      <c r="C47" s="137"/>
      <c r="D47" s="3"/>
      <c r="E47" s="137"/>
      <c r="F47" s="143"/>
      <c r="G47" s="142"/>
      <c r="H47" s="142"/>
      <c r="I47" s="3"/>
      <c r="J47" s="3"/>
      <c r="K47" s="137"/>
      <c r="L47" s="137"/>
      <c r="M47" s="138"/>
    </row>
    <row r="48" spans="1:13" s="2" customFormat="1">
      <c r="B48" s="41" t="s">
        <v>129</v>
      </c>
      <c r="C48" s="42" t="s">
        <v>130</v>
      </c>
      <c r="D48" s="11"/>
      <c r="E48" s="36"/>
      <c r="F48" s="168"/>
      <c r="G48" s="11"/>
      <c r="H48" s="11"/>
      <c r="I48" s="11"/>
      <c r="J48" s="11"/>
      <c r="K48" s="36"/>
      <c r="L48" s="36"/>
      <c r="M48" s="167">
        <v>0</v>
      </c>
    </row>
    <row r="49" spans="1:13" ht="63">
      <c r="B49" s="6">
        <v>14</v>
      </c>
      <c r="C49" s="7" t="s">
        <v>3031</v>
      </c>
      <c r="D49" s="6" t="s">
        <v>860</v>
      </c>
      <c r="E49" s="7" t="s">
        <v>229</v>
      </c>
      <c r="F49" s="169">
        <v>6.2</v>
      </c>
      <c r="G49" s="6">
        <v>6.2</v>
      </c>
      <c r="I49" s="6" t="s">
        <v>134</v>
      </c>
      <c r="J49" s="6" t="s">
        <v>146</v>
      </c>
      <c r="K49" s="7" t="s">
        <v>6586</v>
      </c>
      <c r="L49" s="7"/>
      <c r="M49" s="202">
        <v>1</v>
      </c>
    </row>
    <row r="50" spans="1:13" ht="94.5">
      <c r="B50" s="6">
        <v>15</v>
      </c>
      <c r="C50" s="7" t="s">
        <v>3032</v>
      </c>
      <c r="D50" s="6" t="s">
        <v>860</v>
      </c>
      <c r="E50" s="6" t="s">
        <v>229</v>
      </c>
      <c r="F50" s="6">
        <v>0.5</v>
      </c>
      <c r="G50" s="6">
        <v>0.5</v>
      </c>
      <c r="I50" s="6" t="s">
        <v>134</v>
      </c>
      <c r="J50" s="6" t="s">
        <v>3026</v>
      </c>
      <c r="K50" s="33" t="s">
        <v>6587</v>
      </c>
      <c r="L50" s="7"/>
      <c r="M50" s="202">
        <v>1</v>
      </c>
    </row>
    <row r="51" spans="1:13" s="5" customFormat="1" hidden="1">
      <c r="B51" s="3"/>
      <c r="C51" s="132"/>
      <c r="D51" s="3"/>
      <c r="E51" s="3"/>
      <c r="F51" s="142"/>
      <c r="G51" s="142"/>
      <c r="H51" s="142"/>
      <c r="I51" s="3"/>
      <c r="J51" s="3"/>
      <c r="K51" s="132"/>
      <c r="L51" s="137"/>
      <c r="M51" s="138"/>
    </row>
    <row r="52" spans="1:13" s="2" customFormat="1">
      <c r="B52" s="42" t="s">
        <v>244</v>
      </c>
      <c r="C52" s="40"/>
      <c r="D52" s="11"/>
      <c r="E52" s="11"/>
      <c r="F52" s="37"/>
      <c r="G52" s="38"/>
      <c r="H52" s="38"/>
      <c r="I52" s="11"/>
      <c r="J52" s="11"/>
      <c r="K52" s="36"/>
      <c r="L52" s="36"/>
      <c r="M52" s="167">
        <v>0</v>
      </c>
    </row>
    <row r="53" spans="1:13" s="2" customFormat="1">
      <c r="A53" s="5"/>
      <c r="B53" s="41" t="s">
        <v>16</v>
      </c>
      <c r="C53" s="43" t="s">
        <v>6493</v>
      </c>
      <c r="D53" s="11"/>
      <c r="E53" s="11"/>
      <c r="F53" s="37"/>
      <c r="G53" s="38"/>
      <c r="H53" s="38"/>
      <c r="I53" s="11"/>
      <c r="J53" s="11"/>
      <c r="K53" s="36"/>
      <c r="L53" s="36"/>
      <c r="M53" s="167">
        <v>0</v>
      </c>
    </row>
    <row r="54" spans="1:13" s="80" customFormat="1">
      <c r="A54" s="5"/>
      <c r="B54" s="79" t="s">
        <v>18</v>
      </c>
      <c r="C54" s="189" t="s">
        <v>19</v>
      </c>
      <c r="D54" s="78"/>
      <c r="E54" s="78"/>
      <c r="F54" s="88"/>
      <c r="G54" s="88"/>
      <c r="H54" s="88"/>
      <c r="I54" s="78"/>
      <c r="J54" s="78"/>
      <c r="K54" s="85"/>
      <c r="L54" s="85"/>
      <c r="M54" s="421">
        <v>0</v>
      </c>
    </row>
    <row r="55" spans="1:13" s="180" customFormat="1" ht="47.25">
      <c r="A55" s="5"/>
      <c r="B55" s="6">
        <v>1</v>
      </c>
      <c r="C55" s="7" t="s">
        <v>6086</v>
      </c>
      <c r="D55" s="6" t="s">
        <v>929</v>
      </c>
      <c r="E55" s="6" t="s">
        <v>5992</v>
      </c>
      <c r="F55" s="12">
        <v>1.2226999999999999</v>
      </c>
      <c r="G55" s="12">
        <v>1.2226999999999999</v>
      </c>
      <c r="H55" s="12"/>
      <c r="I55" s="6" t="s">
        <v>4222</v>
      </c>
      <c r="J55" s="6" t="s">
        <v>5956</v>
      </c>
      <c r="K55" s="7" t="s">
        <v>6087</v>
      </c>
      <c r="L55" s="7"/>
      <c r="M55" s="202">
        <v>1</v>
      </c>
    </row>
    <row r="56" spans="1:13" s="180" customFormat="1" ht="47.25">
      <c r="A56" s="5"/>
      <c r="B56" s="6">
        <v>2</v>
      </c>
      <c r="C56" s="7" t="s">
        <v>6088</v>
      </c>
      <c r="D56" s="6" t="s">
        <v>929</v>
      </c>
      <c r="E56" s="6" t="s">
        <v>5992</v>
      </c>
      <c r="F56" s="12">
        <v>1.4850000000000001</v>
      </c>
      <c r="G56" s="12">
        <v>1.4850000000000001</v>
      </c>
      <c r="H56" s="12"/>
      <c r="I56" s="6" t="s">
        <v>4222</v>
      </c>
      <c r="J56" s="6" t="s">
        <v>5956</v>
      </c>
      <c r="K56" s="7" t="s">
        <v>6089</v>
      </c>
      <c r="L56" s="7"/>
      <c r="M56" s="202">
        <v>1</v>
      </c>
    </row>
    <row r="57" spans="1:13" s="181" customFormat="1" hidden="1">
      <c r="A57" s="5"/>
      <c r="B57" s="3"/>
      <c r="C57" s="137"/>
      <c r="D57" s="3"/>
      <c r="E57" s="3"/>
      <c r="F57" s="142"/>
      <c r="G57" s="142"/>
      <c r="H57" s="142"/>
      <c r="I57" s="3"/>
      <c r="J57" s="3"/>
      <c r="K57" s="137"/>
      <c r="L57" s="137"/>
      <c r="M57" s="183"/>
    </row>
    <row r="58" spans="1:13" s="5" customFormat="1" hidden="1">
      <c r="B58" s="161" t="s">
        <v>56</v>
      </c>
      <c r="C58" s="201" t="s">
        <v>57</v>
      </c>
      <c r="D58" s="3"/>
      <c r="E58" s="3"/>
      <c r="F58" s="142"/>
      <c r="G58" s="142"/>
      <c r="H58" s="142"/>
      <c r="I58" s="3"/>
      <c r="J58" s="3"/>
      <c r="K58" s="137"/>
      <c r="L58" s="137"/>
      <c r="M58" s="231"/>
    </row>
    <row r="59" spans="1:13" s="181" customFormat="1" hidden="1">
      <c r="A59" s="5"/>
      <c r="B59" s="3"/>
      <c r="C59" s="132"/>
      <c r="D59" s="3"/>
      <c r="E59" s="3"/>
      <c r="F59" s="142"/>
      <c r="G59" s="142"/>
      <c r="H59" s="142"/>
      <c r="I59" s="3"/>
      <c r="J59" s="3"/>
      <c r="K59" s="137"/>
      <c r="L59" s="137"/>
      <c r="M59" s="183"/>
    </row>
    <row r="60" spans="1:13" s="181" customFormat="1" hidden="1">
      <c r="A60" s="5"/>
      <c r="B60" s="3"/>
      <c r="C60" s="132"/>
      <c r="D60" s="3"/>
      <c r="E60" s="3"/>
      <c r="F60" s="142"/>
      <c r="G60" s="142"/>
      <c r="H60" s="142"/>
      <c r="I60" s="3"/>
      <c r="J60" s="3"/>
      <c r="K60" s="137"/>
      <c r="L60" s="137"/>
      <c r="M60" s="183"/>
    </row>
    <row r="61" spans="1:13" s="181" customFormat="1" hidden="1">
      <c r="A61" s="5"/>
      <c r="B61" s="3"/>
      <c r="C61" s="132"/>
      <c r="D61" s="3"/>
      <c r="E61" s="3"/>
      <c r="F61" s="142"/>
      <c r="G61" s="142"/>
      <c r="H61" s="142"/>
      <c r="I61" s="3"/>
      <c r="J61" s="3"/>
      <c r="K61" s="137"/>
      <c r="L61" s="137"/>
      <c r="M61" s="183"/>
    </row>
    <row r="62" spans="1:13" s="5" customFormat="1" hidden="1">
      <c r="B62" s="162" t="s">
        <v>129</v>
      </c>
      <c r="C62" s="163" t="s">
        <v>130</v>
      </c>
      <c r="D62" s="162"/>
      <c r="E62" s="163"/>
      <c r="F62" s="143"/>
      <c r="G62" s="142"/>
      <c r="H62" s="142"/>
      <c r="I62" s="3"/>
      <c r="J62" s="3"/>
      <c r="K62" s="137"/>
      <c r="L62" s="137"/>
      <c r="M62" s="231"/>
    </row>
    <row r="63" spans="1:13" s="181" customFormat="1" hidden="1">
      <c r="A63" s="5"/>
      <c r="B63" s="3"/>
      <c r="C63" s="137"/>
      <c r="D63" s="3"/>
      <c r="E63" s="137"/>
      <c r="F63" s="237"/>
      <c r="G63" s="133"/>
      <c r="H63" s="142"/>
      <c r="I63" s="3"/>
      <c r="J63" s="3"/>
      <c r="K63" s="137"/>
      <c r="L63" s="137"/>
      <c r="M63" s="183"/>
    </row>
    <row r="64" spans="1:13" s="181" customFormat="1" hidden="1">
      <c r="A64" s="5"/>
      <c r="B64" s="3"/>
      <c r="C64" s="137"/>
      <c r="D64" s="3"/>
      <c r="E64" s="137"/>
      <c r="F64" s="237"/>
      <c r="G64" s="133"/>
      <c r="H64" s="142"/>
      <c r="I64" s="3"/>
      <c r="J64" s="3"/>
      <c r="K64" s="137"/>
      <c r="L64" s="137"/>
      <c r="M64" s="183"/>
    </row>
    <row r="65" spans="1:13" s="181" customFormat="1" hidden="1">
      <c r="A65" s="5"/>
      <c r="B65" s="3"/>
      <c r="C65" s="137"/>
      <c r="D65" s="3"/>
      <c r="E65" s="137"/>
      <c r="F65" s="143"/>
      <c r="G65" s="142"/>
      <c r="H65" s="142"/>
      <c r="I65" s="3"/>
      <c r="J65" s="3"/>
      <c r="K65" s="137"/>
      <c r="L65" s="137"/>
      <c r="M65" s="183"/>
    </row>
    <row r="66" spans="1:13" s="181" customFormat="1" hidden="1">
      <c r="A66" s="5"/>
      <c r="B66" s="3"/>
      <c r="C66" s="137"/>
      <c r="D66" s="3"/>
      <c r="E66" s="137"/>
      <c r="F66" s="143"/>
      <c r="G66" s="142"/>
      <c r="H66" s="142"/>
      <c r="I66" s="3"/>
      <c r="J66" s="3"/>
      <c r="K66" s="137"/>
      <c r="L66" s="137"/>
      <c r="M66" s="183"/>
    </row>
    <row r="67" spans="1:13" s="181" customFormat="1" hidden="1">
      <c r="A67" s="5"/>
      <c r="B67" s="3"/>
      <c r="C67" s="137"/>
      <c r="D67" s="3"/>
      <c r="E67" s="137"/>
      <c r="F67" s="143"/>
      <c r="G67" s="142"/>
      <c r="H67" s="142"/>
      <c r="I67" s="3"/>
      <c r="J67" s="3"/>
      <c r="K67" s="137"/>
      <c r="L67" s="137"/>
      <c r="M67" s="183"/>
    </row>
    <row r="68" spans="1:13" s="181" customFormat="1" hidden="1">
      <c r="A68" s="5"/>
      <c r="B68" s="3"/>
      <c r="C68" s="137"/>
      <c r="D68" s="3"/>
      <c r="E68" s="137"/>
      <c r="F68" s="143"/>
      <c r="G68" s="142"/>
      <c r="H68" s="142"/>
      <c r="I68" s="3"/>
      <c r="J68" s="3"/>
      <c r="K68" s="137"/>
      <c r="L68" s="137"/>
      <c r="M68" s="183"/>
    </row>
    <row r="69" spans="1:13" s="181" customFormat="1" hidden="1">
      <c r="A69" s="5"/>
      <c r="B69" s="3"/>
      <c r="C69" s="132"/>
      <c r="D69" s="3"/>
      <c r="E69" s="3"/>
      <c r="F69" s="142"/>
      <c r="G69" s="142"/>
      <c r="H69" s="142"/>
      <c r="I69" s="3"/>
      <c r="J69" s="3"/>
      <c r="K69" s="132"/>
      <c r="L69" s="137"/>
      <c r="M69" s="183"/>
    </row>
    <row r="70" spans="1:13" s="5" customFormat="1" hidden="1">
      <c r="B70" s="163" t="s">
        <v>245</v>
      </c>
      <c r="C70" s="186"/>
      <c r="D70" s="3"/>
      <c r="E70" s="3"/>
      <c r="F70" s="187"/>
      <c r="G70" s="142"/>
      <c r="H70" s="142"/>
      <c r="I70" s="3"/>
      <c r="J70" s="3"/>
      <c r="K70" s="137"/>
      <c r="L70" s="137"/>
      <c r="M70" s="231"/>
    </row>
    <row r="71" spans="1:13" s="5" customFormat="1" hidden="1">
      <c r="B71" s="162" t="s">
        <v>16</v>
      </c>
      <c r="C71" s="188" t="s">
        <v>17</v>
      </c>
      <c r="D71" s="3"/>
      <c r="E71" s="3"/>
      <c r="F71" s="187"/>
      <c r="G71" s="142"/>
      <c r="H71" s="142"/>
      <c r="I71" s="3"/>
      <c r="J71" s="3"/>
      <c r="K71" s="137"/>
      <c r="L71" s="137"/>
      <c r="M71" s="138"/>
    </row>
    <row r="72" spans="1:13" s="5" customFormat="1" hidden="1">
      <c r="B72" s="161" t="s">
        <v>18</v>
      </c>
      <c r="C72" s="201" t="s">
        <v>19</v>
      </c>
      <c r="D72" s="3"/>
      <c r="E72" s="3"/>
      <c r="F72" s="187"/>
      <c r="G72" s="142"/>
      <c r="H72" s="142"/>
      <c r="I72" s="3"/>
      <c r="J72" s="3"/>
      <c r="K72" s="137"/>
      <c r="L72" s="137"/>
      <c r="M72" s="138"/>
    </row>
    <row r="73" spans="1:13" s="181" customFormat="1" hidden="1">
      <c r="A73" s="5"/>
      <c r="B73" s="3"/>
      <c r="C73" s="137"/>
      <c r="D73" s="3"/>
      <c r="E73" s="3"/>
      <c r="F73" s="187"/>
      <c r="G73" s="142"/>
      <c r="H73" s="142"/>
      <c r="I73" s="3"/>
      <c r="J73" s="3"/>
      <c r="K73" s="137"/>
      <c r="L73" s="137"/>
      <c r="M73" s="183"/>
    </row>
    <row r="74" spans="1:13" s="181" customFormat="1" hidden="1">
      <c r="A74" s="5"/>
      <c r="B74" s="3"/>
      <c r="C74" s="137"/>
      <c r="D74" s="3"/>
      <c r="E74" s="3"/>
      <c r="F74" s="187"/>
      <c r="G74" s="142"/>
      <c r="H74" s="142"/>
      <c r="I74" s="3"/>
      <c r="J74" s="3"/>
      <c r="K74" s="137"/>
      <c r="L74" s="137"/>
      <c r="M74" s="183"/>
    </row>
    <row r="75" spans="1:13" s="181" customFormat="1" hidden="1">
      <c r="A75" s="5"/>
      <c r="B75" s="3"/>
      <c r="C75" s="137"/>
      <c r="D75" s="3"/>
      <c r="E75" s="3"/>
      <c r="F75" s="187"/>
      <c r="G75" s="142"/>
      <c r="H75" s="142"/>
      <c r="I75" s="3"/>
      <c r="J75" s="3"/>
      <c r="K75" s="137"/>
      <c r="L75" s="137"/>
      <c r="M75" s="183"/>
    </row>
    <row r="76" spans="1:13" s="181" customFormat="1" hidden="1">
      <c r="A76" s="5"/>
      <c r="B76" s="3"/>
      <c r="C76" s="137"/>
      <c r="D76" s="3"/>
      <c r="E76" s="3"/>
      <c r="F76" s="187"/>
      <c r="G76" s="142"/>
      <c r="H76" s="142"/>
      <c r="I76" s="3"/>
      <c r="J76" s="3"/>
      <c r="K76" s="137"/>
      <c r="L76" s="137"/>
      <c r="M76" s="183"/>
    </row>
    <row r="77" spans="1:13" s="181" customFormat="1" hidden="1">
      <c r="A77" s="5"/>
      <c r="B77" s="3"/>
      <c r="C77" s="137"/>
      <c r="D77" s="3"/>
      <c r="E77" s="3"/>
      <c r="F77" s="187"/>
      <c r="G77" s="142"/>
      <c r="H77" s="142"/>
      <c r="I77" s="3"/>
      <c r="J77" s="3"/>
      <c r="K77" s="137"/>
      <c r="L77" s="137"/>
      <c r="M77" s="183"/>
    </row>
    <row r="78" spans="1:13" s="5" customFormat="1" hidden="1">
      <c r="B78" s="161" t="s">
        <v>56</v>
      </c>
      <c r="C78" s="201" t="s">
        <v>57</v>
      </c>
      <c r="D78" s="3"/>
      <c r="E78" s="3"/>
      <c r="F78" s="187"/>
      <c r="G78" s="142"/>
      <c r="H78" s="142"/>
      <c r="I78" s="3"/>
      <c r="J78" s="3"/>
      <c r="K78" s="137"/>
      <c r="L78" s="137"/>
      <c r="M78" s="138"/>
    </row>
    <row r="79" spans="1:13" s="181" customFormat="1" hidden="1">
      <c r="A79" s="5"/>
      <c r="B79" s="186"/>
      <c r="C79" s="186"/>
      <c r="D79" s="3"/>
      <c r="E79" s="3"/>
      <c r="F79" s="187"/>
      <c r="G79" s="142"/>
      <c r="H79" s="142"/>
      <c r="I79" s="3"/>
      <c r="J79" s="3"/>
      <c r="K79" s="137"/>
      <c r="L79" s="137"/>
      <c r="M79" s="183"/>
    </row>
    <row r="80" spans="1:13" s="181" customFormat="1" hidden="1">
      <c r="A80" s="5"/>
      <c r="B80" s="186"/>
      <c r="C80" s="186"/>
      <c r="D80" s="3"/>
      <c r="E80" s="3"/>
      <c r="F80" s="187"/>
      <c r="G80" s="142"/>
      <c r="H80" s="142"/>
      <c r="I80" s="3"/>
      <c r="J80" s="3"/>
      <c r="K80" s="137"/>
      <c r="L80" s="137"/>
      <c r="M80" s="183"/>
    </row>
    <row r="81" spans="1:13" s="5" customFormat="1" hidden="1">
      <c r="B81" s="162" t="s">
        <v>129</v>
      </c>
      <c r="C81" s="163" t="s">
        <v>130</v>
      </c>
      <c r="D81" s="162"/>
      <c r="E81" s="163"/>
      <c r="F81" s="143"/>
      <c r="G81" s="142"/>
      <c r="H81" s="142"/>
      <c r="I81" s="3"/>
      <c r="J81" s="3"/>
      <c r="K81" s="137"/>
      <c r="L81" s="137"/>
      <c r="M81" s="231"/>
    </row>
    <row r="82" spans="1:13" s="181" customFormat="1" hidden="1">
      <c r="A82" s="5"/>
      <c r="B82" s="3"/>
      <c r="C82" s="137"/>
      <c r="D82" s="3"/>
      <c r="E82" s="137"/>
      <c r="F82" s="143"/>
      <c r="G82" s="142"/>
      <c r="H82" s="142"/>
      <c r="I82" s="3"/>
      <c r="J82" s="3"/>
      <c r="K82" s="137"/>
      <c r="L82" s="137"/>
      <c r="M82" s="183"/>
    </row>
    <row r="83" spans="1:13" s="181" customFormat="1" hidden="1">
      <c r="A83" s="5"/>
      <c r="B83" s="3"/>
      <c r="C83" s="137"/>
      <c r="D83" s="3"/>
      <c r="E83" s="137"/>
      <c r="F83" s="143"/>
      <c r="G83" s="142"/>
      <c r="H83" s="142"/>
      <c r="I83" s="3"/>
      <c r="J83" s="3"/>
      <c r="K83" s="185"/>
      <c r="L83" s="137"/>
      <c r="M83" s="183"/>
    </row>
    <row r="84" spans="1:13" s="181" customFormat="1" hidden="1">
      <c r="A84" s="5"/>
      <c r="B84" s="3"/>
      <c r="C84" s="132"/>
      <c r="D84" s="3"/>
      <c r="E84" s="3"/>
      <c r="F84" s="142"/>
      <c r="G84" s="142"/>
      <c r="H84" s="142"/>
      <c r="I84" s="3"/>
      <c r="J84" s="3"/>
      <c r="K84" s="132"/>
      <c r="L84" s="137"/>
      <c r="M84" s="183"/>
    </row>
    <row r="85" spans="1:13" s="2" customFormat="1">
      <c r="A85" s="5"/>
      <c r="B85" s="42" t="s">
        <v>275</v>
      </c>
      <c r="C85" s="40"/>
      <c r="D85" s="11"/>
      <c r="E85" s="11"/>
      <c r="F85" s="37"/>
      <c r="G85" s="38"/>
      <c r="H85" s="38"/>
      <c r="I85" s="11"/>
      <c r="J85" s="11"/>
      <c r="K85" s="36"/>
      <c r="L85" s="36"/>
      <c r="M85" s="167">
        <v>0</v>
      </c>
    </row>
    <row r="86" spans="1:13" s="2" customFormat="1">
      <c r="A86" s="5"/>
      <c r="B86" s="41" t="s">
        <v>16</v>
      </c>
      <c r="C86" s="43" t="s">
        <v>6493</v>
      </c>
      <c r="D86" s="11"/>
      <c r="E86" s="11"/>
      <c r="F86" s="37"/>
      <c r="G86" s="38"/>
      <c r="H86" s="38"/>
      <c r="I86" s="11"/>
      <c r="J86" s="11"/>
      <c r="K86" s="36"/>
      <c r="L86" s="36"/>
      <c r="M86" s="167">
        <v>0</v>
      </c>
    </row>
    <row r="87" spans="1:13" s="80" customFormat="1">
      <c r="A87" s="1"/>
      <c r="B87" s="79" t="s">
        <v>18</v>
      </c>
      <c r="C87" s="189" t="s">
        <v>19</v>
      </c>
      <c r="D87" s="78"/>
      <c r="E87" s="78"/>
      <c r="F87" s="89"/>
      <c r="G87" s="87"/>
      <c r="H87" s="87"/>
      <c r="I87" s="78"/>
      <c r="J87" s="78"/>
      <c r="K87" s="85"/>
      <c r="L87" s="85"/>
      <c r="M87" s="421">
        <v>0</v>
      </c>
    </row>
    <row r="88" spans="1:13" s="180" customFormat="1" ht="63">
      <c r="A88" s="1"/>
      <c r="B88" s="6">
        <v>1</v>
      </c>
      <c r="C88" s="7" t="s">
        <v>4383</v>
      </c>
      <c r="D88" s="6" t="s">
        <v>860</v>
      </c>
      <c r="E88" s="6" t="s">
        <v>4384</v>
      </c>
      <c r="F88" s="12">
        <v>3.3130000000000002</v>
      </c>
      <c r="G88" s="12">
        <v>3.3130000000000002</v>
      </c>
      <c r="H88" s="12"/>
      <c r="I88" s="6" t="s">
        <v>4223</v>
      </c>
      <c r="J88" s="6" t="s">
        <v>4385</v>
      </c>
      <c r="K88" s="7" t="s">
        <v>4415</v>
      </c>
      <c r="L88" s="7"/>
      <c r="M88" s="202">
        <v>1</v>
      </c>
    </row>
    <row r="89" spans="1:13" s="180" customFormat="1" ht="78.75">
      <c r="A89" s="1"/>
      <c r="B89" s="6">
        <v>2</v>
      </c>
      <c r="C89" s="7" t="s">
        <v>6630</v>
      </c>
      <c r="D89" s="6" t="s">
        <v>860</v>
      </c>
      <c r="E89" s="6" t="s">
        <v>4384</v>
      </c>
      <c r="F89" s="12">
        <v>0.26140000000000002</v>
      </c>
      <c r="G89" s="12">
        <v>0.26140000000000002</v>
      </c>
      <c r="H89" s="12"/>
      <c r="I89" s="6" t="s">
        <v>4223</v>
      </c>
      <c r="J89" s="6" t="s">
        <v>4382</v>
      </c>
      <c r="K89" s="7" t="s">
        <v>6631</v>
      </c>
      <c r="L89" s="7"/>
      <c r="M89" s="202">
        <v>1</v>
      </c>
    </row>
    <row r="90" spans="1:13" s="180" customFormat="1" ht="63">
      <c r="A90" s="1"/>
      <c r="B90" s="6">
        <v>3</v>
      </c>
      <c r="C90" s="7" t="s">
        <v>4386</v>
      </c>
      <c r="D90" s="6" t="s">
        <v>860</v>
      </c>
      <c r="E90" s="6" t="s">
        <v>1821</v>
      </c>
      <c r="F90" s="12">
        <v>0.22</v>
      </c>
      <c r="G90" s="12">
        <v>0.22</v>
      </c>
      <c r="H90" s="12"/>
      <c r="I90" s="6" t="s">
        <v>4223</v>
      </c>
      <c r="J90" s="6" t="s">
        <v>4387</v>
      </c>
      <c r="K90" s="7" t="s">
        <v>4416</v>
      </c>
      <c r="L90" s="7"/>
      <c r="M90" s="202">
        <v>1</v>
      </c>
    </row>
    <row r="91" spans="1:13" s="180" customFormat="1" ht="78.75">
      <c r="A91" s="1"/>
      <c r="B91" s="6">
        <v>4</v>
      </c>
      <c r="C91" s="7" t="s">
        <v>4389</v>
      </c>
      <c r="D91" s="6" t="s">
        <v>860</v>
      </c>
      <c r="E91" s="6" t="s">
        <v>1821</v>
      </c>
      <c r="F91" s="12">
        <v>1.8</v>
      </c>
      <c r="G91" s="12">
        <v>1.8</v>
      </c>
      <c r="H91" s="12"/>
      <c r="I91" s="6" t="s">
        <v>4223</v>
      </c>
      <c r="J91" s="6" t="s">
        <v>4283</v>
      </c>
      <c r="K91" s="7" t="s">
        <v>6632</v>
      </c>
      <c r="L91" s="7"/>
      <c r="M91" s="202">
        <v>1</v>
      </c>
    </row>
    <row r="92" spans="1:13" s="180" customFormat="1" ht="63">
      <c r="A92" s="1"/>
      <c r="B92" s="6">
        <v>5</v>
      </c>
      <c r="C92" s="7" t="s">
        <v>4390</v>
      </c>
      <c r="D92" s="6" t="s">
        <v>860</v>
      </c>
      <c r="E92" s="6" t="s">
        <v>1821</v>
      </c>
      <c r="F92" s="12">
        <v>4.9800000000000004</v>
      </c>
      <c r="G92" s="12">
        <v>4.9800000000000004</v>
      </c>
      <c r="H92" s="12"/>
      <c r="I92" s="6" t="s">
        <v>4223</v>
      </c>
      <c r="J92" s="6" t="s">
        <v>4283</v>
      </c>
      <c r="K92" s="7" t="s">
        <v>4391</v>
      </c>
      <c r="L92" s="7"/>
      <c r="M92" s="202">
        <v>1</v>
      </c>
    </row>
    <row r="93" spans="1:13" s="180" customFormat="1" ht="63">
      <c r="A93" s="1"/>
      <c r="B93" s="6">
        <v>6</v>
      </c>
      <c r="C93" s="7" t="s">
        <v>4392</v>
      </c>
      <c r="D93" s="6" t="s">
        <v>860</v>
      </c>
      <c r="E93" s="6" t="s">
        <v>1821</v>
      </c>
      <c r="F93" s="12">
        <v>1.99</v>
      </c>
      <c r="G93" s="12">
        <v>1.99</v>
      </c>
      <c r="H93" s="12"/>
      <c r="I93" s="6" t="s">
        <v>4223</v>
      </c>
      <c r="J93" s="6" t="s">
        <v>4283</v>
      </c>
      <c r="K93" s="7" t="s">
        <v>4393</v>
      </c>
      <c r="L93" s="7"/>
      <c r="M93" s="202">
        <v>1</v>
      </c>
    </row>
    <row r="94" spans="1:13" s="180" customFormat="1" ht="63">
      <c r="A94" s="1"/>
      <c r="B94" s="6">
        <v>7</v>
      </c>
      <c r="C94" s="7" t="s">
        <v>4394</v>
      </c>
      <c r="D94" s="6" t="s">
        <v>860</v>
      </c>
      <c r="E94" s="6" t="s">
        <v>1821</v>
      </c>
      <c r="F94" s="12">
        <v>1.08</v>
      </c>
      <c r="G94" s="12">
        <v>1.08</v>
      </c>
      <c r="H94" s="12"/>
      <c r="I94" s="6" t="s">
        <v>4223</v>
      </c>
      <c r="J94" s="6" t="s">
        <v>4395</v>
      </c>
      <c r="K94" s="7" t="s">
        <v>4396</v>
      </c>
      <c r="L94" s="7"/>
      <c r="M94" s="202">
        <v>1</v>
      </c>
    </row>
    <row r="95" spans="1:13" s="180" customFormat="1" ht="63">
      <c r="A95" s="1"/>
      <c r="B95" s="6">
        <v>8</v>
      </c>
      <c r="C95" s="7" t="s">
        <v>4397</v>
      </c>
      <c r="D95" s="6" t="s">
        <v>860</v>
      </c>
      <c r="E95" s="6" t="s">
        <v>1821</v>
      </c>
      <c r="F95" s="12">
        <v>0.14000000000000001</v>
      </c>
      <c r="G95" s="12">
        <v>0.14000000000000001</v>
      </c>
      <c r="H95" s="12"/>
      <c r="I95" s="6" t="s">
        <v>4223</v>
      </c>
      <c r="J95" s="6" t="s">
        <v>4285</v>
      </c>
      <c r="K95" s="7" t="s">
        <v>4388</v>
      </c>
      <c r="L95" s="7"/>
      <c r="M95" s="202">
        <v>1</v>
      </c>
    </row>
    <row r="96" spans="1:13" s="180" customFormat="1" ht="63">
      <c r="A96" s="1"/>
      <c r="B96" s="6">
        <v>9</v>
      </c>
      <c r="C96" s="7" t="s">
        <v>4398</v>
      </c>
      <c r="D96" s="6" t="s">
        <v>860</v>
      </c>
      <c r="E96" s="6" t="s">
        <v>1821</v>
      </c>
      <c r="F96" s="12">
        <v>7.4999999999999997E-2</v>
      </c>
      <c r="G96" s="12">
        <v>7.4999999999999997E-2</v>
      </c>
      <c r="H96" s="12"/>
      <c r="I96" s="6" t="s">
        <v>4223</v>
      </c>
      <c r="J96" s="6" t="s">
        <v>4399</v>
      </c>
      <c r="K96" s="7" t="s">
        <v>6633</v>
      </c>
      <c r="L96" s="7"/>
      <c r="M96" s="202">
        <v>1</v>
      </c>
    </row>
    <row r="97" spans="1:13" s="180" customFormat="1" ht="63">
      <c r="A97" s="1"/>
      <c r="B97" s="6">
        <v>10</v>
      </c>
      <c r="C97" s="7" t="s">
        <v>4400</v>
      </c>
      <c r="D97" s="6" t="s">
        <v>860</v>
      </c>
      <c r="E97" s="6" t="s">
        <v>4401</v>
      </c>
      <c r="F97" s="12">
        <v>0.36475999999999997</v>
      </c>
      <c r="G97" s="12">
        <v>0.36475999999999997</v>
      </c>
      <c r="H97" s="12"/>
      <c r="I97" s="6" t="s">
        <v>4223</v>
      </c>
      <c r="J97" s="6" t="s">
        <v>4395</v>
      </c>
      <c r="K97" s="7" t="s">
        <v>4396</v>
      </c>
      <c r="L97" s="7"/>
      <c r="M97" s="202">
        <v>1</v>
      </c>
    </row>
    <row r="98" spans="1:13" s="180" customFormat="1" ht="63">
      <c r="A98" s="1"/>
      <c r="B98" s="6">
        <v>11</v>
      </c>
      <c r="C98" s="7" t="s">
        <v>4402</v>
      </c>
      <c r="D98" s="6" t="s">
        <v>860</v>
      </c>
      <c r="E98" s="6" t="s">
        <v>1821</v>
      </c>
      <c r="F98" s="12">
        <v>0.26279999999999998</v>
      </c>
      <c r="G98" s="12">
        <v>0.26279999999999998</v>
      </c>
      <c r="H98" s="12"/>
      <c r="I98" s="6" t="s">
        <v>4223</v>
      </c>
      <c r="J98" s="6" t="s">
        <v>4403</v>
      </c>
      <c r="K98" s="7" t="s">
        <v>4404</v>
      </c>
      <c r="L98" s="7"/>
      <c r="M98" s="202">
        <v>1</v>
      </c>
    </row>
    <row r="99" spans="1:13" s="181" customFormat="1" hidden="1">
      <c r="A99" s="5"/>
      <c r="B99" s="3"/>
      <c r="C99" s="137"/>
      <c r="D99" s="3"/>
      <c r="E99" s="3"/>
      <c r="F99" s="187"/>
      <c r="G99" s="142"/>
      <c r="H99" s="142"/>
      <c r="I99" s="3"/>
      <c r="J99" s="3"/>
      <c r="K99" s="137"/>
      <c r="L99" s="137"/>
      <c r="M99" s="183"/>
    </row>
    <row r="100" spans="1:13" s="80" customFormat="1">
      <c r="A100" s="1"/>
      <c r="B100" s="79" t="s">
        <v>56</v>
      </c>
      <c r="C100" s="189" t="s">
        <v>6492</v>
      </c>
      <c r="D100" s="78"/>
      <c r="E100" s="78"/>
      <c r="F100" s="89"/>
      <c r="G100" s="87"/>
      <c r="H100" s="87"/>
      <c r="I100" s="78"/>
      <c r="J100" s="78"/>
      <c r="K100" s="85"/>
      <c r="L100" s="85"/>
      <c r="M100" s="421">
        <v>0</v>
      </c>
    </row>
    <row r="101" spans="1:13" s="180" customFormat="1" ht="63">
      <c r="A101" s="1"/>
      <c r="B101" s="6">
        <v>12</v>
      </c>
      <c r="C101" s="33" t="s">
        <v>4405</v>
      </c>
      <c r="D101" s="6" t="s">
        <v>860</v>
      </c>
      <c r="E101" s="6" t="s">
        <v>4401</v>
      </c>
      <c r="F101" s="12">
        <v>0.77129999999999999</v>
      </c>
      <c r="G101" s="12">
        <v>0.77129999999999999</v>
      </c>
      <c r="H101" s="12"/>
      <c r="I101" s="6" t="s">
        <v>4223</v>
      </c>
      <c r="J101" s="6" t="s">
        <v>4395</v>
      </c>
      <c r="K101" s="7" t="s">
        <v>4406</v>
      </c>
      <c r="L101" s="7"/>
      <c r="M101" s="202">
        <v>1</v>
      </c>
    </row>
    <row r="102" spans="1:13" s="181" customFormat="1" hidden="1">
      <c r="A102" s="5"/>
      <c r="B102" s="186"/>
      <c r="C102" s="186"/>
      <c r="D102" s="3"/>
      <c r="E102" s="3"/>
      <c r="F102" s="187"/>
      <c r="G102" s="142"/>
      <c r="H102" s="142"/>
      <c r="I102" s="3"/>
      <c r="J102" s="3"/>
      <c r="K102" s="137"/>
      <c r="L102" s="137"/>
      <c r="M102" s="183"/>
    </row>
    <row r="103" spans="1:13" s="2" customFormat="1">
      <c r="A103" s="5"/>
      <c r="B103" s="41" t="s">
        <v>129</v>
      </c>
      <c r="C103" s="42" t="s">
        <v>130</v>
      </c>
      <c r="D103" s="41"/>
      <c r="E103" s="42"/>
      <c r="F103" s="39"/>
      <c r="G103" s="38"/>
      <c r="H103" s="38"/>
      <c r="I103" s="11"/>
      <c r="J103" s="11"/>
      <c r="K103" s="36"/>
      <c r="L103" s="36"/>
      <c r="M103" s="167">
        <v>0</v>
      </c>
    </row>
    <row r="104" spans="1:13" s="180" customFormat="1" ht="63">
      <c r="A104" s="5"/>
      <c r="B104" s="6">
        <v>13</v>
      </c>
      <c r="C104" s="7" t="s">
        <v>4407</v>
      </c>
      <c r="D104" s="6" t="s">
        <v>860</v>
      </c>
      <c r="E104" s="7" t="s">
        <v>1821</v>
      </c>
      <c r="F104" s="35">
        <v>0.93</v>
      </c>
      <c r="G104" s="12">
        <v>0.93</v>
      </c>
      <c r="H104" s="12"/>
      <c r="I104" s="6" t="s">
        <v>4223</v>
      </c>
      <c r="J104" s="6" t="s">
        <v>4403</v>
      </c>
      <c r="K104" s="7" t="s">
        <v>6634</v>
      </c>
      <c r="L104" s="7"/>
      <c r="M104" s="202">
        <v>1</v>
      </c>
    </row>
    <row r="105" spans="1:13" s="180" customFormat="1" ht="78.75">
      <c r="A105" s="5"/>
      <c r="B105" s="6">
        <v>14</v>
      </c>
      <c r="C105" s="7" t="s">
        <v>4408</v>
      </c>
      <c r="D105" s="6" t="s">
        <v>860</v>
      </c>
      <c r="E105" s="7" t="s">
        <v>1821</v>
      </c>
      <c r="F105" s="35">
        <v>0.26979999999999998</v>
      </c>
      <c r="G105" s="12">
        <v>0.26979999999999998</v>
      </c>
      <c r="H105" s="12"/>
      <c r="I105" s="6" t="s">
        <v>4223</v>
      </c>
      <c r="J105" s="6" t="s">
        <v>4403</v>
      </c>
      <c r="K105" s="7" t="s">
        <v>6635</v>
      </c>
      <c r="L105" s="7"/>
      <c r="M105" s="202">
        <v>1</v>
      </c>
    </row>
    <row r="106" spans="1:13" s="180" customFormat="1" ht="63">
      <c r="A106" s="5"/>
      <c r="B106" s="6">
        <v>15</v>
      </c>
      <c r="C106" s="7" t="s">
        <v>4409</v>
      </c>
      <c r="D106" s="6" t="s">
        <v>860</v>
      </c>
      <c r="E106" s="7" t="s">
        <v>1821</v>
      </c>
      <c r="F106" s="35">
        <v>3.0289000000000001</v>
      </c>
      <c r="G106" s="12">
        <v>3.0289000000000001</v>
      </c>
      <c r="H106" s="12"/>
      <c r="I106" s="6" t="s">
        <v>4223</v>
      </c>
      <c r="J106" s="6" t="s">
        <v>4410</v>
      </c>
      <c r="K106" s="7" t="s">
        <v>6636</v>
      </c>
      <c r="L106" s="7"/>
      <c r="M106" s="202">
        <v>1</v>
      </c>
    </row>
    <row r="107" spans="1:13" s="180" customFormat="1" ht="63">
      <c r="A107" s="5"/>
      <c r="B107" s="6">
        <v>16</v>
      </c>
      <c r="C107" s="7" t="s">
        <v>4411</v>
      </c>
      <c r="D107" s="6" t="s">
        <v>860</v>
      </c>
      <c r="E107" s="7" t="s">
        <v>1821</v>
      </c>
      <c r="F107" s="35">
        <v>4.3337000000000003</v>
      </c>
      <c r="G107" s="12">
        <v>4.3337000000000003</v>
      </c>
      <c r="H107" s="12"/>
      <c r="I107" s="6" t="s">
        <v>4223</v>
      </c>
      <c r="J107" s="6" t="s">
        <v>4412</v>
      </c>
      <c r="K107" s="7" t="s">
        <v>6637</v>
      </c>
      <c r="L107" s="7"/>
      <c r="M107" s="202">
        <v>1</v>
      </c>
    </row>
    <row r="108" spans="1:13" s="180" customFormat="1" ht="63">
      <c r="A108" s="5"/>
      <c r="B108" s="6">
        <v>17</v>
      </c>
      <c r="C108" s="7" t="s">
        <v>4413</v>
      </c>
      <c r="D108" s="6" t="s">
        <v>860</v>
      </c>
      <c r="E108" s="7" t="s">
        <v>1821</v>
      </c>
      <c r="F108" s="35">
        <v>3.0200000000000001E-2</v>
      </c>
      <c r="G108" s="12">
        <v>3.0200000000000001E-2</v>
      </c>
      <c r="H108" s="12"/>
      <c r="I108" s="6" t="s">
        <v>4223</v>
      </c>
      <c r="J108" s="6" t="s">
        <v>4385</v>
      </c>
      <c r="K108" s="7" t="s">
        <v>6638</v>
      </c>
      <c r="L108" s="7"/>
      <c r="M108" s="202">
        <v>1</v>
      </c>
    </row>
    <row r="109" spans="1:13" s="180" customFormat="1" ht="47.25">
      <c r="A109" s="5"/>
      <c r="B109" s="6">
        <v>18</v>
      </c>
      <c r="C109" s="7" t="s">
        <v>4414</v>
      </c>
      <c r="D109" s="6" t="s">
        <v>860</v>
      </c>
      <c r="E109" s="7" t="s">
        <v>1821</v>
      </c>
      <c r="F109" s="35">
        <v>4.0599999999999997E-2</v>
      </c>
      <c r="G109" s="12">
        <v>4.0599999999999997E-2</v>
      </c>
      <c r="H109" s="12"/>
      <c r="I109" s="6" t="s">
        <v>4223</v>
      </c>
      <c r="J109" s="6" t="s">
        <v>4361</v>
      </c>
      <c r="K109" s="7" t="s">
        <v>6639</v>
      </c>
      <c r="L109" s="7"/>
      <c r="M109" s="202">
        <v>1</v>
      </c>
    </row>
    <row r="110" spans="1:13" s="181" customFormat="1" hidden="1">
      <c r="A110" s="5"/>
      <c r="B110" s="3"/>
      <c r="C110" s="132"/>
      <c r="D110" s="3"/>
      <c r="E110" s="3"/>
      <c r="F110" s="142"/>
      <c r="G110" s="142"/>
      <c r="H110" s="142"/>
      <c r="I110" s="3"/>
      <c r="J110" s="3"/>
      <c r="K110" s="132"/>
      <c r="L110" s="137"/>
      <c r="M110" s="183"/>
    </row>
    <row r="111" spans="1:13" s="2" customFormat="1">
      <c r="B111" s="42" t="s">
        <v>276</v>
      </c>
      <c r="C111" s="40"/>
      <c r="D111" s="11"/>
      <c r="E111" s="11"/>
      <c r="F111" s="37"/>
      <c r="G111" s="38"/>
      <c r="H111" s="38"/>
      <c r="I111" s="11"/>
      <c r="J111" s="11"/>
      <c r="K111" s="36"/>
      <c r="L111" s="36"/>
      <c r="M111" s="167">
        <v>0</v>
      </c>
    </row>
    <row r="112" spans="1:13" s="2" customFormat="1">
      <c r="B112" s="41" t="s">
        <v>16</v>
      </c>
      <c r="C112" s="43" t="s">
        <v>6493</v>
      </c>
      <c r="D112" s="41"/>
      <c r="E112" s="42"/>
      <c r="F112" s="39"/>
      <c r="G112" s="38"/>
      <c r="H112" s="38"/>
      <c r="I112" s="11"/>
      <c r="J112" s="11"/>
      <c r="K112" s="36"/>
      <c r="L112" s="36"/>
      <c r="M112" s="167">
        <v>0</v>
      </c>
    </row>
    <row r="113" spans="1:13" s="80" customFormat="1">
      <c r="A113" s="1"/>
      <c r="B113" s="79" t="s">
        <v>18</v>
      </c>
      <c r="C113" s="189" t="s">
        <v>19</v>
      </c>
      <c r="D113" s="78"/>
      <c r="E113" s="78"/>
      <c r="F113" s="86"/>
      <c r="G113" s="87"/>
      <c r="H113" s="87"/>
      <c r="I113" s="78"/>
      <c r="J113" s="78"/>
      <c r="K113" s="85"/>
      <c r="L113" s="85"/>
      <c r="M113" s="421">
        <v>0</v>
      </c>
    </row>
    <row r="114" spans="1:13" s="180" customFormat="1" ht="47.25">
      <c r="A114" s="1"/>
      <c r="B114" s="6">
        <v>1</v>
      </c>
      <c r="C114" s="7" t="s">
        <v>4997</v>
      </c>
      <c r="D114" s="6" t="s">
        <v>860</v>
      </c>
      <c r="E114" s="6" t="s">
        <v>4745</v>
      </c>
      <c r="F114" s="35">
        <v>3.01</v>
      </c>
      <c r="G114" s="12">
        <v>3.01</v>
      </c>
      <c r="H114" s="12"/>
      <c r="I114" s="6" t="s">
        <v>4224</v>
      </c>
      <c r="J114" s="6" t="s">
        <v>4811</v>
      </c>
      <c r="K114" s="7" t="s">
        <v>4998</v>
      </c>
      <c r="L114" s="7"/>
      <c r="M114" s="202">
        <v>1</v>
      </c>
    </row>
    <row r="115" spans="1:13" s="180" customFormat="1" ht="63">
      <c r="A115" s="1"/>
      <c r="B115" s="6">
        <v>2</v>
      </c>
      <c r="C115" s="7" t="s">
        <v>4999</v>
      </c>
      <c r="D115" s="6" t="s">
        <v>860</v>
      </c>
      <c r="E115" s="6" t="s">
        <v>4745</v>
      </c>
      <c r="F115" s="35">
        <v>8.6199999999999992</v>
      </c>
      <c r="G115" s="12">
        <v>8.6199999999999992</v>
      </c>
      <c r="H115" s="12"/>
      <c r="I115" s="6" t="s">
        <v>4224</v>
      </c>
      <c r="J115" s="6" t="s">
        <v>5000</v>
      </c>
      <c r="K115" s="7" t="s">
        <v>5001</v>
      </c>
      <c r="L115" s="7"/>
      <c r="M115" s="202">
        <v>1</v>
      </c>
    </row>
    <row r="116" spans="1:13" s="180" customFormat="1" ht="63">
      <c r="A116" s="1"/>
      <c r="B116" s="6">
        <v>3</v>
      </c>
      <c r="C116" s="7" t="s">
        <v>5002</v>
      </c>
      <c r="D116" s="6" t="s">
        <v>860</v>
      </c>
      <c r="E116" s="6" t="s">
        <v>4745</v>
      </c>
      <c r="F116" s="35">
        <v>7.2</v>
      </c>
      <c r="G116" s="12">
        <v>7.2</v>
      </c>
      <c r="H116" s="12"/>
      <c r="I116" s="6" t="s">
        <v>4224</v>
      </c>
      <c r="J116" s="6" t="s">
        <v>387</v>
      </c>
      <c r="K116" s="7" t="s">
        <v>5003</v>
      </c>
      <c r="L116" s="7"/>
      <c r="M116" s="202">
        <v>1</v>
      </c>
    </row>
    <row r="117" spans="1:13" s="180" customFormat="1" ht="47.25">
      <c r="A117" s="1"/>
      <c r="B117" s="6">
        <v>4</v>
      </c>
      <c r="C117" s="7" t="s">
        <v>5004</v>
      </c>
      <c r="D117" s="6" t="s">
        <v>860</v>
      </c>
      <c r="E117" s="6" t="s">
        <v>5005</v>
      </c>
      <c r="F117" s="35">
        <v>0.48</v>
      </c>
      <c r="G117" s="12">
        <v>0.48</v>
      </c>
      <c r="H117" s="12"/>
      <c r="I117" s="6" t="s">
        <v>4224</v>
      </c>
      <c r="J117" s="6" t="s">
        <v>5006</v>
      </c>
      <c r="K117" s="7" t="s">
        <v>5007</v>
      </c>
      <c r="L117" s="7"/>
      <c r="M117" s="202">
        <v>1</v>
      </c>
    </row>
    <row r="118" spans="1:13" s="180" customFormat="1" ht="47.25">
      <c r="A118" s="1"/>
      <c r="B118" s="6">
        <v>5</v>
      </c>
      <c r="C118" s="7" t="s">
        <v>5008</v>
      </c>
      <c r="D118" s="6" t="s">
        <v>860</v>
      </c>
      <c r="E118" s="6" t="s">
        <v>5005</v>
      </c>
      <c r="F118" s="35">
        <v>0.83</v>
      </c>
      <c r="G118" s="12">
        <v>0.83</v>
      </c>
      <c r="H118" s="12"/>
      <c r="I118" s="6" t="s">
        <v>4224</v>
      </c>
      <c r="J118" s="6" t="s">
        <v>5009</v>
      </c>
      <c r="K118" s="7" t="s">
        <v>5010</v>
      </c>
      <c r="L118" s="7"/>
      <c r="M118" s="202">
        <v>1</v>
      </c>
    </row>
    <row r="119" spans="1:13" s="180" customFormat="1" ht="47.25">
      <c r="A119" s="1"/>
      <c r="B119" s="6">
        <v>6</v>
      </c>
      <c r="C119" s="7" t="s">
        <v>5011</v>
      </c>
      <c r="D119" s="6" t="s">
        <v>860</v>
      </c>
      <c r="E119" s="6" t="s">
        <v>5005</v>
      </c>
      <c r="F119" s="35">
        <v>7.56</v>
      </c>
      <c r="G119" s="12">
        <v>7.56</v>
      </c>
      <c r="H119" s="12"/>
      <c r="I119" s="6" t="s">
        <v>4224</v>
      </c>
      <c r="J119" s="6" t="s">
        <v>4821</v>
      </c>
      <c r="K119" s="7" t="s">
        <v>5012</v>
      </c>
      <c r="L119" s="7"/>
      <c r="M119" s="202">
        <v>1</v>
      </c>
    </row>
    <row r="120" spans="1:13" s="180" customFormat="1" ht="63">
      <c r="A120" s="1"/>
      <c r="B120" s="6">
        <v>7</v>
      </c>
      <c r="C120" s="7" t="s">
        <v>5013</v>
      </c>
      <c r="D120" s="6" t="s">
        <v>860</v>
      </c>
      <c r="E120" s="6" t="s">
        <v>5014</v>
      </c>
      <c r="F120" s="35">
        <v>1.1000000000000001</v>
      </c>
      <c r="G120" s="12">
        <v>1.1000000000000001</v>
      </c>
      <c r="H120" s="12"/>
      <c r="I120" s="6" t="s">
        <v>4224</v>
      </c>
      <c r="J120" s="6" t="s">
        <v>4742</v>
      </c>
      <c r="K120" s="7" t="s">
        <v>5015</v>
      </c>
      <c r="L120" s="7"/>
      <c r="M120" s="202">
        <v>1</v>
      </c>
    </row>
    <row r="121" spans="1:13" s="180" customFormat="1" ht="63">
      <c r="A121" s="1"/>
      <c r="B121" s="6">
        <v>8</v>
      </c>
      <c r="C121" s="7" t="s">
        <v>5016</v>
      </c>
      <c r="D121" s="6" t="s">
        <v>860</v>
      </c>
      <c r="E121" s="6" t="s">
        <v>5014</v>
      </c>
      <c r="F121" s="35">
        <v>4.5</v>
      </c>
      <c r="G121" s="12">
        <v>4.5</v>
      </c>
      <c r="H121" s="12"/>
      <c r="I121" s="6" t="s">
        <v>4224</v>
      </c>
      <c r="J121" s="6" t="s">
        <v>5017</v>
      </c>
      <c r="K121" s="7" t="s">
        <v>5018</v>
      </c>
      <c r="L121" s="7"/>
      <c r="M121" s="202">
        <v>1</v>
      </c>
    </row>
    <row r="122" spans="1:13" s="180" customFormat="1" ht="63">
      <c r="A122" s="1"/>
      <c r="B122" s="6">
        <v>9</v>
      </c>
      <c r="C122" s="7" t="s">
        <v>5019</v>
      </c>
      <c r="D122" s="6" t="s">
        <v>860</v>
      </c>
      <c r="E122" s="6" t="s">
        <v>5014</v>
      </c>
      <c r="F122" s="35">
        <v>2.9</v>
      </c>
      <c r="G122" s="12">
        <v>2.9</v>
      </c>
      <c r="H122" s="12"/>
      <c r="I122" s="6" t="s">
        <v>4224</v>
      </c>
      <c r="J122" s="6" t="s">
        <v>5017</v>
      </c>
      <c r="K122" s="7" t="s">
        <v>5020</v>
      </c>
      <c r="L122" s="7"/>
      <c r="M122" s="202">
        <v>1</v>
      </c>
    </row>
    <row r="123" spans="1:13" s="180" customFormat="1" ht="63">
      <c r="A123" s="1"/>
      <c r="B123" s="6">
        <v>10</v>
      </c>
      <c r="C123" s="7" t="s">
        <v>5021</v>
      </c>
      <c r="D123" s="6" t="s">
        <v>860</v>
      </c>
      <c r="E123" s="6" t="s">
        <v>5014</v>
      </c>
      <c r="F123" s="35">
        <v>3.7</v>
      </c>
      <c r="G123" s="12">
        <v>3.7</v>
      </c>
      <c r="H123" s="12"/>
      <c r="I123" s="6" t="s">
        <v>4224</v>
      </c>
      <c r="J123" s="6" t="s">
        <v>4828</v>
      </c>
      <c r="K123" s="7" t="s">
        <v>5022</v>
      </c>
      <c r="L123" s="7"/>
      <c r="M123" s="202">
        <v>1</v>
      </c>
    </row>
    <row r="124" spans="1:13" s="180" customFormat="1" ht="63">
      <c r="A124" s="1"/>
      <c r="B124" s="6">
        <v>11</v>
      </c>
      <c r="C124" s="7" t="s">
        <v>5023</v>
      </c>
      <c r="D124" s="6" t="s">
        <v>860</v>
      </c>
      <c r="E124" s="6" t="s">
        <v>5014</v>
      </c>
      <c r="F124" s="35">
        <v>1.5</v>
      </c>
      <c r="G124" s="12">
        <v>1.5</v>
      </c>
      <c r="H124" s="12"/>
      <c r="I124" s="6" t="s">
        <v>4224</v>
      </c>
      <c r="J124" s="6" t="s">
        <v>4828</v>
      </c>
      <c r="K124" s="7" t="s">
        <v>5024</v>
      </c>
      <c r="L124" s="7"/>
      <c r="M124" s="202">
        <v>1</v>
      </c>
    </row>
    <row r="125" spans="1:13" s="180" customFormat="1" ht="63">
      <c r="A125" s="1"/>
      <c r="B125" s="6">
        <v>12</v>
      </c>
      <c r="C125" s="7" t="s">
        <v>5025</v>
      </c>
      <c r="D125" s="6" t="s">
        <v>860</v>
      </c>
      <c r="E125" s="6" t="s">
        <v>5014</v>
      </c>
      <c r="F125" s="35">
        <v>9.6300000000000008</v>
      </c>
      <c r="G125" s="12">
        <v>9.6300000000000008</v>
      </c>
      <c r="H125" s="12"/>
      <c r="I125" s="6" t="s">
        <v>4224</v>
      </c>
      <c r="J125" s="6" t="s">
        <v>5026</v>
      </c>
      <c r="K125" s="7" t="s">
        <v>5027</v>
      </c>
      <c r="L125" s="7"/>
      <c r="M125" s="202">
        <v>1</v>
      </c>
    </row>
    <row r="126" spans="1:13" s="180" customFormat="1" ht="63">
      <c r="A126" s="1"/>
      <c r="B126" s="6">
        <v>13</v>
      </c>
      <c r="C126" s="7" t="s">
        <v>5028</v>
      </c>
      <c r="D126" s="6" t="s">
        <v>860</v>
      </c>
      <c r="E126" s="6" t="s">
        <v>5014</v>
      </c>
      <c r="F126" s="35">
        <v>4.5</v>
      </c>
      <c r="G126" s="12">
        <v>4.5</v>
      </c>
      <c r="H126" s="12"/>
      <c r="I126" s="6" t="s">
        <v>4224</v>
      </c>
      <c r="J126" s="6" t="s">
        <v>4749</v>
      </c>
      <c r="K126" s="7" t="s">
        <v>6657</v>
      </c>
      <c r="L126" s="7" t="s">
        <v>6658</v>
      </c>
      <c r="M126" s="202">
        <v>1</v>
      </c>
    </row>
    <row r="127" spans="1:13" s="180" customFormat="1" ht="63">
      <c r="A127" s="1"/>
      <c r="B127" s="6">
        <v>14</v>
      </c>
      <c r="C127" s="7" t="s">
        <v>5029</v>
      </c>
      <c r="D127" s="6" t="s">
        <v>860</v>
      </c>
      <c r="E127" s="6" t="s">
        <v>5014</v>
      </c>
      <c r="F127" s="35">
        <v>2.1</v>
      </c>
      <c r="G127" s="12">
        <v>2.1</v>
      </c>
      <c r="H127" s="12"/>
      <c r="I127" s="6" t="s">
        <v>4224</v>
      </c>
      <c r="J127" s="6" t="s">
        <v>4828</v>
      </c>
      <c r="K127" s="7" t="s">
        <v>5030</v>
      </c>
      <c r="L127" s="7"/>
      <c r="M127" s="202">
        <v>1</v>
      </c>
    </row>
    <row r="128" spans="1:13" s="181" customFormat="1" hidden="1">
      <c r="A128" s="5"/>
      <c r="B128" s="3"/>
      <c r="C128" s="137"/>
      <c r="D128" s="3"/>
      <c r="E128" s="3"/>
      <c r="F128" s="143"/>
      <c r="G128" s="142"/>
      <c r="H128" s="142"/>
      <c r="I128" s="3"/>
      <c r="J128" s="3"/>
      <c r="K128" s="137"/>
      <c r="L128" s="137"/>
      <c r="M128" s="183"/>
    </row>
    <row r="129" spans="1:13" s="5" customFormat="1" hidden="1">
      <c r="B129" s="161" t="s">
        <v>56</v>
      </c>
      <c r="C129" s="201" t="s">
        <v>57</v>
      </c>
      <c r="D129" s="3"/>
      <c r="E129" s="3"/>
      <c r="F129" s="143"/>
      <c r="G129" s="142"/>
      <c r="H129" s="142"/>
      <c r="I129" s="3"/>
      <c r="J129" s="3"/>
      <c r="K129" s="137"/>
      <c r="L129" s="137"/>
      <c r="M129" s="138"/>
    </row>
    <row r="130" spans="1:13" s="181" customFormat="1" hidden="1">
      <c r="A130" s="5"/>
      <c r="B130" s="3"/>
      <c r="C130" s="137"/>
      <c r="D130" s="3"/>
      <c r="E130" s="3"/>
      <c r="F130" s="143"/>
      <c r="G130" s="142"/>
      <c r="H130" s="142"/>
      <c r="I130" s="3"/>
      <c r="J130" s="3"/>
      <c r="K130" s="137"/>
      <c r="L130" s="137"/>
      <c r="M130" s="183"/>
    </row>
    <row r="131" spans="1:13" s="181" customFormat="1" hidden="1">
      <c r="A131" s="5"/>
      <c r="B131" s="3"/>
      <c r="C131" s="137"/>
      <c r="D131" s="3"/>
      <c r="E131" s="3"/>
      <c r="F131" s="143"/>
      <c r="G131" s="142"/>
      <c r="H131" s="142"/>
      <c r="I131" s="3"/>
      <c r="J131" s="3"/>
      <c r="K131" s="137"/>
      <c r="L131" s="137"/>
      <c r="M131" s="183"/>
    </row>
    <row r="132" spans="1:13" s="181" customFormat="1" hidden="1">
      <c r="A132" s="5"/>
      <c r="B132" s="3"/>
      <c r="C132" s="137"/>
      <c r="D132" s="3"/>
      <c r="E132" s="3"/>
      <c r="F132" s="143"/>
      <c r="G132" s="142"/>
      <c r="H132" s="142"/>
      <c r="I132" s="3"/>
      <c r="J132" s="3"/>
      <c r="K132" s="137"/>
      <c r="L132" s="137"/>
      <c r="M132" s="183"/>
    </row>
    <row r="133" spans="1:13" s="5" customFormat="1" hidden="1">
      <c r="B133" s="162" t="s">
        <v>129</v>
      </c>
      <c r="C133" s="163" t="s">
        <v>130</v>
      </c>
      <c r="D133" s="3"/>
      <c r="E133" s="3"/>
      <c r="F133" s="143"/>
      <c r="G133" s="142"/>
      <c r="H133" s="142"/>
      <c r="I133" s="3"/>
      <c r="J133" s="3"/>
      <c r="K133" s="137"/>
      <c r="L133" s="137"/>
      <c r="M133" s="231"/>
    </row>
    <row r="134" spans="1:13" s="181" customFormat="1" hidden="1">
      <c r="A134" s="5"/>
      <c r="B134" s="3"/>
      <c r="C134" s="137"/>
      <c r="D134" s="3"/>
      <c r="E134" s="3"/>
      <c r="F134" s="143"/>
      <c r="G134" s="142"/>
      <c r="H134" s="142"/>
      <c r="I134" s="3"/>
      <c r="J134" s="3"/>
      <c r="K134" s="137"/>
      <c r="L134" s="137"/>
      <c r="M134" s="183"/>
    </row>
    <row r="135" spans="1:13" s="181" customFormat="1" hidden="1">
      <c r="A135" s="5"/>
      <c r="B135" s="3"/>
      <c r="C135" s="137"/>
      <c r="D135" s="3"/>
      <c r="E135" s="3"/>
      <c r="F135" s="143"/>
      <c r="G135" s="142"/>
      <c r="H135" s="142"/>
      <c r="I135" s="3"/>
      <c r="J135" s="3"/>
      <c r="K135" s="137"/>
      <c r="L135" s="137"/>
      <c r="M135" s="183"/>
    </row>
    <row r="136" spans="1:13" s="181" customFormat="1" hidden="1">
      <c r="A136" s="5"/>
      <c r="B136" s="3"/>
      <c r="C136" s="137"/>
      <c r="D136" s="3"/>
      <c r="E136" s="3"/>
      <c r="F136" s="143"/>
      <c r="G136" s="142"/>
      <c r="H136" s="142"/>
      <c r="I136" s="3"/>
      <c r="J136" s="3"/>
      <c r="K136" s="137"/>
      <c r="L136" s="137"/>
      <c r="M136" s="183"/>
    </row>
    <row r="137" spans="1:13" s="181" customFormat="1" hidden="1">
      <c r="A137" s="5"/>
      <c r="B137" s="3"/>
      <c r="C137" s="137"/>
      <c r="D137" s="3"/>
      <c r="E137" s="3"/>
      <c r="F137" s="143"/>
      <c r="G137" s="142"/>
      <c r="H137" s="142"/>
      <c r="I137" s="3"/>
      <c r="J137" s="3"/>
      <c r="K137" s="137"/>
      <c r="L137" s="137"/>
      <c r="M137" s="183"/>
    </row>
    <row r="138" spans="1:13" s="2" customFormat="1">
      <c r="B138" s="42" t="s">
        <v>277</v>
      </c>
      <c r="C138" s="40"/>
      <c r="D138" s="11"/>
      <c r="E138" s="11"/>
      <c r="F138" s="37"/>
      <c r="G138" s="38"/>
      <c r="H138" s="38"/>
      <c r="I138" s="11"/>
      <c r="J138" s="11"/>
      <c r="K138" s="36"/>
      <c r="L138" s="36"/>
      <c r="M138" s="167">
        <v>0</v>
      </c>
    </row>
    <row r="139" spans="1:13" s="2" customFormat="1">
      <c r="B139" s="41" t="s">
        <v>16</v>
      </c>
      <c r="C139" s="43" t="s">
        <v>6493</v>
      </c>
      <c r="D139" s="41"/>
      <c r="E139" s="42"/>
      <c r="F139" s="39"/>
      <c r="G139" s="38"/>
      <c r="H139" s="38"/>
      <c r="I139" s="11"/>
      <c r="J139" s="11"/>
      <c r="K139" s="36"/>
      <c r="L139" s="36"/>
      <c r="M139" s="167">
        <v>0</v>
      </c>
    </row>
    <row r="140" spans="1:13" s="80" customFormat="1">
      <c r="A140" s="1"/>
      <c r="B140" s="79" t="s">
        <v>18</v>
      </c>
      <c r="C140" s="189" t="s">
        <v>19</v>
      </c>
      <c r="D140" s="78"/>
      <c r="E140" s="78"/>
      <c r="F140" s="87"/>
      <c r="G140" s="87"/>
      <c r="H140" s="87"/>
      <c r="I140" s="78"/>
      <c r="J140" s="78"/>
      <c r="K140" s="90"/>
      <c r="L140" s="85"/>
      <c r="M140" s="421">
        <v>0</v>
      </c>
    </row>
    <row r="141" spans="1:13" s="180" customFormat="1" ht="94.5">
      <c r="B141" s="6">
        <v>1</v>
      </c>
      <c r="C141" s="7" t="s">
        <v>3033</v>
      </c>
      <c r="D141" s="6" t="s">
        <v>860</v>
      </c>
      <c r="E141" s="6" t="s">
        <v>1843</v>
      </c>
      <c r="F141" s="12">
        <v>1.33</v>
      </c>
      <c r="G141" s="12">
        <v>0.11</v>
      </c>
      <c r="H141" s="12"/>
      <c r="I141" s="6" t="s">
        <v>281</v>
      </c>
      <c r="J141" s="6" t="s">
        <v>366</v>
      </c>
      <c r="K141" s="64" t="s">
        <v>3034</v>
      </c>
      <c r="L141" s="7" t="s">
        <v>6683</v>
      </c>
      <c r="M141" s="202">
        <v>1</v>
      </c>
    </row>
    <row r="142" spans="1:13" s="180" customFormat="1" ht="63">
      <c r="B142" s="6">
        <v>2</v>
      </c>
      <c r="C142" s="7" t="s">
        <v>3035</v>
      </c>
      <c r="D142" s="6" t="s">
        <v>860</v>
      </c>
      <c r="E142" s="6" t="s">
        <v>1843</v>
      </c>
      <c r="F142" s="12">
        <v>1.9</v>
      </c>
      <c r="G142" s="12">
        <v>0.33</v>
      </c>
      <c r="H142" s="12"/>
      <c r="I142" s="6" t="s">
        <v>281</v>
      </c>
      <c r="J142" s="6" t="s">
        <v>394</v>
      </c>
      <c r="K142" s="64" t="s">
        <v>3036</v>
      </c>
      <c r="L142" s="7" t="s">
        <v>6669</v>
      </c>
      <c r="M142" s="202">
        <v>1</v>
      </c>
    </row>
    <row r="143" spans="1:13" s="180" customFormat="1" ht="47.25">
      <c r="B143" s="6">
        <v>3</v>
      </c>
      <c r="C143" s="7" t="s">
        <v>3037</v>
      </c>
      <c r="D143" s="6" t="s">
        <v>860</v>
      </c>
      <c r="E143" s="6" t="s">
        <v>1843</v>
      </c>
      <c r="F143" s="12">
        <v>6.2</v>
      </c>
      <c r="G143" s="12">
        <v>6.2</v>
      </c>
      <c r="H143" s="12"/>
      <c r="I143" s="6" t="s">
        <v>281</v>
      </c>
      <c r="J143" s="6" t="s">
        <v>339</v>
      </c>
      <c r="K143" s="64" t="s">
        <v>3038</v>
      </c>
      <c r="L143" s="7" t="s">
        <v>6668</v>
      </c>
      <c r="M143" s="202">
        <v>1</v>
      </c>
    </row>
    <row r="144" spans="1:13" s="180" customFormat="1" ht="47.25">
      <c r="B144" s="6">
        <v>4</v>
      </c>
      <c r="C144" s="7" t="s">
        <v>3039</v>
      </c>
      <c r="D144" s="6" t="s">
        <v>860</v>
      </c>
      <c r="E144" s="6" t="s">
        <v>1843</v>
      </c>
      <c r="F144" s="12">
        <v>5.9</v>
      </c>
      <c r="G144" s="12">
        <v>1</v>
      </c>
      <c r="H144" s="12"/>
      <c r="I144" s="6" t="s">
        <v>281</v>
      </c>
      <c r="J144" s="6" t="s">
        <v>3040</v>
      </c>
      <c r="K144" s="64" t="s">
        <v>3041</v>
      </c>
      <c r="L144" s="7" t="s">
        <v>6668</v>
      </c>
      <c r="M144" s="202">
        <v>1</v>
      </c>
    </row>
    <row r="145" spans="2:13" s="180" customFormat="1" ht="63">
      <c r="B145" s="6">
        <v>5</v>
      </c>
      <c r="C145" s="7" t="s">
        <v>3042</v>
      </c>
      <c r="D145" s="6" t="s">
        <v>860</v>
      </c>
      <c r="E145" s="6" t="s">
        <v>1843</v>
      </c>
      <c r="F145" s="12">
        <v>3.3</v>
      </c>
      <c r="G145" s="12">
        <v>2.48</v>
      </c>
      <c r="H145" s="12"/>
      <c r="I145" s="6" t="s">
        <v>281</v>
      </c>
      <c r="J145" s="6" t="s">
        <v>3043</v>
      </c>
      <c r="K145" s="64" t="s">
        <v>3044</v>
      </c>
      <c r="L145" s="7" t="s">
        <v>6663</v>
      </c>
      <c r="M145" s="202">
        <v>1</v>
      </c>
    </row>
    <row r="146" spans="2:13" s="180" customFormat="1" ht="47.25">
      <c r="B146" s="6">
        <v>6</v>
      </c>
      <c r="C146" s="7" t="s">
        <v>3045</v>
      </c>
      <c r="D146" s="6" t="s">
        <v>860</v>
      </c>
      <c r="E146" s="6" t="s">
        <v>1843</v>
      </c>
      <c r="F146" s="12">
        <v>1.6</v>
      </c>
      <c r="G146" s="12">
        <v>1</v>
      </c>
      <c r="H146" s="12"/>
      <c r="I146" s="6" t="s">
        <v>281</v>
      </c>
      <c r="J146" s="6" t="s">
        <v>746</v>
      </c>
      <c r="K146" s="64" t="s">
        <v>3046</v>
      </c>
      <c r="L146" s="7" t="s">
        <v>6669</v>
      </c>
      <c r="M146" s="202">
        <v>1</v>
      </c>
    </row>
    <row r="147" spans="2:13" s="180" customFormat="1" ht="47.25">
      <c r="B147" s="6">
        <v>7</v>
      </c>
      <c r="C147" s="7" t="s">
        <v>3047</v>
      </c>
      <c r="D147" s="6" t="s">
        <v>860</v>
      </c>
      <c r="E147" s="6" t="s">
        <v>1843</v>
      </c>
      <c r="F147" s="12">
        <v>8.8000000000000007</v>
      </c>
      <c r="G147" s="12">
        <v>5</v>
      </c>
      <c r="H147" s="12"/>
      <c r="I147" s="6" t="s">
        <v>281</v>
      </c>
      <c r="J147" s="6" t="s">
        <v>3048</v>
      </c>
      <c r="K147" s="64" t="s">
        <v>3049</v>
      </c>
      <c r="L147" s="7" t="s">
        <v>6668</v>
      </c>
      <c r="M147" s="202">
        <v>1</v>
      </c>
    </row>
    <row r="148" spans="2:13" s="180" customFormat="1" ht="47.25">
      <c r="B148" s="6">
        <v>8</v>
      </c>
      <c r="C148" s="7" t="s">
        <v>3050</v>
      </c>
      <c r="D148" s="6" t="s">
        <v>860</v>
      </c>
      <c r="E148" s="6" t="s">
        <v>1843</v>
      </c>
      <c r="F148" s="12">
        <v>8.9600000000000009</v>
      </c>
      <c r="G148" s="12">
        <v>3</v>
      </c>
      <c r="H148" s="12"/>
      <c r="I148" s="6" t="s">
        <v>281</v>
      </c>
      <c r="J148" s="6" t="s">
        <v>3051</v>
      </c>
      <c r="K148" s="64" t="s">
        <v>3052</v>
      </c>
      <c r="L148" s="7" t="s">
        <v>6663</v>
      </c>
      <c r="M148" s="202">
        <v>1</v>
      </c>
    </row>
    <row r="149" spans="2:13" s="180" customFormat="1" ht="47.25">
      <c r="B149" s="6">
        <v>9</v>
      </c>
      <c r="C149" s="7" t="s">
        <v>3053</v>
      </c>
      <c r="D149" s="6" t="s">
        <v>860</v>
      </c>
      <c r="E149" s="6" t="s">
        <v>1843</v>
      </c>
      <c r="F149" s="12">
        <v>4</v>
      </c>
      <c r="G149" s="12">
        <v>4</v>
      </c>
      <c r="H149" s="12"/>
      <c r="I149" s="6" t="s">
        <v>281</v>
      </c>
      <c r="J149" s="6" t="s">
        <v>3054</v>
      </c>
      <c r="K149" s="64" t="s">
        <v>3055</v>
      </c>
      <c r="L149" s="7" t="s">
        <v>6663</v>
      </c>
      <c r="M149" s="202">
        <v>1</v>
      </c>
    </row>
    <row r="150" spans="2:13" s="180" customFormat="1" ht="63">
      <c r="B150" s="6">
        <v>10</v>
      </c>
      <c r="C150" s="7" t="s">
        <v>3056</v>
      </c>
      <c r="D150" s="6" t="s">
        <v>860</v>
      </c>
      <c r="E150" s="6" t="s">
        <v>1843</v>
      </c>
      <c r="F150" s="12">
        <v>7.8</v>
      </c>
      <c r="G150" s="12">
        <v>7</v>
      </c>
      <c r="H150" s="12"/>
      <c r="I150" s="6" t="s">
        <v>281</v>
      </c>
      <c r="J150" s="6" t="s">
        <v>380</v>
      </c>
      <c r="K150" s="64" t="s">
        <v>3057</v>
      </c>
      <c r="L150" s="7" t="s">
        <v>6663</v>
      </c>
      <c r="M150" s="202">
        <v>1</v>
      </c>
    </row>
    <row r="151" spans="2:13" s="180" customFormat="1" ht="63">
      <c r="B151" s="6">
        <v>11</v>
      </c>
      <c r="C151" s="7" t="s">
        <v>3058</v>
      </c>
      <c r="D151" s="6" t="s">
        <v>860</v>
      </c>
      <c r="E151" s="6" t="s">
        <v>1843</v>
      </c>
      <c r="F151" s="12">
        <v>4.5999999999999996</v>
      </c>
      <c r="G151" s="12">
        <v>4</v>
      </c>
      <c r="H151" s="12"/>
      <c r="I151" s="6" t="s">
        <v>281</v>
      </c>
      <c r="J151" s="6" t="s">
        <v>394</v>
      </c>
      <c r="K151" s="64" t="s">
        <v>3059</v>
      </c>
      <c r="L151" s="7" t="s">
        <v>6663</v>
      </c>
      <c r="M151" s="202">
        <v>1</v>
      </c>
    </row>
    <row r="152" spans="2:13" s="180" customFormat="1" ht="47.25">
      <c r="B152" s="6">
        <v>12</v>
      </c>
      <c r="C152" s="7" t="s">
        <v>3060</v>
      </c>
      <c r="D152" s="6" t="s">
        <v>860</v>
      </c>
      <c r="E152" s="6" t="s">
        <v>1843</v>
      </c>
      <c r="F152" s="12">
        <v>2.2000000000000002</v>
      </c>
      <c r="G152" s="12">
        <v>2</v>
      </c>
      <c r="H152" s="12"/>
      <c r="I152" s="6" t="s">
        <v>281</v>
      </c>
      <c r="J152" s="6" t="s">
        <v>394</v>
      </c>
      <c r="K152" s="64" t="s">
        <v>3061</v>
      </c>
      <c r="L152" s="7" t="s">
        <v>6663</v>
      </c>
      <c r="M152" s="202">
        <v>1</v>
      </c>
    </row>
    <row r="153" spans="2:13" s="180" customFormat="1" ht="47.25">
      <c r="B153" s="6">
        <v>13</v>
      </c>
      <c r="C153" s="7" t="s">
        <v>3062</v>
      </c>
      <c r="D153" s="6" t="s">
        <v>860</v>
      </c>
      <c r="E153" s="6" t="s">
        <v>1843</v>
      </c>
      <c r="F153" s="12">
        <v>11</v>
      </c>
      <c r="G153" s="12">
        <v>10</v>
      </c>
      <c r="H153" s="12"/>
      <c r="I153" s="6" t="s">
        <v>281</v>
      </c>
      <c r="J153" s="6" t="s">
        <v>394</v>
      </c>
      <c r="K153" s="64" t="s">
        <v>3063</v>
      </c>
      <c r="L153" s="7" t="s">
        <v>6663</v>
      </c>
      <c r="M153" s="202">
        <v>1</v>
      </c>
    </row>
    <row r="154" spans="2:13" s="180" customFormat="1" ht="47.25">
      <c r="B154" s="6">
        <v>14</v>
      </c>
      <c r="C154" s="7" t="s">
        <v>3064</v>
      </c>
      <c r="D154" s="6" t="s">
        <v>860</v>
      </c>
      <c r="E154" s="6" t="s">
        <v>1843</v>
      </c>
      <c r="F154" s="12">
        <v>3.5</v>
      </c>
      <c r="G154" s="12">
        <v>3</v>
      </c>
      <c r="H154" s="12"/>
      <c r="I154" s="6" t="s">
        <v>281</v>
      </c>
      <c r="J154" s="6" t="s">
        <v>394</v>
      </c>
      <c r="K154" s="64" t="s">
        <v>3065</v>
      </c>
      <c r="L154" s="7" t="s">
        <v>6663</v>
      </c>
      <c r="M154" s="202">
        <v>1</v>
      </c>
    </row>
    <row r="155" spans="2:13" s="180" customFormat="1" ht="63">
      <c r="B155" s="6">
        <v>15</v>
      </c>
      <c r="C155" s="7" t="s">
        <v>3066</v>
      </c>
      <c r="D155" s="6" t="s">
        <v>860</v>
      </c>
      <c r="E155" s="6" t="s">
        <v>1843</v>
      </c>
      <c r="F155" s="12">
        <v>0.6</v>
      </c>
      <c r="G155" s="12">
        <v>0.4</v>
      </c>
      <c r="H155" s="12"/>
      <c r="I155" s="6" t="s">
        <v>281</v>
      </c>
      <c r="J155" s="6" t="s">
        <v>371</v>
      </c>
      <c r="K155" s="64" t="s">
        <v>3067</v>
      </c>
      <c r="L155" s="7" t="s">
        <v>6669</v>
      </c>
      <c r="M155" s="202">
        <v>1</v>
      </c>
    </row>
    <row r="156" spans="2:13" s="180" customFormat="1" ht="47.25">
      <c r="B156" s="6">
        <v>16</v>
      </c>
      <c r="C156" s="7" t="s">
        <v>3068</v>
      </c>
      <c r="D156" s="6" t="s">
        <v>860</v>
      </c>
      <c r="E156" s="6" t="s">
        <v>1843</v>
      </c>
      <c r="F156" s="12">
        <v>8</v>
      </c>
      <c r="G156" s="12">
        <v>7</v>
      </c>
      <c r="H156" s="12"/>
      <c r="I156" s="6" t="s">
        <v>281</v>
      </c>
      <c r="J156" s="6" t="s">
        <v>459</v>
      </c>
      <c r="K156" s="64" t="s">
        <v>3069</v>
      </c>
      <c r="L156" s="7" t="s">
        <v>6663</v>
      </c>
      <c r="M156" s="202">
        <v>1</v>
      </c>
    </row>
    <row r="157" spans="2:13" s="180" customFormat="1" ht="173.25">
      <c r="B157" s="6">
        <v>17</v>
      </c>
      <c r="C157" s="7" t="s">
        <v>3070</v>
      </c>
      <c r="D157" s="6" t="s">
        <v>860</v>
      </c>
      <c r="E157" s="6" t="s">
        <v>285</v>
      </c>
      <c r="F157" s="12">
        <v>15</v>
      </c>
      <c r="G157" s="12">
        <v>7.5</v>
      </c>
      <c r="H157" s="12"/>
      <c r="I157" s="6" t="s">
        <v>281</v>
      </c>
      <c r="J157" s="6" t="s">
        <v>328</v>
      </c>
      <c r="K157" s="64" t="s">
        <v>3071</v>
      </c>
      <c r="L157" s="7"/>
      <c r="M157" s="202">
        <v>1</v>
      </c>
    </row>
    <row r="158" spans="2:13" s="180" customFormat="1" ht="47.25">
      <c r="B158" s="6">
        <v>18</v>
      </c>
      <c r="C158" s="7" t="s">
        <v>3072</v>
      </c>
      <c r="D158" s="6" t="s">
        <v>860</v>
      </c>
      <c r="E158" s="6" t="s">
        <v>1843</v>
      </c>
      <c r="F158" s="12">
        <v>5.6</v>
      </c>
      <c r="G158" s="12">
        <v>5</v>
      </c>
      <c r="H158" s="12"/>
      <c r="I158" s="6" t="s">
        <v>281</v>
      </c>
      <c r="J158" s="6" t="s">
        <v>371</v>
      </c>
      <c r="K158" s="64" t="s">
        <v>3073</v>
      </c>
      <c r="L158" s="7" t="s">
        <v>6663</v>
      </c>
      <c r="M158" s="202">
        <v>1</v>
      </c>
    </row>
    <row r="159" spans="2:13" s="180" customFormat="1" ht="47.25">
      <c r="B159" s="6">
        <v>19</v>
      </c>
      <c r="C159" s="7" t="s">
        <v>3074</v>
      </c>
      <c r="D159" s="6" t="s">
        <v>860</v>
      </c>
      <c r="E159" s="6" t="s">
        <v>1843</v>
      </c>
      <c r="F159" s="12">
        <v>10.58</v>
      </c>
      <c r="G159" s="12">
        <v>10</v>
      </c>
      <c r="H159" s="12"/>
      <c r="I159" s="6" t="s">
        <v>281</v>
      </c>
      <c r="J159" s="6" t="s">
        <v>339</v>
      </c>
      <c r="K159" s="64" t="s">
        <v>3075</v>
      </c>
      <c r="L159" s="7" t="s">
        <v>6663</v>
      </c>
      <c r="M159" s="202">
        <v>1</v>
      </c>
    </row>
    <row r="160" spans="2:13" s="180" customFormat="1" ht="47.25">
      <c r="B160" s="6">
        <v>20</v>
      </c>
      <c r="C160" s="7" t="s">
        <v>3076</v>
      </c>
      <c r="D160" s="6" t="s">
        <v>860</v>
      </c>
      <c r="E160" s="6" t="s">
        <v>1843</v>
      </c>
      <c r="F160" s="12">
        <v>5.53</v>
      </c>
      <c r="G160" s="12">
        <v>1</v>
      </c>
      <c r="H160" s="12"/>
      <c r="I160" s="6" t="s">
        <v>281</v>
      </c>
      <c r="J160" s="6" t="s">
        <v>377</v>
      </c>
      <c r="K160" s="64" t="s">
        <v>3077</v>
      </c>
      <c r="L160" s="7" t="s">
        <v>6663</v>
      </c>
      <c r="M160" s="202">
        <v>1</v>
      </c>
    </row>
    <row r="161" spans="2:13" s="180" customFormat="1" ht="63">
      <c r="B161" s="6">
        <v>21</v>
      </c>
      <c r="C161" s="7" t="s">
        <v>3078</v>
      </c>
      <c r="D161" s="6" t="s">
        <v>860</v>
      </c>
      <c r="E161" s="6" t="s">
        <v>1843</v>
      </c>
      <c r="F161" s="12">
        <v>7</v>
      </c>
      <c r="G161" s="12">
        <v>7</v>
      </c>
      <c r="H161" s="12"/>
      <c r="I161" s="6" t="s">
        <v>281</v>
      </c>
      <c r="J161" s="6" t="s">
        <v>557</v>
      </c>
      <c r="K161" s="64" t="s">
        <v>3079</v>
      </c>
      <c r="L161" s="7" t="s">
        <v>6663</v>
      </c>
      <c r="M161" s="202">
        <v>1</v>
      </c>
    </row>
    <row r="162" spans="2:13" s="180" customFormat="1" ht="47.25">
      <c r="B162" s="6">
        <v>22</v>
      </c>
      <c r="C162" s="7" t="s">
        <v>3080</v>
      </c>
      <c r="D162" s="6" t="s">
        <v>860</v>
      </c>
      <c r="E162" s="6" t="s">
        <v>1843</v>
      </c>
      <c r="F162" s="12">
        <v>4.96</v>
      </c>
      <c r="G162" s="12">
        <v>4</v>
      </c>
      <c r="H162" s="12"/>
      <c r="I162" s="6" t="s">
        <v>281</v>
      </c>
      <c r="J162" s="6" t="s">
        <v>557</v>
      </c>
      <c r="K162" s="64" t="s">
        <v>3081</v>
      </c>
      <c r="L162" s="7"/>
      <c r="M162" s="202">
        <v>1</v>
      </c>
    </row>
    <row r="163" spans="2:13" s="180" customFormat="1" ht="47.25">
      <c r="B163" s="6">
        <v>23</v>
      </c>
      <c r="C163" s="7" t="s">
        <v>3082</v>
      </c>
      <c r="D163" s="6" t="s">
        <v>860</v>
      </c>
      <c r="E163" s="6" t="s">
        <v>1843</v>
      </c>
      <c r="F163" s="12">
        <v>7.5</v>
      </c>
      <c r="G163" s="12">
        <v>6</v>
      </c>
      <c r="H163" s="12"/>
      <c r="I163" s="6" t="s">
        <v>281</v>
      </c>
      <c r="J163" s="6" t="s">
        <v>557</v>
      </c>
      <c r="K163" s="64" t="s">
        <v>3083</v>
      </c>
      <c r="L163" s="7"/>
      <c r="M163" s="202">
        <v>1</v>
      </c>
    </row>
    <row r="164" spans="2:13" s="180" customFormat="1" ht="47.25">
      <c r="B164" s="6">
        <v>24</v>
      </c>
      <c r="C164" s="7" t="s">
        <v>3084</v>
      </c>
      <c r="D164" s="6" t="s">
        <v>860</v>
      </c>
      <c r="E164" s="6" t="s">
        <v>1843</v>
      </c>
      <c r="F164" s="12">
        <v>4</v>
      </c>
      <c r="G164" s="12">
        <v>3</v>
      </c>
      <c r="H164" s="12"/>
      <c r="I164" s="6" t="s">
        <v>281</v>
      </c>
      <c r="J164" s="6" t="s">
        <v>459</v>
      </c>
      <c r="K164" s="64" t="s">
        <v>3085</v>
      </c>
      <c r="L164" s="7" t="s">
        <v>6668</v>
      </c>
      <c r="M164" s="202">
        <v>1</v>
      </c>
    </row>
    <row r="165" spans="2:13" s="180" customFormat="1" ht="47.25">
      <c r="B165" s="6">
        <v>25</v>
      </c>
      <c r="C165" s="7" t="s">
        <v>3086</v>
      </c>
      <c r="D165" s="6" t="s">
        <v>860</v>
      </c>
      <c r="E165" s="6" t="s">
        <v>1843</v>
      </c>
      <c r="F165" s="12">
        <v>2</v>
      </c>
      <c r="G165" s="12">
        <v>2</v>
      </c>
      <c r="H165" s="12"/>
      <c r="I165" s="6" t="s">
        <v>281</v>
      </c>
      <c r="J165" s="6" t="s">
        <v>3087</v>
      </c>
      <c r="K165" s="64" t="s">
        <v>3088</v>
      </c>
      <c r="L165" s="7" t="s">
        <v>6668</v>
      </c>
      <c r="M165" s="202">
        <v>1</v>
      </c>
    </row>
    <row r="166" spans="2:13" s="180" customFormat="1" ht="78.75">
      <c r="B166" s="6">
        <v>26</v>
      </c>
      <c r="C166" s="7" t="s">
        <v>3089</v>
      </c>
      <c r="D166" s="6" t="s">
        <v>860</v>
      </c>
      <c r="E166" s="6" t="s">
        <v>1843</v>
      </c>
      <c r="F166" s="12">
        <v>22.5</v>
      </c>
      <c r="G166" s="12">
        <v>10</v>
      </c>
      <c r="H166" s="12"/>
      <c r="I166" s="6" t="s">
        <v>281</v>
      </c>
      <c r="J166" s="6" t="s">
        <v>3090</v>
      </c>
      <c r="K166" s="64" t="s">
        <v>3091</v>
      </c>
      <c r="L166" s="7" t="s">
        <v>6683</v>
      </c>
      <c r="M166" s="202">
        <v>1</v>
      </c>
    </row>
    <row r="167" spans="2:13" s="180" customFormat="1" ht="47.25">
      <c r="B167" s="6">
        <v>27</v>
      </c>
      <c r="C167" s="7" t="s">
        <v>3092</v>
      </c>
      <c r="D167" s="6" t="s">
        <v>860</v>
      </c>
      <c r="E167" s="6" t="s">
        <v>1843</v>
      </c>
      <c r="F167" s="12">
        <v>4.6500000000000004</v>
      </c>
      <c r="G167" s="12">
        <v>4</v>
      </c>
      <c r="H167" s="12"/>
      <c r="I167" s="6" t="s">
        <v>281</v>
      </c>
      <c r="J167" s="6" t="s">
        <v>557</v>
      </c>
      <c r="K167" s="64" t="s">
        <v>3093</v>
      </c>
      <c r="L167" s="7" t="s">
        <v>6668</v>
      </c>
      <c r="M167" s="202">
        <v>1</v>
      </c>
    </row>
    <row r="168" spans="2:13" s="180" customFormat="1" ht="94.5">
      <c r="B168" s="6">
        <v>28</v>
      </c>
      <c r="C168" s="7" t="s">
        <v>3094</v>
      </c>
      <c r="D168" s="6" t="s">
        <v>860</v>
      </c>
      <c r="E168" s="6" t="s">
        <v>1843</v>
      </c>
      <c r="F168" s="12">
        <v>6.9</v>
      </c>
      <c r="G168" s="12">
        <v>5.9</v>
      </c>
      <c r="H168" s="12"/>
      <c r="I168" s="6" t="s">
        <v>281</v>
      </c>
      <c r="J168" s="6" t="s">
        <v>394</v>
      </c>
      <c r="K168" s="64" t="s">
        <v>3095</v>
      </c>
      <c r="L168" s="7" t="s">
        <v>6683</v>
      </c>
      <c r="M168" s="202">
        <v>1</v>
      </c>
    </row>
    <row r="169" spans="2:13" s="180" customFormat="1" ht="63">
      <c r="B169" s="6">
        <v>29</v>
      </c>
      <c r="C169" s="7" t="s">
        <v>3096</v>
      </c>
      <c r="D169" s="6" t="s">
        <v>860</v>
      </c>
      <c r="E169" s="6" t="s">
        <v>1843</v>
      </c>
      <c r="F169" s="12">
        <v>2.8</v>
      </c>
      <c r="G169" s="12">
        <v>2.8</v>
      </c>
      <c r="H169" s="12"/>
      <c r="I169" s="6" t="s">
        <v>281</v>
      </c>
      <c r="J169" s="6" t="s">
        <v>394</v>
      </c>
      <c r="K169" s="64" t="s">
        <v>3097</v>
      </c>
      <c r="L169" s="7" t="s">
        <v>6683</v>
      </c>
      <c r="M169" s="202">
        <v>1</v>
      </c>
    </row>
    <row r="170" spans="2:13" s="180" customFormat="1" ht="63">
      <c r="B170" s="6">
        <v>30</v>
      </c>
      <c r="C170" s="7" t="s">
        <v>3098</v>
      </c>
      <c r="D170" s="6" t="s">
        <v>860</v>
      </c>
      <c r="E170" s="6" t="s">
        <v>1843</v>
      </c>
      <c r="F170" s="12">
        <v>2.5</v>
      </c>
      <c r="G170" s="12">
        <v>2</v>
      </c>
      <c r="H170" s="12"/>
      <c r="I170" s="6" t="s">
        <v>281</v>
      </c>
      <c r="J170" s="6" t="s">
        <v>394</v>
      </c>
      <c r="K170" s="64" t="s">
        <v>3099</v>
      </c>
      <c r="L170" s="7" t="s">
        <v>6683</v>
      </c>
      <c r="M170" s="202">
        <v>1</v>
      </c>
    </row>
    <row r="171" spans="2:13" s="180" customFormat="1" ht="63">
      <c r="B171" s="6">
        <v>31</v>
      </c>
      <c r="C171" s="7" t="s">
        <v>3100</v>
      </c>
      <c r="D171" s="6" t="s">
        <v>860</v>
      </c>
      <c r="E171" s="6" t="s">
        <v>1843</v>
      </c>
      <c r="F171" s="12">
        <v>3.4</v>
      </c>
      <c r="G171" s="12">
        <v>3</v>
      </c>
      <c r="H171" s="12"/>
      <c r="I171" s="6" t="s">
        <v>281</v>
      </c>
      <c r="J171" s="6" t="s">
        <v>394</v>
      </c>
      <c r="K171" s="64" t="s">
        <v>3101</v>
      </c>
      <c r="L171" s="7" t="s">
        <v>6683</v>
      </c>
      <c r="M171" s="202">
        <v>1</v>
      </c>
    </row>
    <row r="172" spans="2:13" s="180" customFormat="1" ht="47.25">
      <c r="B172" s="6">
        <v>32</v>
      </c>
      <c r="C172" s="7" t="s">
        <v>3102</v>
      </c>
      <c r="D172" s="6" t="s">
        <v>860</v>
      </c>
      <c r="E172" s="6" t="s">
        <v>1843</v>
      </c>
      <c r="F172" s="12">
        <v>5.41</v>
      </c>
      <c r="G172" s="12">
        <v>4</v>
      </c>
      <c r="H172" s="12"/>
      <c r="I172" s="6" t="s">
        <v>281</v>
      </c>
      <c r="J172" s="6" t="s">
        <v>3087</v>
      </c>
      <c r="K172" s="64" t="s">
        <v>3103</v>
      </c>
      <c r="L172" s="7" t="s">
        <v>6668</v>
      </c>
      <c r="M172" s="202">
        <v>1</v>
      </c>
    </row>
    <row r="173" spans="2:13" s="180" customFormat="1" ht="47.25">
      <c r="B173" s="6">
        <v>33</v>
      </c>
      <c r="C173" s="7" t="s">
        <v>3104</v>
      </c>
      <c r="D173" s="6" t="s">
        <v>860</v>
      </c>
      <c r="E173" s="6" t="s">
        <v>285</v>
      </c>
      <c r="F173" s="12">
        <v>10.5</v>
      </c>
      <c r="G173" s="12">
        <v>5</v>
      </c>
      <c r="H173" s="12"/>
      <c r="I173" s="6" t="s">
        <v>281</v>
      </c>
      <c r="J173" s="6" t="s">
        <v>366</v>
      </c>
      <c r="K173" s="64" t="s">
        <v>3105</v>
      </c>
      <c r="L173" s="7" t="s">
        <v>6684</v>
      </c>
      <c r="M173" s="202">
        <v>1</v>
      </c>
    </row>
    <row r="174" spans="2:13" s="180" customFormat="1" ht="47.25">
      <c r="B174" s="6">
        <v>34</v>
      </c>
      <c r="C174" s="7" t="s">
        <v>3106</v>
      </c>
      <c r="D174" s="6" t="s">
        <v>860</v>
      </c>
      <c r="E174" s="6" t="s">
        <v>285</v>
      </c>
      <c r="F174" s="12">
        <v>11.5</v>
      </c>
      <c r="G174" s="12">
        <v>5</v>
      </c>
      <c r="H174" s="12"/>
      <c r="I174" s="6" t="s">
        <v>281</v>
      </c>
      <c r="J174" s="6" t="s">
        <v>366</v>
      </c>
      <c r="K174" s="64" t="s">
        <v>3105</v>
      </c>
      <c r="L174" s="7" t="s">
        <v>6684</v>
      </c>
      <c r="M174" s="202">
        <v>1</v>
      </c>
    </row>
    <row r="175" spans="2:13" s="180" customFormat="1" ht="204.75">
      <c r="B175" s="6">
        <v>35</v>
      </c>
      <c r="C175" s="7" t="s">
        <v>3107</v>
      </c>
      <c r="D175" s="6" t="s">
        <v>860</v>
      </c>
      <c r="E175" s="6" t="s">
        <v>285</v>
      </c>
      <c r="F175" s="12">
        <v>18.8</v>
      </c>
      <c r="G175" s="12">
        <v>10</v>
      </c>
      <c r="H175" s="12"/>
      <c r="I175" s="6" t="s">
        <v>281</v>
      </c>
      <c r="J175" s="6" t="s">
        <v>319</v>
      </c>
      <c r="K175" s="64" t="s">
        <v>3108</v>
      </c>
      <c r="L175" s="7"/>
      <c r="M175" s="202">
        <v>1</v>
      </c>
    </row>
    <row r="176" spans="2:13" s="180" customFormat="1" ht="110.25">
      <c r="B176" s="6">
        <v>36</v>
      </c>
      <c r="C176" s="7" t="s">
        <v>3109</v>
      </c>
      <c r="D176" s="6" t="s">
        <v>860</v>
      </c>
      <c r="E176" s="6" t="s">
        <v>285</v>
      </c>
      <c r="F176" s="12">
        <v>16.5</v>
      </c>
      <c r="G176" s="12">
        <v>10</v>
      </c>
      <c r="H176" s="12"/>
      <c r="I176" s="6" t="s">
        <v>281</v>
      </c>
      <c r="J176" s="6" t="s">
        <v>319</v>
      </c>
      <c r="K176" s="64" t="s">
        <v>3110</v>
      </c>
      <c r="L176" s="7"/>
      <c r="M176" s="202">
        <v>1</v>
      </c>
    </row>
    <row r="177" spans="1:13" s="180" customFormat="1" ht="110.25">
      <c r="B177" s="6">
        <v>37</v>
      </c>
      <c r="C177" s="7" t="s">
        <v>3111</v>
      </c>
      <c r="D177" s="6" t="s">
        <v>860</v>
      </c>
      <c r="E177" s="6" t="s">
        <v>285</v>
      </c>
      <c r="F177" s="12">
        <v>7.38</v>
      </c>
      <c r="G177" s="12">
        <v>7.38</v>
      </c>
      <c r="H177" s="12"/>
      <c r="I177" s="6" t="s">
        <v>281</v>
      </c>
      <c r="J177" s="6" t="s">
        <v>319</v>
      </c>
      <c r="K177" s="64" t="s">
        <v>3112</v>
      </c>
      <c r="L177" s="7"/>
      <c r="M177" s="202">
        <v>1</v>
      </c>
    </row>
    <row r="178" spans="1:13" s="180" customFormat="1" ht="110.25">
      <c r="B178" s="6">
        <v>38</v>
      </c>
      <c r="C178" s="7" t="s">
        <v>3113</v>
      </c>
      <c r="D178" s="6" t="s">
        <v>860</v>
      </c>
      <c r="E178" s="6" t="s">
        <v>285</v>
      </c>
      <c r="F178" s="12">
        <v>10.8</v>
      </c>
      <c r="G178" s="12">
        <v>10.8</v>
      </c>
      <c r="H178" s="12"/>
      <c r="I178" s="6" t="s">
        <v>281</v>
      </c>
      <c r="J178" s="6" t="s">
        <v>319</v>
      </c>
      <c r="K178" s="64" t="s">
        <v>3114</v>
      </c>
      <c r="L178" s="7"/>
      <c r="M178" s="202">
        <v>1</v>
      </c>
    </row>
    <row r="179" spans="1:13" s="180" customFormat="1" ht="94.5">
      <c r="B179" s="6">
        <v>39</v>
      </c>
      <c r="C179" s="7" t="s">
        <v>3115</v>
      </c>
      <c r="D179" s="6" t="s">
        <v>860</v>
      </c>
      <c r="E179" s="6" t="s">
        <v>285</v>
      </c>
      <c r="F179" s="12">
        <v>14.77</v>
      </c>
      <c r="G179" s="12">
        <v>7</v>
      </c>
      <c r="H179" s="12"/>
      <c r="I179" s="6" t="s">
        <v>281</v>
      </c>
      <c r="J179" s="6" t="s">
        <v>339</v>
      </c>
      <c r="K179" s="64" t="s">
        <v>3116</v>
      </c>
      <c r="L179" s="7"/>
      <c r="M179" s="202">
        <v>1</v>
      </c>
    </row>
    <row r="180" spans="1:13" s="180" customFormat="1" ht="110.25">
      <c r="B180" s="6">
        <v>40</v>
      </c>
      <c r="C180" s="7" t="s">
        <v>3117</v>
      </c>
      <c r="D180" s="6" t="s">
        <v>860</v>
      </c>
      <c r="E180" s="6" t="s">
        <v>285</v>
      </c>
      <c r="F180" s="12">
        <v>16.8</v>
      </c>
      <c r="G180" s="12">
        <v>5</v>
      </c>
      <c r="H180" s="12"/>
      <c r="I180" s="6" t="s">
        <v>281</v>
      </c>
      <c r="J180" s="6" t="s">
        <v>328</v>
      </c>
      <c r="K180" s="64" t="s">
        <v>3118</v>
      </c>
      <c r="L180" s="7"/>
      <c r="M180" s="202">
        <v>1</v>
      </c>
    </row>
    <row r="181" spans="1:13" s="180" customFormat="1" ht="110.25">
      <c r="B181" s="6">
        <v>41</v>
      </c>
      <c r="C181" s="7" t="s">
        <v>3119</v>
      </c>
      <c r="D181" s="6" t="s">
        <v>860</v>
      </c>
      <c r="E181" s="6" t="s">
        <v>285</v>
      </c>
      <c r="F181" s="12">
        <v>12.7</v>
      </c>
      <c r="G181" s="12">
        <v>5</v>
      </c>
      <c r="H181" s="12"/>
      <c r="I181" s="6" t="s">
        <v>281</v>
      </c>
      <c r="J181" s="6" t="s">
        <v>328</v>
      </c>
      <c r="K181" s="64" t="s">
        <v>3120</v>
      </c>
      <c r="L181" s="7"/>
      <c r="M181" s="202">
        <v>1</v>
      </c>
    </row>
    <row r="182" spans="1:13" s="180" customFormat="1" ht="141.75">
      <c r="B182" s="6">
        <v>42</v>
      </c>
      <c r="C182" s="7" t="s">
        <v>3121</v>
      </c>
      <c r="D182" s="6" t="s">
        <v>860</v>
      </c>
      <c r="E182" s="6" t="s">
        <v>285</v>
      </c>
      <c r="F182" s="12">
        <v>13.61</v>
      </c>
      <c r="G182" s="12">
        <v>13.61</v>
      </c>
      <c r="H182" s="12"/>
      <c r="I182" s="6" t="s">
        <v>281</v>
      </c>
      <c r="J182" s="6" t="s">
        <v>295</v>
      </c>
      <c r="K182" s="64" t="s">
        <v>3122</v>
      </c>
      <c r="L182" s="7"/>
      <c r="M182" s="202">
        <v>1</v>
      </c>
    </row>
    <row r="183" spans="1:13" s="181" customFormat="1" hidden="1">
      <c r="B183" s="3"/>
      <c r="C183" s="137"/>
      <c r="D183" s="3"/>
      <c r="E183" s="3"/>
      <c r="F183" s="142"/>
      <c r="G183" s="142"/>
      <c r="H183" s="142"/>
      <c r="I183" s="3"/>
      <c r="J183" s="3"/>
      <c r="K183" s="182"/>
      <c r="L183" s="137"/>
      <c r="M183" s="183"/>
    </row>
    <row r="184" spans="1:13" s="80" customFormat="1">
      <c r="A184" s="1"/>
      <c r="B184" s="79" t="s">
        <v>56</v>
      </c>
      <c r="C184" s="189" t="s">
        <v>6492</v>
      </c>
      <c r="D184" s="78"/>
      <c r="E184" s="78"/>
      <c r="F184" s="87"/>
      <c r="G184" s="87"/>
      <c r="H184" s="87"/>
      <c r="I184" s="78"/>
      <c r="J184" s="78"/>
      <c r="K184" s="91"/>
      <c r="L184" s="92"/>
      <c r="M184" s="421">
        <v>0</v>
      </c>
    </row>
    <row r="185" spans="1:13" ht="94.5">
      <c r="B185" s="6">
        <v>43</v>
      </c>
      <c r="C185" s="33" t="s">
        <v>3123</v>
      </c>
      <c r="D185" s="6" t="s">
        <v>860</v>
      </c>
      <c r="E185" s="6" t="s">
        <v>1843</v>
      </c>
      <c r="F185" s="12">
        <v>3.8</v>
      </c>
      <c r="G185" s="12">
        <v>1.3</v>
      </c>
      <c r="H185" s="12"/>
      <c r="I185" s="6" t="s">
        <v>281</v>
      </c>
      <c r="J185" s="6" t="s">
        <v>306</v>
      </c>
      <c r="K185" s="33" t="s">
        <v>3124</v>
      </c>
      <c r="L185" s="7" t="s">
        <v>6685</v>
      </c>
      <c r="M185" s="202">
        <v>1</v>
      </c>
    </row>
    <row r="186" spans="1:13" ht="63">
      <c r="B186" s="6">
        <v>44</v>
      </c>
      <c r="C186" s="33" t="s">
        <v>3125</v>
      </c>
      <c r="D186" s="6" t="s">
        <v>860</v>
      </c>
      <c r="E186" s="6" t="s">
        <v>1843</v>
      </c>
      <c r="F186" s="12">
        <v>4.2</v>
      </c>
      <c r="G186" s="12">
        <v>0.85</v>
      </c>
      <c r="H186" s="12"/>
      <c r="I186" s="6" t="s">
        <v>281</v>
      </c>
      <c r="J186" s="6" t="s">
        <v>328</v>
      </c>
      <c r="K186" s="33" t="s">
        <v>3126</v>
      </c>
      <c r="L186" s="7" t="s">
        <v>6667</v>
      </c>
      <c r="M186" s="202">
        <v>1</v>
      </c>
    </row>
    <row r="187" spans="1:13" ht="63">
      <c r="B187" s="6">
        <v>45</v>
      </c>
      <c r="C187" s="33" t="s">
        <v>3127</v>
      </c>
      <c r="D187" s="6" t="s">
        <v>860</v>
      </c>
      <c r="E187" s="6" t="s">
        <v>1843</v>
      </c>
      <c r="F187" s="12">
        <v>2</v>
      </c>
      <c r="G187" s="12">
        <v>2.5000000000000001E-3</v>
      </c>
      <c r="H187" s="12"/>
      <c r="I187" s="6" t="s">
        <v>281</v>
      </c>
      <c r="J187" s="6" t="s">
        <v>328</v>
      </c>
      <c r="K187" s="33" t="s">
        <v>3128</v>
      </c>
      <c r="L187" s="7" t="s">
        <v>6686</v>
      </c>
      <c r="M187" s="202">
        <v>1</v>
      </c>
    </row>
    <row r="188" spans="1:13" ht="63">
      <c r="B188" s="6">
        <v>46</v>
      </c>
      <c r="C188" s="33" t="s">
        <v>3129</v>
      </c>
      <c r="D188" s="6" t="s">
        <v>860</v>
      </c>
      <c r="E188" s="6" t="s">
        <v>1843</v>
      </c>
      <c r="F188" s="12">
        <v>3.1</v>
      </c>
      <c r="G188" s="12">
        <v>0.86999999999999966</v>
      </c>
      <c r="H188" s="12"/>
      <c r="I188" s="6" t="s">
        <v>281</v>
      </c>
      <c r="J188" s="6" t="s">
        <v>3130</v>
      </c>
      <c r="K188" s="33" t="s">
        <v>3131</v>
      </c>
      <c r="L188" s="7" t="s">
        <v>6686</v>
      </c>
      <c r="M188" s="202">
        <v>1</v>
      </c>
    </row>
    <row r="189" spans="1:13" ht="63">
      <c r="B189" s="6">
        <v>47</v>
      </c>
      <c r="C189" s="33" t="s">
        <v>3132</v>
      </c>
      <c r="D189" s="6" t="s">
        <v>860</v>
      </c>
      <c r="E189" s="6" t="s">
        <v>1843</v>
      </c>
      <c r="F189" s="12">
        <v>1.1000000000000001</v>
      </c>
      <c r="G189" s="12">
        <v>0.52</v>
      </c>
      <c r="H189" s="12"/>
      <c r="I189" s="6" t="s">
        <v>281</v>
      </c>
      <c r="J189" s="6" t="s">
        <v>295</v>
      </c>
      <c r="K189" s="33" t="s">
        <v>3133</v>
      </c>
      <c r="L189" s="7" t="s">
        <v>6686</v>
      </c>
      <c r="M189" s="202">
        <v>1</v>
      </c>
    </row>
    <row r="190" spans="1:13" ht="126">
      <c r="B190" s="6">
        <v>48</v>
      </c>
      <c r="C190" s="33" t="s">
        <v>3134</v>
      </c>
      <c r="D190" s="6" t="s">
        <v>860</v>
      </c>
      <c r="E190" s="6" t="s">
        <v>1843</v>
      </c>
      <c r="F190" s="12">
        <v>3.1</v>
      </c>
      <c r="G190" s="12">
        <v>0.1</v>
      </c>
      <c r="H190" s="12"/>
      <c r="I190" s="6" t="s">
        <v>281</v>
      </c>
      <c r="J190" s="6" t="s">
        <v>319</v>
      </c>
      <c r="K190" s="33" t="s">
        <v>3135</v>
      </c>
      <c r="L190" s="7" t="s">
        <v>6684</v>
      </c>
      <c r="M190" s="202">
        <v>1</v>
      </c>
    </row>
    <row r="191" spans="1:13" ht="94.5">
      <c r="B191" s="6">
        <v>49</v>
      </c>
      <c r="C191" s="33" t="s">
        <v>3136</v>
      </c>
      <c r="D191" s="6" t="s">
        <v>860</v>
      </c>
      <c r="E191" s="6" t="s">
        <v>1843</v>
      </c>
      <c r="F191" s="12">
        <v>3.88</v>
      </c>
      <c r="G191" s="12">
        <v>0.02</v>
      </c>
      <c r="H191" s="12"/>
      <c r="I191" s="6" t="s">
        <v>281</v>
      </c>
      <c r="J191" s="6" t="s">
        <v>295</v>
      </c>
      <c r="K191" s="33" t="s">
        <v>3137</v>
      </c>
      <c r="L191" s="7" t="s">
        <v>6667</v>
      </c>
      <c r="M191" s="202">
        <v>1</v>
      </c>
    </row>
    <row r="192" spans="1:13" ht="204.75">
      <c r="B192" s="6">
        <v>50</v>
      </c>
      <c r="C192" s="33" t="s">
        <v>3138</v>
      </c>
      <c r="D192" s="6" t="s">
        <v>860</v>
      </c>
      <c r="E192" s="6" t="s">
        <v>3139</v>
      </c>
      <c r="F192" s="12">
        <v>9.07</v>
      </c>
      <c r="G192" s="12">
        <v>7.07</v>
      </c>
      <c r="H192" s="12"/>
      <c r="I192" s="6" t="s">
        <v>281</v>
      </c>
      <c r="J192" s="6" t="s">
        <v>303</v>
      </c>
      <c r="K192" s="33" t="s">
        <v>3140</v>
      </c>
      <c r="L192" s="7"/>
      <c r="M192" s="202">
        <v>1</v>
      </c>
    </row>
    <row r="193" spans="2:13" ht="94.5">
      <c r="B193" s="6">
        <v>51</v>
      </c>
      <c r="C193" s="33" t="s">
        <v>3141</v>
      </c>
      <c r="D193" s="6" t="s">
        <v>860</v>
      </c>
      <c r="E193" s="6" t="s">
        <v>1843</v>
      </c>
      <c r="F193" s="12">
        <v>2.2999999999999998</v>
      </c>
      <c r="G193" s="12">
        <v>0.76</v>
      </c>
      <c r="H193" s="12"/>
      <c r="I193" s="6" t="s">
        <v>281</v>
      </c>
      <c r="J193" s="6" t="s">
        <v>328</v>
      </c>
      <c r="K193" s="33" t="s">
        <v>3142</v>
      </c>
      <c r="L193" s="7" t="s">
        <v>6686</v>
      </c>
      <c r="M193" s="202">
        <v>1</v>
      </c>
    </row>
    <row r="194" spans="2:13" ht="47.25">
      <c r="B194" s="6">
        <v>52</v>
      </c>
      <c r="C194" s="33" t="s">
        <v>3143</v>
      </c>
      <c r="D194" s="6" t="s">
        <v>860</v>
      </c>
      <c r="E194" s="6" t="s">
        <v>1843</v>
      </c>
      <c r="F194" s="12">
        <v>0.85</v>
      </c>
      <c r="G194" s="12">
        <v>0.1</v>
      </c>
      <c r="H194" s="12"/>
      <c r="I194" s="6" t="s">
        <v>281</v>
      </c>
      <c r="J194" s="6" t="s">
        <v>282</v>
      </c>
      <c r="K194" s="33" t="s">
        <v>3144</v>
      </c>
      <c r="L194" s="7" t="s">
        <v>6686</v>
      </c>
      <c r="M194" s="202">
        <v>1</v>
      </c>
    </row>
    <row r="195" spans="2:13" ht="47.25">
      <c r="B195" s="6">
        <v>53</v>
      </c>
      <c r="C195" s="33" t="s">
        <v>3145</v>
      </c>
      <c r="D195" s="6" t="s">
        <v>860</v>
      </c>
      <c r="E195" s="6" t="s">
        <v>1843</v>
      </c>
      <c r="F195" s="12">
        <v>0.59</v>
      </c>
      <c r="G195" s="12">
        <v>1.9769999999999999E-2</v>
      </c>
      <c r="H195" s="12"/>
      <c r="I195" s="6" t="s">
        <v>281</v>
      </c>
      <c r="J195" s="6" t="s">
        <v>282</v>
      </c>
      <c r="K195" s="33" t="s">
        <v>3146</v>
      </c>
      <c r="L195" s="7" t="s">
        <v>6686</v>
      </c>
      <c r="M195" s="202">
        <v>1</v>
      </c>
    </row>
    <row r="196" spans="2:13" ht="126">
      <c r="B196" s="6">
        <v>54</v>
      </c>
      <c r="C196" s="33" t="s">
        <v>3147</v>
      </c>
      <c r="D196" s="6" t="s">
        <v>860</v>
      </c>
      <c r="E196" s="6" t="s">
        <v>1843</v>
      </c>
      <c r="F196" s="12">
        <v>0.92</v>
      </c>
      <c r="G196" s="12">
        <v>0.75</v>
      </c>
      <c r="H196" s="12"/>
      <c r="I196" s="6" t="s">
        <v>281</v>
      </c>
      <c r="J196" s="6" t="s">
        <v>380</v>
      </c>
      <c r="K196" s="33" t="s">
        <v>3148</v>
      </c>
      <c r="L196" s="7" t="s">
        <v>6681</v>
      </c>
      <c r="M196" s="202">
        <v>1</v>
      </c>
    </row>
    <row r="197" spans="2:13" ht="47.25">
      <c r="B197" s="6">
        <v>55</v>
      </c>
      <c r="C197" s="33" t="s">
        <v>3149</v>
      </c>
      <c r="D197" s="6" t="s">
        <v>860</v>
      </c>
      <c r="E197" s="6" t="s">
        <v>1843</v>
      </c>
      <c r="F197" s="12">
        <v>2.38</v>
      </c>
      <c r="G197" s="12">
        <v>0.83</v>
      </c>
      <c r="H197" s="12"/>
      <c r="I197" s="6" t="s">
        <v>281</v>
      </c>
      <c r="J197" s="6" t="s">
        <v>295</v>
      </c>
      <c r="K197" s="33" t="s">
        <v>3150</v>
      </c>
      <c r="L197" s="7" t="s">
        <v>6675</v>
      </c>
      <c r="M197" s="202">
        <v>1</v>
      </c>
    </row>
    <row r="198" spans="2:13" ht="47.25">
      <c r="B198" s="6">
        <v>56</v>
      </c>
      <c r="C198" s="33" t="s">
        <v>3151</v>
      </c>
      <c r="D198" s="6" t="s">
        <v>860</v>
      </c>
      <c r="E198" s="6" t="s">
        <v>1843</v>
      </c>
      <c r="F198" s="12">
        <v>0.5</v>
      </c>
      <c r="G198" s="12">
        <v>0.15</v>
      </c>
      <c r="H198" s="12"/>
      <c r="I198" s="6" t="s">
        <v>281</v>
      </c>
      <c r="J198" s="6" t="s">
        <v>295</v>
      </c>
      <c r="K198" s="33" t="s">
        <v>3152</v>
      </c>
      <c r="L198" s="7" t="s">
        <v>6665</v>
      </c>
      <c r="M198" s="202">
        <v>1</v>
      </c>
    </row>
    <row r="199" spans="2:13" ht="94.5">
      <c r="B199" s="6">
        <v>57</v>
      </c>
      <c r="C199" s="33" t="s">
        <v>3155</v>
      </c>
      <c r="D199" s="6" t="s">
        <v>860</v>
      </c>
      <c r="E199" s="6" t="s">
        <v>1843</v>
      </c>
      <c r="F199" s="12">
        <v>1.27</v>
      </c>
      <c r="G199" s="12">
        <v>0.24</v>
      </c>
      <c r="H199" s="12"/>
      <c r="I199" s="6" t="s">
        <v>281</v>
      </c>
      <c r="J199" s="6" t="s">
        <v>459</v>
      </c>
      <c r="K199" s="33" t="s">
        <v>3156</v>
      </c>
      <c r="L199" s="7" t="s">
        <v>6686</v>
      </c>
      <c r="M199" s="202">
        <v>1</v>
      </c>
    </row>
    <row r="200" spans="2:13" ht="47.25">
      <c r="B200" s="6">
        <v>58</v>
      </c>
      <c r="C200" s="33" t="s">
        <v>3157</v>
      </c>
      <c r="D200" s="6" t="s">
        <v>860</v>
      </c>
      <c r="E200" s="6" t="s">
        <v>1843</v>
      </c>
      <c r="F200" s="12">
        <v>9.3000000000000007</v>
      </c>
      <c r="G200" s="12">
        <v>0.28999999999999998</v>
      </c>
      <c r="H200" s="12"/>
      <c r="I200" s="6" t="s">
        <v>281</v>
      </c>
      <c r="J200" s="6" t="s">
        <v>377</v>
      </c>
      <c r="K200" s="33" t="s">
        <v>3158</v>
      </c>
      <c r="L200" s="7" t="s">
        <v>6686</v>
      </c>
      <c r="M200" s="202">
        <v>1</v>
      </c>
    </row>
    <row r="201" spans="2:13" ht="78.75">
      <c r="B201" s="6">
        <v>59</v>
      </c>
      <c r="C201" s="33" t="s">
        <v>3159</v>
      </c>
      <c r="D201" s="6" t="s">
        <v>860</v>
      </c>
      <c r="E201" s="6" t="s">
        <v>1843</v>
      </c>
      <c r="F201" s="12">
        <v>1.58</v>
      </c>
      <c r="G201" s="12">
        <v>0.83</v>
      </c>
      <c r="H201" s="12"/>
      <c r="I201" s="6" t="s">
        <v>281</v>
      </c>
      <c r="J201" s="6" t="s">
        <v>374</v>
      </c>
      <c r="K201" s="33" t="s">
        <v>3160</v>
      </c>
      <c r="L201" s="7" t="s">
        <v>6686</v>
      </c>
      <c r="M201" s="202">
        <v>1</v>
      </c>
    </row>
    <row r="202" spans="2:13" ht="78.75">
      <c r="B202" s="6">
        <v>60</v>
      </c>
      <c r="C202" s="33" t="s">
        <v>3161</v>
      </c>
      <c r="D202" s="6" t="s">
        <v>860</v>
      </c>
      <c r="E202" s="6" t="s">
        <v>1843</v>
      </c>
      <c r="F202" s="12">
        <v>4.13</v>
      </c>
      <c r="G202" s="12">
        <v>2.92</v>
      </c>
      <c r="H202" s="12"/>
      <c r="I202" s="6" t="s">
        <v>281</v>
      </c>
      <c r="J202" s="6" t="s">
        <v>374</v>
      </c>
      <c r="K202" s="33" t="s">
        <v>3162</v>
      </c>
      <c r="L202" s="7" t="s">
        <v>6686</v>
      </c>
      <c r="M202" s="202">
        <v>1</v>
      </c>
    </row>
    <row r="203" spans="2:13" ht="204.75">
      <c r="B203" s="6">
        <v>61</v>
      </c>
      <c r="C203" s="33" t="s">
        <v>3163</v>
      </c>
      <c r="D203" s="6" t="s">
        <v>860</v>
      </c>
      <c r="E203" s="6" t="s">
        <v>1843</v>
      </c>
      <c r="F203" s="12">
        <v>4.9400000000000004</v>
      </c>
      <c r="G203" s="12">
        <v>1</v>
      </c>
      <c r="H203" s="12"/>
      <c r="I203" s="6" t="s">
        <v>281</v>
      </c>
      <c r="J203" s="6" t="s">
        <v>328</v>
      </c>
      <c r="K203" s="33" t="s">
        <v>3164</v>
      </c>
      <c r="L203" s="7" t="s">
        <v>6686</v>
      </c>
      <c r="M203" s="202">
        <v>1</v>
      </c>
    </row>
    <row r="204" spans="2:13" ht="47.25">
      <c r="B204" s="6">
        <v>62</v>
      </c>
      <c r="C204" s="33" t="s">
        <v>3165</v>
      </c>
      <c r="D204" s="6" t="s">
        <v>860</v>
      </c>
      <c r="E204" s="6" t="s">
        <v>1843</v>
      </c>
      <c r="F204" s="12">
        <v>3</v>
      </c>
      <c r="G204" s="12">
        <v>0.12</v>
      </c>
      <c r="H204" s="12"/>
      <c r="I204" s="6" t="s">
        <v>281</v>
      </c>
      <c r="J204" s="6" t="s">
        <v>374</v>
      </c>
      <c r="K204" s="33" t="s">
        <v>3166</v>
      </c>
      <c r="L204" s="7" t="s">
        <v>6668</v>
      </c>
      <c r="M204" s="202">
        <v>1</v>
      </c>
    </row>
    <row r="205" spans="2:13" ht="63">
      <c r="B205" s="6">
        <v>63</v>
      </c>
      <c r="C205" s="33" t="s">
        <v>3169</v>
      </c>
      <c r="D205" s="6" t="s">
        <v>860</v>
      </c>
      <c r="E205" s="6" t="s">
        <v>1843</v>
      </c>
      <c r="F205" s="12">
        <v>1.5</v>
      </c>
      <c r="G205" s="12">
        <v>1.23</v>
      </c>
      <c r="H205" s="12"/>
      <c r="I205" s="6" t="s">
        <v>281</v>
      </c>
      <c r="J205" s="6" t="s">
        <v>374</v>
      </c>
      <c r="K205" s="33" t="s">
        <v>3170</v>
      </c>
      <c r="L205" s="7" t="s">
        <v>6665</v>
      </c>
      <c r="M205" s="202">
        <v>1</v>
      </c>
    </row>
    <row r="206" spans="2:13" ht="94.5">
      <c r="B206" s="6">
        <v>64</v>
      </c>
      <c r="C206" s="33" t="s">
        <v>3171</v>
      </c>
      <c r="D206" s="6" t="s">
        <v>860</v>
      </c>
      <c r="E206" s="6" t="s">
        <v>1843</v>
      </c>
      <c r="F206" s="12">
        <v>6.04</v>
      </c>
      <c r="G206" s="12">
        <v>3.09</v>
      </c>
      <c r="H206" s="12"/>
      <c r="I206" s="6" t="s">
        <v>281</v>
      </c>
      <c r="J206" s="6" t="s">
        <v>394</v>
      </c>
      <c r="K206" s="33" t="s">
        <v>3172</v>
      </c>
      <c r="L206" s="7" t="s">
        <v>6668</v>
      </c>
      <c r="M206" s="202">
        <v>1</v>
      </c>
    </row>
    <row r="207" spans="2:13" ht="141.75">
      <c r="B207" s="6">
        <v>65</v>
      </c>
      <c r="C207" s="33" t="s">
        <v>3173</v>
      </c>
      <c r="D207" s="6" t="s">
        <v>860</v>
      </c>
      <c r="E207" s="6" t="s">
        <v>1843</v>
      </c>
      <c r="F207" s="12">
        <v>1.03</v>
      </c>
      <c r="G207" s="12">
        <v>1.03</v>
      </c>
      <c r="H207" s="12"/>
      <c r="I207" s="6" t="s">
        <v>281</v>
      </c>
      <c r="J207" s="6" t="s">
        <v>394</v>
      </c>
      <c r="K207" s="33" t="s">
        <v>3174</v>
      </c>
      <c r="L207" s="7" t="s">
        <v>6665</v>
      </c>
      <c r="M207" s="202">
        <v>1</v>
      </c>
    </row>
    <row r="208" spans="2:13" ht="141.75">
      <c r="B208" s="6">
        <v>66</v>
      </c>
      <c r="C208" s="33" t="s">
        <v>3175</v>
      </c>
      <c r="D208" s="6" t="s">
        <v>860</v>
      </c>
      <c r="E208" s="6" t="s">
        <v>1843</v>
      </c>
      <c r="F208" s="12">
        <v>5.9</v>
      </c>
      <c r="G208" s="12">
        <v>0.7</v>
      </c>
      <c r="H208" s="12"/>
      <c r="I208" s="6" t="s">
        <v>281</v>
      </c>
      <c r="J208" s="6" t="s">
        <v>459</v>
      </c>
      <c r="K208" s="33" t="s">
        <v>3176</v>
      </c>
      <c r="L208" s="7" t="s">
        <v>6668</v>
      </c>
      <c r="M208" s="202">
        <v>1</v>
      </c>
    </row>
    <row r="209" spans="2:13" ht="94.5">
      <c r="B209" s="6">
        <v>67</v>
      </c>
      <c r="C209" s="33" t="s">
        <v>3177</v>
      </c>
      <c r="D209" s="6" t="s">
        <v>860</v>
      </c>
      <c r="E209" s="6" t="s">
        <v>1843</v>
      </c>
      <c r="F209" s="12">
        <v>1.5</v>
      </c>
      <c r="G209" s="12">
        <v>0.8</v>
      </c>
      <c r="H209" s="12"/>
      <c r="I209" s="6" t="s">
        <v>281</v>
      </c>
      <c r="J209" s="6" t="s">
        <v>459</v>
      </c>
      <c r="K209" s="33" t="s">
        <v>3178</v>
      </c>
      <c r="L209" s="7" t="s">
        <v>6675</v>
      </c>
      <c r="M209" s="202">
        <v>1</v>
      </c>
    </row>
    <row r="210" spans="2:13" ht="94.5">
      <c r="B210" s="6">
        <v>68</v>
      </c>
      <c r="C210" s="33" t="s">
        <v>3179</v>
      </c>
      <c r="D210" s="6" t="s">
        <v>860</v>
      </c>
      <c r="E210" s="6" t="s">
        <v>1843</v>
      </c>
      <c r="F210" s="12">
        <v>2.48</v>
      </c>
      <c r="G210" s="12">
        <v>2</v>
      </c>
      <c r="H210" s="12"/>
      <c r="I210" s="6" t="s">
        <v>281</v>
      </c>
      <c r="J210" s="6" t="s">
        <v>380</v>
      </c>
      <c r="K210" s="33" t="s">
        <v>3180</v>
      </c>
      <c r="L210" s="7" t="s">
        <v>6675</v>
      </c>
      <c r="M210" s="202">
        <v>1</v>
      </c>
    </row>
    <row r="211" spans="2:13" ht="110.25">
      <c r="B211" s="6">
        <v>69</v>
      </c>
      <c r="C211" s="33" t="s">
        <v>3181</v>
      </c>
      <c r="D211" s="6" t="s">
        <v>860</v>
      </c>
      <c r="E211" s="6" t="s">
        <v>1843</v>
      </c>
      <c r="F211" s="12">
        <v>1.1313</v>
      </c>
      <c r="G211" s="12">
        <v>0.81</v>
      </c>
      <c r="H211" s="12"/>
      <c r="I211" s="6" t="s">
        <v>281</v>
      </c>
      <c r="J211" s="6" t="s">
        <v>282</v>
      </c>
      <c r="K211" s="33" t="s">
        <v>3182</v>
      </c>
      <c r="L211" s="7" t="s">
        <v>6665</v>
      </c>
      <c r="M211" s="202">
        <v>1</v>
      </c>
    </row>
    <row r="212" spans="2:13" ht="94.5">
      <c r="B212" s="6">
        <v>70</v>
      </c>
      <c r="C212" s="33" t="s">
        <v>3183</v>
      </c>
      <c r="D212" s="6" t="s">
        <v>860</v>
      </c>
      <c r="E212" s="6" t="s">
        <v>1843</v>
      </c>
      <c r="F212" s="12">
        <v>1.86</v>
      </c>
      <c r="G212" s="12">
        <v>0.8</v>
      </c>
      <c r="H212" s="12"/>
      <c r="I212" s="6" t="s">
        <v>281</v>
      </c>
      <c r="J212" s="6" t="s">
        <v>459</v>
      </c>
      <c r="K212" s="33" t="s">
        <v>3184</v>
      </c>
      <c r="L212" s="7" t="s">
        <v>6665</v>
      </c>
      <c r="M212" s="202">
        <v>1</v>
      </c>
    </row>
    <row r="213" spans="2:13" ht="94.5">
      <c r="B213" s="6">
        <v>71</v>
      </c>
      <c r="C213" s="33" t="s">
        <v>3185</v>
      </c>
      <c r="D213" s="6" t="s">
        <v>860</v>
      </c>
      <c r="E213" s="6" t="s">
        <v>1843</v>
      </c>
      <c r="F213" s="12">
        <v>1.54</v>
      </c>
      <c r="G213" s="12">
        <v>1.08</v>
      </c>
      <c r="H213" s="12"/>
      <c r="I213" s="6" t="s">
        <v>281</v>
      </c>
      <c r="J213" s="6" t="s">
        <v>282</v>
      </c>
      <c r="K213" s="33" t="s">
        <v>3186</v>
      </c>
      <c r="L213" s="7" t="s">
        <v>6665</v>
      </c>
      <c r="M213" s="202">
        <v>1</v>
      </c>
    </row>
    <row r="214" spans="2:13" ht="157.5">
      <c r="B214" s="6">
        <v>72</v>
      </c>
      <c r="C214" s="33" t="s">
        <v>3187</v>
      </c>
      <c r="D214" s="6" t="s">
        <v>860</v>
      </c>
      <c r="E214" s="6" t="s">
        <v>1843</v>
      </c>
      <c r="F214" s="12">
        <v>4.4400000000000004</v>
      </c>
      <c r="G214" s="12">
        <v>2.7</v>
      </c>
      <c r="H214" s="12"/>
      <c r="I214" s="6" t="s">
        <v>281</v>
      </c>
      <c r="J214" s="6" t="s">
        <v>374</v>
      </c>
      <c r="K214" s="33" t="s">
        <v>3188</v>
      </c>
      <c r="L214" s="7" t="s">
        <v>6675</v>
      </c>
      <c r="M214" s="202">
        <v>1</v>
      </c>
    </row>
    <row r="215" spans="2:13" ht="141.75">
      <c r="B215" s="6">
        <v>73</v>
      </c>
      <c r="C215" s="33" t="s">
        <v>3189</v>
      </c>
      <c r="D215" s="6" t="s">
        <v>860</v>
      </c>
      <c r="E215" s="6" t="s">
        <v>1843</v>
      </c>
      <c r="F215" s="12">
        <v>2.0489999999999999</v>
      </c>
      <c r="G215" s="12">
        <v>1.7649999999999999</v>
      </c>
      <c r="H215" s="12"/>
      <c r="I215" s="6" t="s">
        <v>281</v>
      </c>
      <c r="J215" s="6" t="s">
        <v>374</v>
      </c>
      <c r="K215" s="33" t="s">
        <v>3190</v>
      </c>
      <c r="L215" s="7" t="s">
        <v>6686</v>
      </c>
      <c r="M215" s="202">
        <v>1</v>
      </c>
    </row>
    <row r="216" spans="2:13" ht="110.25">
      <c r="B216" s="6">
        <v>74</v>
      </c>
      <c r="C216" s="33" t="s">
        <v>3191</v>
      </c>
      <c r="D216" s="6" t="s">
        <v>860</v>
      </c>
      <c r="E216" s="6" t="s">
        <v>1843</v>
      </c>
      <c r="F216" s="12">
        <v>4.04</v>
      </c>
      <c r="G216" s="12">
        <v>1.84</v>
      </c>
      <c r="H216" s="12"/>
      <c r="I216" s="6" t="s">
        <v>281</v>
      </c>
      <c r="J216" s="6" t="s">
        <v>366</v>
      </c>
      <c r="K216" s="33" t="s">
        <v>3192</v>
      </c>
      <c r="L216" s="7" t="s">
        <v>6686</v>
      </c>
      <c r="M216" s="202">
        <v>1</v>
      </c>
    </row>
    <row r="217" spans="2:13" ht="110.25">
      <c r="B217" s="6">
        <v>75</v>
      </c>
      <c r="C217" s="33" t="s">
        <v>3193</v>
      </c>
      <c r="D217" s="6" t="s">
        <v>860</v>
      </c>
      <c r="E217" s="6" t="s">
        <v>1843</v>
      </c>
      <c r="F217" s="12">
        <v>3.96</v>
      </c>
      <c r="G217" s="12">
        <v>1.33</v>
      </c>
      <c r="H217" s="12"/>
      <c r="I217" s="6" t="s">
        <v>281</v>
      </c>
      <c r="J217" s="6" t="s">
        <v>366</v>
      </c>
      <c r="K217" s="33" t="s">
        <v>3194</v>
      </c>
      <c r="L217" s="7" t="s">
        <v>6686</v>
      </c>
      <c r="M217" s="202">
        <v>1</v>
      </c>
    </row>
    <row r="218" spans="2:13" ht="110.25">
      <c r="B218" s="6">
        <v>76</v>
      </c>
      <c r="C218" s="33" t="s">
        <v>3195</v>
      </c>
      <c r="D218" s="6" t="s">
        <v>860</v>
      </c>
      <c r="E218" s="6" t="s">
        <v>1843</v>
      </c>
      <c r="F218" s="12">
        <v>1.33</v>
      </c>
      <c r="G218" s="12">
        <v>1.33</v>
      </c>
      <c r="H218" s="12"/>
      <c r="I218" s="6" t="s">
        <v>281</v>
      </c>
      <c r="J218" s="6" t="s">
        <v>303</v>
      </c>
      <c r="K218" s="33" t="s">
        <v>3196</v>
      </c>
      <c r="L218" s="7" t="s">
        <v>6665</v>
      </c>
      <c r="M218" s="202">
        <v>1</v>
      </c>
    </row>
    <row r="219" spans="2:13" ht="47.25">
      <c r="B219" s="6">
        <v>77</v>
      </c>
      <c r="C219" s="33" t="s">
        <v>3201</v>
      </c>
      <c r="D219" s="6" t="s">
        <v>860</v>
      </c>
      <c r="E219" s="6" t="s">
        <v>1843</v>
      </c>
      <c r="F219" s="12">
        <v>2.4500000000000002</v>
      </c>
      <c r="G219" s="12">
        <v>2.4500000000000002</v>
      </c>
      <c r="H219" s="12"/>
      <c r="I219" s="6" t="s">
        <v>281</v>
      </c>
      <c r="J219" s="6" t="s">
        <v>3202</v>
      </c>
      <c r="K219" s="33" t="s">
        <v>3203</v>
      </c>
      <c r="L219" s="7" t="s">
        <v>6663</v>
      </c>
      <c r="M219" s="202">
        <v>1</v>
      </c>
    </row>
    <row r="220" spans="2:13" ht="173.25">
      <c r="B220" s="6">
        <v>78</v>
      </c>
      <c r="C220" s="33" t="s">
        <v>3204</v>
      </c>
      <c r="D220" s="6" t="s">
        <v>860</v>
      </c>
      <c r="E220" s="6" t="s">
        <v>285</v>
      </c>
      <c r="F220" s="12">
        <v>2.73</v>
      </c>
      <c r="G220" s="12">
        <v>1.03</v>
      </c>
      <c r="H220" s="12"/>
      <c r="I220" s="6" t="s">
        <v>281</v>
      </c>
      <c r="J220" s="6" t="s">
        <v>416</v>
      </c>
      <c r="K220" s="33" t="s">
        <v>3205</v>
      </c>
      <c r="L220" s="7"/>
      <c r="M220" s="202">
        <v>1</v>
      </c>
    </row>
    <row r="221" spans="2:13" ht="47.25">
      <c r="B221" s="6">
        <v>79</v>
      </c>
      <c r="C221" s="33" t="s">
        <v>3206</v>
      </c>
      <c r="D221" s="6" t="s">
        <v>860</v>
      </c>
      <c r="E221" s="6" t="s">
        <v>285</v>
      </c>
      <c r="F221" s="12">
        <v>8.1</v>
      </c>
      <c r="G221" s="12">
        <v>0.03</v>
      </c>
      <c r="H221" s="12"/>
      <c r="I221" s="6" t="s">
        <v>281</v>
      </c>
      <c r="J221" s="6" t="s">
        <v>366</v>
      </c>
      <c r="K221" s="33" t="s">
        <v>3207</v>
      </c>
      <c r="L221" s="7" t="s">
        <v>6680</v>
      </c>
      <c r="M221" s="202">
        <v>1</v>
      </c>
    </row>
    <row r="222" spans="2:13" ht="141.75">
      <c r="B222" s="6">
        <v>80</v>
      </c>
      <c r="C222" s="33" t="s">
        <v>3208</v>
      </c>
      <c r="D222" s="6" t="s">
        <v>860</v>
      </c>
      <c r="E222" s="6" t="s">
        <v>285</v>
      </c>
      <c r="F222" s="12">
        <v>4.97</v>
      </c>
      <c r="G222" s="12">
        <v>4.37</v>
      </c>
      <c r="H222" s="12"/>
      <c r="I222" s="6" t="s">
        <v>281</v>
      </c>
      <c r="J222" s="6" t="s">
        <v>508</v>
      </c>
      <c r="K222" s="33" t="s">
        <v>3209</v>
      </c>
      <c r="L222" s="7"/>
      <c r="M222" s="202">
        <v>1</v>
      </c>
    </row>
    <row r="223" spans="2:13" ht="141.75">
      <c r="B223" s="6">
        <v>81</v>
      </c>
      <c r="C223" s="33" t="s">
        <v>3210</v>
      </c>
      <c r="D223" s="6" t="s">
        <v>860</v>
      </c>
      <c r="E223" s="6" t="s">
        <v>285</v>
      </c>
      <c r="F223" s="12">
        <v>4.61578</v>
      </c>
      <c r="G223" s="12">
        <v>0.02</v>
      </c>
      <c r="H223" s="12"/>
      <c r="I223" s="6" t="s">
        <v>281</v>
      </c>
      <c r="J223" s="6" t="s">
        <v>459</v>
      </c>
      <c r="K223" s="33" t="s">
        <v>3211</v>
      </c>
      <c r="L223" s="7"/>
      <c r="M223" s="202">
        <v>1</v>
      </c>
    </row>
    <row r="224" spans="2:13" ht="252">
      <c r="B224" s="6">
        <v>82</v>
      </c>
      <c r="C224" s="33" t="s">
        <v>3212</v>
      </c>
      <c r="D224" s="6" t="s">
        <v>860</v>
      </c>
      <c r="E224" s="6" t="s">
        <v>285</v>
      </c>
      <c r="F224" s="12">
        <v>15.75</v>
      </c>
      <c r="G224" s="12">
        <v>0.18</v>
      </c>
      <c r="H224" s="12"/>
      <c r="I224" s="6" t="s">
        <v>281</v>
      </c>
      <c r="J224" s="6" t="s">
        <v>527</v>
      </c>
      <c r="K224" s="33" t="s">
        <v>3213</v>
      </c>
      <c r="L224" s="7" t="s">
        <v>6671</v>
      </c>
      <c r="M224" s="202">
        <v>1</v>
      </c>
    </row>
    <row r="225" spans="2:13" ht="126">
      <c r="B225" s="6">
        <v>83</v>
      </c>
      <c r="C225" s="33" t="s">
        <v>3214</v>
      </c>
      <c r="D225" s="6" t="s">
        <v>860</v>
      </c>
      <c r="E225" s="6" t="s">
        <v>285</v>
      </c>
      <c r="F225" s="12">
        <v>14.69</v>
      </c>
      <c r="G225" s="12">
        <v>12.99</v>
      </c>
      <c r="H225" s="12"/>
      <c r="I225" s="6" t="s">
        <v>281</v>
      </c>
      <c r="J225" s="6" t="s">
        <v>303</v>
      </c>
      <c r="K225" s="33" t="s">
        <v>3215</v>
      </c>
      <c r="L225" s="7"/>
      <c r="M225" s="202">
        <v>1</v>
      </c>
    </row>
    <row r="226" spans="2:13" ht="204.75">
      <c r="B226" s="6">
        <v>84</v>
      </c>
      <c r="C226" s="33" t="s">
        <v>3216</v>
      </c>
      <c r="D226" s="6" t="s">
        <v>860</v>
      </c>
      <c r="E226" s="6" t="s">
        <v>285</v>
      </c>
      <c r="F226" s="12">
        <v>16.8</v>
      </c>
      <c r="G226" s="12">
        <v>12</v>
      </c>
      <c r="H226" s="12"/>
      <c r="I226" s="6" t="s">
        <v>281</v>
      </c>
      <c r="J226" s="6" t="s">
        <v>319</v>
      </c>
      <c r="K226" s="33" t="s">
        <v>3217</v>
      </c>
      <c r="L226" s="7"/>
      <c r="M226" s="202">
        <v>1</v>
      </c>
    </row>
    <row r="227" spans="2:13" ht="189">
      <c r="B227" s="6">
        <v>85</v>
      </c>
      <c r="C227" s="33" t="s">
        <v>3218</v>
      </c>
      <c r="D227" s="6" t="s">
        <v>860</v>
      </c>
      <c r="E227" s="6" t="s">
        <v>285</v>
      </c>
      <c r="F227" s="12">
        <v>12.46</v>
      </c>
      <c r="G227" s="12">
        <v>11.214</v>
      </c>
      <c r="H227" s="12"/>
      <c r="I227" s="6" t="s">
        <v>281</v>
      </c>
      <c r="J227" s="6" t="s">
        <v>459</v>
      </c>
      <c r="K227" s="33" t="s">
        <v>3219</v>
      </c>
      <c r="L227" s="7"/>
      <c r="M227" s="202">
        <v>1</v>
      </c>
    </row>
    <row r="228" spans="2:13" ht="141.75">
      <c r="B228" s="6">
        <v>86</v>
      </c>
      <c r="C228" s="33" t="s">
        <v>3220</v>
      </c>
      <c r="D228" s="6" t="s">
        <v>860</v>
      </c>
      <c r="E228" s="6" t="s">
        <v>285</v>
      </c>
      <c r="F228" s="12">
        <v>9.99</v>
      </c>
      <c r="G228" s="12">
        <v>7.99</v>
      </c>
      <c r="H228" s="12"/>
      <c r="I228" s="6" t="s">
        <v>281</v>
      </c>
      <c r="J228" s="6" t="s">
        <v>319</v>
      </c>
      <c r="K228" s="33" t="s">
        <v>3221</v>
      </c>
      <c r="L228" s="7"/>
      <c r="M228" s="202">
        <v>1</v>
      </c>
    </row>
    <row r="229" spans="2:13" ht="157.5">
      <c r="B229" s="6">
        <v>87</v>
      </c>
      <c r="C229" s="33" t="s">
        <v>3222</v>
      </c>
      <c r="D229" s="6" t="s">
        <v>860</v>
      </c>
      <c r="E229" s="6" t="s">
        <v>1843</v>
      </c>
      <c r="F229" s="12">
        <v>1.45</v>
      </c>
      <c r="G229" s="12">
        <v>1.45</v>
      </c>
      <c r="H229" s="12"/>
      <c r="I229" s="6" t="s">
        <v>281</v>
      </c>
      <c r="J229" s="6" t="s">
        <v>522</v>
      </c>
      <c r="K229" s="33" t="s">
        <v>3223</v>
      </c>
      <c r="L229" s="7" t="s">
        <v>6686</v>
      </c>
      <c r="M229" s="202">
        <v>1</v>
      </c>
    </row>
    <row r="230" spans="2:13" ht="94.5">
      <c r="B230" s="6">
        <v>88</v>
      </c>
      <c r="C230" s="33" t="s">
        <v>3224</v>
      </c>
      <c r="D230" s="6" t="s">
        <v>860</v>
      </c>
      <c r="E230" s="6" t="s">
        <v>1843</v>
      </c>
      <c r="F230" s="12">
        <v>1.4670000000000001</v>
      </c>
      <c r="G230" s="12">
        <v>1.4670000000000001</v>
      </c>
      <c r="H230" s="12"/>
      <c r="I230" s="6" t="s">
        <v>281</v>
      </c>
      <c r="J230" s="6" t="s">
        <v>557</v>
      </c>
      <c r="K230" s="33" t="s">
        <v>3225</v>
      </c>
      <c r="L230" s="7" t="s">
        <v>6686</v>
      </c>
      <c r="M230" s="202">
        <v>1</v>
      </c>
    </row>
    <row r="231" spans="2:13" ht="220.5">
      <c r="B231" s="6">
        <v>89</v>
      </c>
      <c r="C231" s="33" t="s">
        <v>3226</v>
      </c>
      <c r="D231" s="6" t="s">
        <v>860</v>
      </c>
      <c r="E231" s="6" t="s">
        <v>285</v>
      </c>
      <c r="F231" s="12">
        <v>16.350000000000001</v>
      </c>
      <c r="G231" s="12">
        <v>0.20000000000000284</v>
      </c>
      <c r="H231" s="12"/>
      <c r="I231" s="6" t="s">
        <v>281</v>
      </c>
      <c r="J231" s="6" t="s">
        <v>527</v>
      </c>
      <c r="K231" s="33" t="s">
        <v>3227</v>
      </c>
      <c r="L231" s="7"/>
      <c r="M231" s="202">
        <v>1</v>
      </c>
    </row>
    <row r="232" spans="2:13" ht="204.75">
      <c r="B232" s="6">
        <v>90</v>
      </c>
      <c r="C232" s="33" t="s">
        <v>3228</v>
      </c>
      <c r="D232" s="6" t="s">
        <v>860</v>
      </c>
      <c r="E232" s="6" t="s">
        <v>285</v>
      </c>
      <c r="F232" s="12">
        <v>3.8</v>
      </c>
      <c r="G232" s="12">
        <v>2.6999999999999997</v>
      </c>
      <c r="H232" s="12"/>
      <c r="I232" s="6" t="s">
        <v>281</v>
      </c>
      <c r="J232" s="6" t="s">
        <v>527</v>
      </c>
      <c r="K232" s="33" t="s">
        <v>3229</v>
      </c>
      <c r="L232" s="7"/>
      <c r="M232" s="202">
        <v>1</v>
      </c>
    </row>
    <row r="233" spans="2:13" ht="236.25">
      <c r="B233" s="6">
        <v>91</v>
      </c>
      <c r="C233" s="33" t="s">
        <v>3230</v>
      </c>
      <c r="D233" s="6" t="s">
        <v>860</v>
      </c>
      <c r="E233" s="6" t="s">
        <v>285</v>
      </c>
      <c r="F233" s="12">
        <v>2.5499999999999998</v>
      </c>
      <c r="G233" s="12">
        <v>0.1</v>
      </c>
      <c r="H233" s="12"/>
      <c r="I233" s="6" t="s">
        <v>281</v>
      </c>
      <c r="J233" s="6" t="s">
        <v>527</v>
      </c>
      <c r="K233" s="33" t="s">
        <v>3231</v>
      </c>
      <c r="L233" s="7"/>
      <c r="M233" s="202">
        <v>1</v>
      </c>
    </row>
    <row r="234" spans="2:13" ht="141.75">
      <c r="B234" s="6">
        <v>92</v>
      </c>
      <c r="C234" s="33" t="s">
        <v>3232</v>
      </c>
      <c r="D234" s="6" t="s">
        <v>860</v>
      </c>
      <c r="E234" s="6" t="s">
        <v>285</v>
      </c>
      <c r="F234" s="12">
        <v>20.149999999999999</v>
      </c>
      <c r="G234" s="12">
        <v>16.75</v>
      </c>
      <c r="H234" s="12"/>
      <c r="I234" s="6" t="s">
        <v>281</v>
      </c>
      <c r="J234" s="6" t="s">
        <v>3233</v>
      </c>
      <c r="K234" s="33" t="s">
        <v>3234</v>
      </c>
      <c r="L234" s="7"/>
      <c r="M234" s="202">
        <v>1</v>
      </c>
    </row>
    <row r="235" spans="2:13" ht="126">
      <c r="B235" s="6">
        <v>93</v>
      </c>
      <c r="C235" s="33" t="s">
        <v>3235</v>
      </c>
      <c r="D235" s="6" t="s">
        <v>860</v>
      </c>
      <c r="E235" s="6" t="s">
        <v>285</v>
      </c>
      <c r="F235" s="12">
        <v>22</v>
      </c>
      <c r="G235" s="12">
        <v>3</v>
      </c>
      <c r="H235" s="12"/>
      <c r="I235" s="6" t="s">
        <v>281</v>
      </c>
      <c r="J235" s="6" t="s">
        <v>319</v>
      </c>
      <c r="K235" s="33" t="s">
        <v>3236</v>
      </c>
      <c r="L235" s="7"/>
      <c r="M235" s="202">
        <v>1</v>
      </c>
    </row>
    <row r="236" spans="2:13" ht="63">
      <c r="B236" s="6">
        <v>94</v>
      </c>
      <c r="C236" s="33" t="s">
        <v>3237</v>
      </c>
      <c r="D236" s="6" t="s">
        <v>860</v>
      </c>
      <c r="E236" s="6" t="s">
        <v>285</v>
      </c>
      <c r="F236" s="12">
        <v>8.5</v>
      </c>
      <c r="G236" s="12">
        <v>2</v>
      </c>
      <c r="H236" s="12"/>
      <c r="I236" s="6" t="s">
        <v>281</v>
      </c>
      <c r="J236" s="6" t="s">
        <v>363</v>
      </c>
      <c r="K236" s="33" t="s">
        <v>3238</v>
      </c>
      <c r="L236" s="7"/>
      <c r="M236" s="202">
        <v>1</v>
      </c>
    </row>
    <row r="237" spans="2:13" ht="63">
      <c r="B237" s="6">
        <v>95</v>
      </c>
      <c r="C237" s="33" t="s">
        <v>3239</v>
      </c>
      <c r="D237" s="6" t="s">
        <v>860</v>
      </c>
      <c r="E237" s="6" t="s">
        <v>285</v>
      </c>
      <c r="F237" s="12">
        <v>13.01</v>
      </c>
      <c r="G237" s="12">
        <v>3.25</v>
      </c>
      <c r="H237" s="12"/>
      <c r="I237" s="6" t="s">
        <v>281</v>
      </c>
      <c r="J237" s="6" t="s">
        <v>363</v>
      </c>
      <c r="K237" s="33" t="s">
        <v>3240</v>
      </c>
      <c r="L237" s="7"/>
      <c r="M237" s="202">
        <v>1</v>
      </c>
    </row>
    <row r="238" spans="2:13" ht="78.75">
      <c r="B238" s="6">
        <v>96</v>
      </c>
      <c r="C238" s="33" t="s">
        <v>3244</v>
      </c>
      <c r="D238" s="6" t="s">
        <v>860</v>
      </c>
      <c r="E238" s="6" t="s">
        <v>1843</v>
      </c>
      <c r="F238" s="12">
        <v>1.86</v>
      </c>
      <c r="G238" s="12">
        <v>1.86</v>
      </c>
      <c r="H238" s="12"/>
      <c r="I238" s="6" t="s">
        <v>281</v>
      </c>
      <c r="J238" s="6" t="s">
        <v>459</v>
      </c>
      <c r="K238" s="33" t="s">
        <v>3245</v>
      </c>
      <c r="L238" s="7" t="s">
        <v>6665</v>
      </c>
      <c r="M238" s="202">
        <v>1</v>
      </c>
    </row>
    <row r="239" spans="2:13" ht="47.25">
      <c r="B239" s="6">
        <v>97</v>
      </c>
      <c r="C239" s="33" t="s">
        <v>3246</v>
      </c>
      <c r="D239" s="6" t="s">
        <v>860</v>
      </c>
      <c r="E239" s="6" t="s">
        <v>1843</v>
      </c>
      <c r="F239" s="12">
        <v>10</v>
      </c>
      <c r="G239" s="12">
        <v>5</v>
      </c>
      <c r="H239" s="12"/>
      <c r="I239" s="6" t="s">
        <v>281</v>
      </c>
      <c r="J239" s="6" t="s">
        <v>328</v>
      </c>
      <c r="K239" s="33" t="s">
        <v>3247</v>
      </c>
      <c r="L239" s="7" t="s">
        <v>6686</v>
      </c>
      <c r="M239" s="202">
        <v>1</v>
      </c>
    </row>
    <row r="240" spans="2:13" ht="47.25">
      <c r="B240" s="6">
        <v>98</v>
      </c>
      <c r="C240" s="33" t="s">
        <v>3248</v>
      </c>
      <c r="D240" s="6" t="s">
        <v>860</v>
      </c>
      <c r="E240" s="6" t="s">
        <v>1843</v>
      </c>
      <c r="F240" s="12">
        <v>1.7</v>
      </c>
      <c r="G240" s="12">
        <v>0.3</v>
      </c>
      <c r="H240" s="12"/>
      <c r="I240" s="6" t="s">
        <v>281</v>
      </c>
      <c r="J240" s="6" t="s">
        <v>3249</v>
      </c>
      <c r="K240" s="33" t="s">
        <v>3250</v>
      </c>
      <c r="L240" s="7" t="s">
        <v>6665</v>
      </c>
      <c r="M240" s="202">
        <v>1</v>
      </c>
    </row>
    <row r="241" spans="2:13" ht="47.25">
      <c r="B241" s="6">
        <v>99</v>
      </c>
      <c r="C241" s="33" t="s">
        <v>3251</v>
      </c>
      <c r="D241" s="6" t="s">
        <v>860</v>
      </c>
      <c r="E241" s="6" t="s">
        <v>1843</v>
      </c>
      <c r="F241" s="12">
        <v>1.8</v>
      </c>
      <c r="G241" s="12">
        <v>0.5</v>
      </c>
      <c r="H241" s="12"/>
      <c r="I241" s="6" t="s">
        <v>281</v>
      </c>
      <c r="J241" s="6" t="s">
        <v>3249</v>
      </c>
      <c r="K241" s="33" t="s">
        <v>3252</v>
      </c>
      <c r="L241" s="7" t="s">
        <v>6665</v>
      </c>
      <c r="M241" s="202">
        <v>1</v>
      </c>
    </row>
    <row r="242" spans="2:13" s="5" customFormat="1" hidden="1">
      <c r="B242" s="3"/>
      <c r="C242" s="132"/>
      <c r="D242" s="3"/>
      <c r="E242" s="3"/>
      <c r="F242" s="142"/>
      <c r="G242" s="142"/>
      <c r="H242" s="142"/>
      <c r="I242" s="3"/>
      <c r="J242" s="3"/>
      <c r="K242" s="132"/>
      <c r="L242" s="137"/>
      <c r="M242" s="138"/>
    </row>
    <row r="243" spans="2:13" s="2" customFormat="1">
      <c r="B243" s="41" t="s">
        <v>129</v>
      </c>
      <c r="C243" s="42" t="s">
        <v>130</v>
      </c>
      <c r="D243" s="11"/>
      <c r="E243" s="11"/>
      <c r="F243" s="38"/>
      <c r="G243" s="38"/>
      <c r="H243" s="38"/>
      <c r="I243" s="11"/>
      <c r="J243" s="11"/>
      <c r="K243" s="44"/>
      <c r="L243" s="36"/>
      <c r="M243" s="167">
        <v>0</v>
      </c>
    </row>
    <row r="244" spans="2:13" ht="63">
      <c r="B244" s="6">
        <v>100</v>
      </c>
      <c r="C244" s="33" t="s">
        <v>3255</v>
      </c>
      <c r="D244" s="6" t="s">
        <v>860</v>
      </c>
      <c r="E244" s="6" t="s">
        <v>1843</v>
      </c>
      <c r="F244" s="12">
        <v>4.43</v>
      </c>
      <c r="G244" s="12">
        <v>3</v>
      </c>
      <c r="H244" s="12"/>
      <c r="I244" s="6" t="s">
        <v>281</v>
      </c>
      <c r="J244" s="6" t="s">
        <v>371</v>
      </c>
      <c r="K244" s="33" t="s">
        <v>3256</v>
      </c>
      <c r="L244" s="7" t="s">
        <v>6663</v>
      </c>
      <c r="M244" s="202">
        <v>1</v>
      </c>
    </row>
    <row r="245" spans="2:13" ht="47.25">
      <c r="B245" s="6">
        <v>101</v>
      </c>
      <c r="C245" s="33" t="s">
        <v>3257</v>
      </c>
      <c r="D245" s="6" t="s">
        <v>860</v>
      </c>
      <c r="E245" s="6" t="s">
        <v>1843</v>
      </c>
      <c r="F245" s="12">
        <v>10</v>
      </c>
      <c r="G245" s="12">
        <v>8</v>
      </c>
      <c r="H245" s="12"/>
      <c r="I245" s="6" t="s">
        <v>281</v>
      </c>
      <c r="J245" s="6" t="s">
        <v>416</v>
      </c>
      <c r="K245" s="33" t="s">
        <v>3258</v>
      </c>
      <c r="L245" s="7" t="s">
        <v>6689</v>
      </c>
      <c r="M245" s="202">
        <v>1</v>
      </c>
    </row>
    <row r="246" spans="2:13" ht="47.25">
      <c r="B246" s="6">
        <v>102</v>
      </c>
      <c r="C246" s="33" t="s">
        <v>3259</v>
      </c>
      <c r="D246" s="6" t="s">
        <v>860</v>
      </c>
      <c r="E246" s="6" t="s">
        <v>1843</v>
      </c>
      <c r="F246" s="12">
        <v>11.1</v>
      </c>
      <c r="G246" s="12">
        <v>5</v>
      </c>
      <c r="H246" s="12"/>
      <c r="I246" s="6" t="s">
        <v>281</v>
      </c>
      <c r="J246" s="6" t="s">
        <v>416</v>
      </c>
      <c r="K246" s="33" t="s">
        <v>3260</v>
      </c>
      <c r="L246" s="7" t="s">
        <v>6689</v>
      </c>
      <c r="M246" s="202">
        <v>1</v>
      </c>
    </row>
    <row r="247" spans="2:13" ht="47.25">
      <c r="B247" s="6">
        <v>103</v>
      </c>
      <c r="C247" s="33" t="s">
        <v>3261</v>
      </c>
      <c r="D247" s="6" t="s">
        <v>860</v>
      </c>
      <c r="E247" s="6" t="s">
        <v>1843</v>
      </c>
      <c r="F247" s="12">
        <v>9.5</v>
      </c>
      <c r="G247" s="12">
        <v>8</v>
      </c>
      <c r="H247" s="12"/>
      <c r="I247" s="6" t="s">
        <v>281</v>
      </c>
      <c r="J247" s="6" t="s">
        <v>394</v>
      </c>
      <c r="K247" s="33" t="s">
        <v>3262</v>
      </c>
      <c r="L247" s="7" t="s">
        <v>6689</v>
      </c>
      <c r="M247" s="202">
        <v>1</v>
      </c>
    </row>
    <row r="248" spans="2:13" ht="47.25">
      <c r="B248" s="6">
        <v>104</v>
      </c>
      <c r="C248" s="33" t="s">
        <v>3263</v>
      </c>
      <c r="D248" s="6" t="s">
        <v>860</v>
      </c>
      <c r="E248" s="6" t="s">
        <v>1843</v>
      </c>
      <c r="F248" s="12">
        <v>6.5</v>
      </c>
      <c r="G248" s="12">
        <v>6</v>
      </c>
      <c r="H248" s="12"/>
      <c r="I248" s="6" t="s">
        <v>281</v>
      </c>
      <c r="J248" s="6" t="s">
        <v>394</v>
      </c>
      <c r="K248" s="33" t="s">
        <v>3264</v>
      </c>
      <c r="L248" s="7" t="s">
        <v>6689</v>
      </c>
      <c r="M248" s="202">
        <v>1</v>
      </c>
    </row>
    <row r="249" spans="2:13" ht="63">
      <c r="B249" s="6">
        <v>105</v>
      </c>
      <c r="C249" s="33" t="s">
        <v>3265</v>
      </c>
      <c r="D249" s="6" t="s">
        <v>860</v>
      </c>
      <c r="E249" s="6" t="s">
        <v>1843</v>
      </c>
      <c r="F249" s="12">
        <v>5.7</v>
      </c>
      <c r="G249" s="12">
        <v>1.5</v>
      </c>
      <c r="H249" s="12"/>
      <c r="I249" s="6" t="s">
        <v>281</v>
      </c>
      <c r="J249" s="6" t="s">
        <v>394</v>
      </c>
      <c r="K249" s="33" t="s">
        <v>3266</v>
      </c>
      <c r="L249" s="7" t="s">
        <v>6689</v>
      </c>
      <c r="M249" s="202">
        <v>1</v>
      </c>
    </row>
    <row r="250" spans="2:13" ht="47.25">
      <c r="B250" s="6">
        <v>106</v>
      </c>
      <c r="C250" s="33" t="s">
        <v>3267</v>
      </c>
      <c r="D250" s="6" t="s">
        <v>860</v>
      </c>
      <c r="E250" s="6" t="s">
        <v>1843</v>
      </c>
      <c r="F250" s="12">
        <v>4.8</v>
      </c>
      <c r="G250" s="12">
        <v>4</v>
      </c>
      <c r="H250" s="12"/>
      <c r="I250" s="6" t="s">
        <v>281</v>
      </c>
      <c r="J250" s="6" t="s">
        <v>394</v>
      </c>
      <c r="K250" s="33" t="s">
        <v>3268</v>
      </c>
      <c r="L250" s="7" t="s">
        <v>6689</v>
      </c>
      <c r="M250" s="202">
        <v>1</v>
      </c>
    </row>
    <row r="251" spans="2:13" ht="63">
      <c r="B251" s="6">
        <v>107</v>
      </c>
      <c r="C251" s="33" t="s">
        <v>3269</v>
      </c>
      <c r="D251" s="6" t="s">
        <v>860</v>
      </c>
      <c r="E251" s="6" t="s">
        <v>1843</v>
      </c>
      <c r="F251" s="12">
        <v>7.6</v>
      </c>
      <c r="G251" s="12">
        <v>7</v>
      </c>
      <c r="H251" s="12"/>
      <c r="I251" s="6" t="s">
        <v>281</v>
      </c>
      <c r="J251" s="6" t="s">
        <v>394</v>
      </c>
      <c r="K251" s="33" t="s">
        <v>3270</v>
      </c>
      <c r="L251" s="7" t="s">
        <v>6689</v>
      </c>
      <c r="M251" s="202">
        <v>1</v>
      </c>
    </row>
    <row r="252" spans="2:13" ht="63">
      <c r="B252" s="6">
        <v>108</v>
      </c>
      <c r="C252" s="33" t="s">
        <v>3271</v>
      </c>
      <c r="D252" s="6" t="s">
        <v>860</v>
      </c>
      <c r="E252" s="6" t="s">
        <v>1843</v>
      </c>
      <c r="F252" s="12">
        <v>8.3000000000000007</v>
      </c>
      <c r="G252" s="12">
        <v>8</v>
      </c>
      <c r="H252" s="12"/>
      <c r="I252" s="6" t="s">
        <v>281</v>
      </c>
      <c r="J252" s="6" t="s">
        <v>394</v>
      </c>
      <c r="K252" s="33" t="s">
        <v>3272</v>
      </c>
      <c r="L252" s="7" t="s">
        <v>6689</v>
      </c>
      <c r="M252" s="202">
        <v>1</v>
      </c>
    </row>
    <row r="253" spans="2:13" ht="63">
      <c r="B253" s="6">
        <v>109</v>
      </c>
      <c r="C253" s="33" t="s">
        <v>3273</v>
      </c>
      <c r="D253" s="6" t="s">
        <v>860</v>
      </c>
      <c r="E253" s="6" t="s">
        <v>1843</v>
      </c>
      <c r="F253" s="12">
        <v>12</v>
      </c>
      <c r="G253" s="12">
        <v>10</v>
      </c>
      <c r="H253" s="12"/>
      <c r="I253" s="6" t="s">
        <v>281</v>
      </c>
      <c r="J253" s="6" t="s">
        <v>339</v>
      </c>
      <c r="K253" s="33" t="s">
        <v>3274</v>
      </c>
      <c r="L253" s="7" t="s">
        <v>6689</v>
      </c>
      <c r="M253" s="202">
        <v>1</v>
      </c>
    </row>
    <row r="254" spans="2:13" s="5" customFormat="1" hidden="1">
      <c r="B254" s="3"/>
      <c r="C254" s="132"/>
      <c r="D254" s="3"/>
      <c r="E254" s="3"/>
      <c r="F254" s="142"/>
      <c r="G254" s="142"/>
      <c r="H254" s="142"/>
      <c r="I254" s="3"/>
      <c r="J254" s="3"/>
      <c r="K254" s="132"/>
      <c r="L254" s="137"/>
      <c r="M254" s="138"/>
    </row>
    <row r="255" spans="2:13" s="5" customFormat="1" hidden="1">
      <c r="B255" s="163" t="s">
        <v>901</v>
      </c>
      <c r="C255" s="186"/>
      <c r="D255" s="3"/>
      <c r="E255" s="3"/>
      <c r="F255" s="187"/>
      <c r="G255" s="142"/>
      <c r="H255" s="142"/>
      <c r="I255" s="3"/>
      <c r="J255" s="3"/>
      <c r="K255" s="137"/>
      <c r="L255" s="137"/>
      <c r="M255" s="138"/>
    </row>
    <row r="256" spans="2:13" s="5" customFormat="1" hidden="1">
      <c r="B256" s="162" t="s">
        <v>16</v>
      </c>
      <c r="C256" s="188" t="s">
        <v>17</v>
      </c>
      <c r="D256" s="3"/>
      <c r="E256" s="3"/>
      <c r="F256" s="187"/>
      <c r="G256" s="142"/>
      <c r="H256" s="142"/>
      <c r="I256" s="3"/>
      <c r="J256" s="3"/>
      <c r="K256" s="137"/>
      <c r="L256" s="137"/>
      <c r="M256" s="138"/>
    </row>
    <row r="257" spans="1:13" s="5" customFormat="1" hidden="1">
      <c r="B257" s="161" t="s">
        <v>18</v>
      </c>
      <c r="C257" s="201" t="s">
        <v>19</v>
      </c>
      <c r="D257" s="3"/>
      <c r="E257" s="3"/>
      <c r="F257" s="187"/>
      <c r="G257" s="142"/>
      <c r="H257" s="142"/>
      <c r="I257" s="3"/>
      <c r="J257" s="3"/>
      <c r="K257" s="137"/>
      <c r="L257" s="137"/>
      <c r="M257" s="138"/>
    </row>
    <row r="258" spans="1:13" s="181" customFormat="1" hidden="1">
      <c r="A258" s="5"/>
      <c r="B258" s="3"/>
      <c r="C258" s="137"/>
      <c r="D258" s="3"/>
      <c r="E258" s="3"/>
      <c r="F258" s="142"/>
      <c r="G258" s="142"/>
      <c r="H258" s="142"/>
      <c r="I258" s="3"/>
      <c r="J258" s="3"/>
      <c r="K258" s="137"/>
      <c r="L258" s="137"/>
      <c r="M258" s="183"/>
    </row>
    <row r="259" spans="1:13" s="181" customFormat="1" hidden="1">
      <c r="A259" s="5"/>
      <c r="B259" s="3"/>
      <c r="C259" s="137"/>
      <c r="D259" s="3"/>
      <c r="E259" s="3"/>
      <c r="F259" s="142"/>
      <c r="G259" s="142"/>
      <c r="H259" s="142"/>
      <c r="I259" s="3"/>
      <c r="J259" s="3"/>
      <c r="K259" s="137"/>
      <c r="L259" s="137"/>
      <c r="M259" s="183"/>
    </row>
    <row r="260" spans="1:13" s="181" customFormat="1" hidden="1">
      <c r="A260" s="5"/>
      <c r="B260" s="3"/>
      <c r="C260" s="137"/>
      <c r="D260" s="3"/>
      <c r="E260" s="3"/>
      <c r="F260" s="142"/>
      <c r="G260" s="142"/>
      <c r="H260" s="142"/>
      <c r="I260" s="3"/>
      <c r="J260" s="3"/>
      <c r="K260" s="137"/>
      <c r="L260" s="137"/>
      <c r="M260" s="183"/>
    </row>
    <row r="261" spans="1:13" s="181" customFormat="1" hidden="1">
      <c r="A261" s="5"/>
      <c r="B261" s="3"/>
      <c r="C261" s="137"/>
      <c r="D261" s="3"/>
      <c r="E261" s="3"/>
      <c r="F261" s="142"/>
      <c r="G261" s="142"/>
      <c r="H261" s="142"/>
      <c r="I261" s="3"/>
      <c r="J261" s="3"/>
      <c r="K261" s="137"/>
      <c r="L261" s="137"/>
      <c r="M261" s="183"/>
    </row>
    <row r="262" spans="1:13" s="181" customFormat="1" hidden="1">
      <c r="A262" s="5"/>
      <c r="B262" s="3"/>
      <c r="C262" s="137"/>
      <c r="D262" s="3"/>
      <c r="E262" s="3"/>
      <c r="F262" s="142"/>
      <c r="G262" s="142"/>
      <c r="H262" s="142"/>
      <c r="I262" s="3"/>
      <c r="J262" s="3"/>
      <c r="K262" s="137"/>
      <c r="L262" s="137"/>
      <c r="M262" s="183"/>
    </row>
    <row r="263" spans="1:13" s="5" customFormat="1" hidden="1">
      <c r="B263" s="161" t="s">
        <v>56</v>
      </c>
      <c r="C263" s="201" t="s">
        <v>57</v>
      </c>
      <c r="D263" s="3"/>
      <c r="E263" s="3"/>
      <c r="F263" s="187"/>
      <c r="G263" s="142"/>
      <c r="H263" s="142"/>
      <c r="I263" s="3"/>
      <c r="J263" s="3"/>
      <c r="K263" s="137"/>
      <c r="L263" s="137"/>
      <c r="M263" s="138"/>
    </row>
    <row r="264" spans="1:13" s="181" customFormat="1" hidden="1">
      <c r="A264" s="5"/>
      <c r="B264" s="132"/>
      <c r="C264" s="132"/>
      <c r="D264" s="3"/>
      <c r="E264" s="3"/>
      <c r="F264" s="142"/>
      <c r="G264" s="142"/>
      <c r="H264" s="142"/>
      <c r="I264" s="3"/>
      <c r="J264" s="3"/>
      <c r="K264" s="137"/>
      <c r="L264" s="137"/>
      <c r="M264" s="183"/>
    </row>
    <row r="265" spans="1:13" s="181" customFormat="1" hidden="1">
      <c r="A265" s="5"/>
      <c r="B265" s="132"/>
      <c r="C265" s="132"/>
      <c r="D265" s="3"/>
      <c r="E265" s="3"/>
      <c r="F265" s="142"/>
      <c r="G265" s="142"/>
      <c r="H265" s="142"/>
      <c r="I265" s="3"/>
      <c r="J265" s="3"/>
      <c r="K265" s="137"/>
      <c r="L265" s="137"/>
      <c r="M265" s="183"/>
    </row>
    <row r="266" spans="1:13" s="181" customFormat="1" hidden="1">
      <c r="A266" s="5"/>
      <c r="B266" s="132"/>
      <c r="C266" s="132"/>
      <c r="D266" s="3"/>
      <c r="E266" s="3"/>
      <c r="F266" s="142"/>
      <c r="G266" s="142"/>
      <c r="H266" s="142"/>
      <c r="I266" s="3"/>
      <c r="J266" s="3"/>
      <c r="K266" s="137"/>
      <c r="L266" s="137"/>
      <c r="M266" s="183"/>
    </row>
    <row r="267" spans="1:13" s="181" customFormat="1" hidden="1">
      <c r="A267" s="5"/>
      <c r="B267" s="132"/>
      <c r="C267" s="132"/>
      <c r="D267" s="3"/>
      <c r="E267" s="3"/>
      <c r="F267" s="142"/>
      <c r="G267" s="142"/>
      <c r="H267" s="142"/>
      <c r="I267" s="3"/>
      <c r="J267" s="3"/>
      <c r="K267" s="137"/>
      <c r="L267" s="137"/>
      <c r="M267" s="183"/>
    </row>
    <row r="268" spans="1:13" s="181" customFormat="1" hidden="1">
      <c r="A268" s="5"/>
      <c r="B268" s="132"/>
      <c r="C268" s="132"/>
      <c r="D268" s="3"/>
      <c r="E268" s="3"/>
      <c r="F268" s="142"/>
      <c r="G268" s="142"/>
      <c r="H268" s="142"/>
      <c r="I268" s="3"/>
      <c r="J268" s="3"/>
      <c r="K268" s="137"/>
      <c r="L268" s="137"/>
      <c r="M268" s="183"/>
    </row>
    <row r="269" spans="1:13" s="181" customFormat="1" hidden="1">
      <c r="A269" s="5"/>
      <c r="B269" s="132"/>
      <c r="C269" s="132"/>
      <c r="D269" s="3"/>
      <c r="E269" s="3"/>
      <c r="F269" s="142"/>
      <c r="G269" s="142"/>
      <c r="H269" s="142"/>
      <c r="I269" s="3"/>
      <c r="J269" s="3"/>
      <c r="K269" s="137"/>
      <c r="L269" s="137"/>
      <c r="M269" s="183"/>
    </row>
    <row r="270" spans="1:13" s="5" customFormat="1" hidden="1">
      <c r="B270" s="162" t="s">
        <v>129</v>
      </c>
      <c r="C270" s="163" t="s">
        <v>130</v>
      </c>
      <c r="D270" s="162"/>
      <c r="E270" s="163"/>
      <c r="F270" s="143"/>
      <c r="G270" s="142"/>
      <c r="H270" s="142"/>
      <c r="I270" s="3"/>
      <c r="J270" s="3"/>
      <c r="K270" s="137"/>
      <c r="L270" s="137"/>
      <c r="M270" s="138"/>
    </row>
    <row r="271" spans="1:13" s="181" customFormat="1" hidden="1">
      <c r="A271" s="5"/>
      <c r="B271" s="196"/>
      <c r="C271" s="195"/>
      <c r="D271" s="196"/>
      <c r="E271" s="195"/>
      <c r="F271" s="143"/>
      <c r="G271" s="142"/>
      <c r="H271" s="142"/>
      <c r="I271" s="3"/>
      <c r="J271" s="3"/>
      <c r="K271" s="137"/>
      <c r="L271" s="137"/>
      <c r="M271" s="183"/>
    </row>
    <row r="272" spans="1:13" s="181" customFormat="1" hidden="1">
      <c r="A272" s="5"/>
      <c r="B272" s="196"/>
      <c r="C272" s="195"/>
      <c r="D272" s="196"/>
      <c r="E272" s="195"/>
      <c r="F272" s="143"/>
      <c r="G272" s="142"/>
      <c r="H272" s="142"/>
      <c r="I272" s="3"/>
      <c r="J272" s="3"/>
      <c r="K272" s="137"/>
      <c r="L272" s="137"/>
      <c r="M272" s="183"/>
    </row>
    <row r="273" spans="1:13" s="181" customFormat="1" hidden="1">
      <c r="A273" s="5"/>
      <c r="B273" s="196"/>
      <c r="C273" s="195"/>
      <c r="D273" s="196"/>
      <c r="E273" s="195"/>
      <c r="F273" s="143"/>
      <c r="G273" s="142"/>
      <c r="H273" s="142"/>
      <c r="I273" s="3"/>
      <c r="J273" s="3"/>
      <c r="K273" s="137"/>
      <c r="L273" s="137"/>
      <c r="M273" s="183"/>
    </row>
    <row r="274" spans="1:13" s="181" customFormat="1" hidden="1">
      <c r="A274" s="5"/>
      <c r="B274" s="196"/>
      <c r="C274" s="195"/>
      <c r="D274" s="196"/>
      <c r="E274" s="195"/>
      <c r="F274" s="143"/>
      <c r="G274" s="142"/>
      <c r="H274" s="142"/>
      <c r="I274" s="3"/>
      <c r="J274" s="3"/>
      <c r="K274" s="137"/>
      <c r="L274" s="137"/>
      <c r="M274" s="183"/>
    </row>
    <row r="275" spans="1:13" s="181" customFormat="1" hidden="1">
      <c r="A275" s="5"/>
      <c r="B275" s="3"/>
      <c r="C275" s="132"/>
      <c r="D275" s="3"/>
      <c r="E275" s="3"/>
      <c r="F275" s="142"/>
      <c r="G275" s="142"/>
      <c r="H275" s="142"/>
      <c r="I275" s="3"/>
      <c r="J275" s="3"/>
      <c r="K275" s="132"/>
      <c r="L275" s="137"/>
      <c r="M275" s="183"/>
    </row>
    <row r="276" spans="1:13" s="2" customFormat="1">
      <c r="B276" s="42" t="s">
        <v>902</v>
      </c>
      <c r="C276" s="40"/>
      <c r="D276" s="11"/>
      <c r="E276" s="11"/>
      <c r="F276" s="37"/>
      <c r="G276" s="38"/>
      <c r="H276" s="38"/>
      <c r="I276" s="11"/>
      <c r="J276" s="11"/>
      <c r="K276" s="36"/>
      <c r="L276" s="36"/>
      <c r="M276" s="167">
        <v>0</v>
      </c>
    </row>
    <row r="277" spans="1:13" s="2" customFormat="1">
      <c r="B277" s="41" t="s">
        <v>16</v>
      </c>
      <c r="C277" s="43" t="s">
        <v>6493</v>
      </c>
      <c r="D277" s="41"/>
      <c r="E277" s="42"/>
      <c r="F277" s="39"/>
      <c r="G277" s="38"/>
      <c r="H277" s="38"/>
      <c r="I277" s="11"/>
      <c r="J277" s="11"/>
      <c r="K277" s="36"/>
      <c r="L277" s="36"/>
      <c r="M277" s="167">
        <v>0</v>
      </c>
    </row>
    <row r="278" spans="1:13" s="80" customFormat="1">
      <c r="A278" s="5"/>
      <c r="B278" s="79" t="s">
        <v>18</v>
      </c>
      <c r="C278" s="189" t="s">
        <v>19</v>
      </c>
      <c r="D278" s="78"/>
      <c r="E278" s="78"/>
      <c r="F278" s="93"/>
      <c r="G278" s="93"/>
      <c r="H278" s="87"/>
      <c r="I278" s="78"/>
      <c r="J278" s="78"/>
      <c r="K278" s="85"/>
      <c r="L278" s="78"/>
      <c r="M278" s="421">
        <v>0</v>
      </c>
    </row>
    <row r="279" spans="1:13" s="180" customFormat="1" ht="126">
      <c r="A279" s="181"/>
      <c r="B279" s="6">
        <v>1</v>
      </c>
      <c r="C279" s="7" t="s">
        <v>3275</v>
      </c>
      <c r="D279" s="6" t="s">
        <v>3276</v>
      </c>
      <c r="E279" s="6" t="s">
        <v>904</v>
      </c>
      <c r="F279" s="45">
        <v>21</v>
      </c>
      <c r="G279" s="45">
        <v>21</v>
      </c>
      <c r="H279" s="12"/>
      <c r="I279" s="6" t="s">
        <v>905</v>
      </c>
      <c r="J279" s="6" t="s">
        <v>3277</v>
      </c>
      <c r="K279" s="7" t="s">
        <v>3278</v>
      </c>
      <c r="L279" s="6"/>
      <c r="M279" s="202">
        <v>1</v>
      </c>
    </row>
    <row r="280" spans="1:13" s="181" customFormat="1" hidden="1">
      <c r="B280" s="3"/>
      <c r="C280" s="137"/>
      <c r="D280" s="3"/>
      <c r="E280" s="3"/>
      <c r="F280" s="133"/>
      <c r="G280" s="133"/>
      <c r="H280" s="142"/>
      <c r="I280" s="3"/>
      <c r="J280" s="3"/>
      <c r="K280" s="137"/>
      <c r="L280" s="3"/>
      <c r="M280" s="183"/>
    </row>
    <row r="281" spans="1:13" s="80" customFormat="1">
      <c r="A281" s="5"/>
      <c r="B281" s="79" t="s">
        <v>56</v>
      </c>
      <c r="C281" s="189" t="s">
        <v>6492</v>
      </c>
      <c r="D281" s="78"/>
      <c r="E281" s="78"/>
      <c r="F281" s="93"/>
      <c r="G281" s="93"/>
      <c r="H281" s="93"/>
      <c r="I281" s="78"/>
      <c r="J281" s="78"/>
      <c r="K281" s="85"/>
      <c r="L281" s="94"/>
      <c r="M281" s="421">
        <v>0</v>
      </c>
    </row>
    <row r="282" spans="1:13" s="180" customFormat="1" ht="236.25">
      <c r="A282" s="181"/>
      <c r="B282" s="6">
        <v>2</v>
      </c>
      <c r="C282" s="33" t="s">
        <v>3279</v>
      </c>
      <c r="D282" s="6" t="s">
        <v>860</v>
      </c>
      <c r="E282" s="6" t="s">
        <v>930</v>
      </c>
      <c r="F282" s="45">
        <v>1.02</v>
      </c>
      <c r="G282" s="45">
        <v>1.02</v>
      </c>
      <c r="H282" s="45"/>
      <c r="I282" s="6" t="s">
        <v>905</v>
      </c>
      <c r="J282" s="6" t="s">
        <v>909</v>
      </c>
      <c r="K282" s="7" t="s">
        <v>3280</v>
      </c>
      <c r="L282" s="65"/>
      <c r="M282" s="202">
        <v>1</v>
      </c>
    </row>
    <row r="283" spans="1:13" s="180" customFormat="1" ht="110.25">
      <c r="A283" s="181"/>
      <c r="B283" s="6">
        <v>3</v>
      </c>
      <c r="C283" s="33" t="s">
        <v>3281</v>
      </c>
      <c r="D283" s="6" t="s">
        <v>1603</v>
      </c>
      <c r="E283" s="6" t="s">
        <v>904</v>
      </c>
      <c r="F283" s="45">
        <v>1.53</v>
      </c>
      <c r="G283" s="45">
        <v>1.53</v>
      </c>
      <c r="H283" s="45"/>
      <c r="I283" s="6" t="s">
        <v>905</v>
      </c>
      <c r="J283" s="6" t="s">
        <v>1059</v>
      </c>
      <c r="K283" s="7" t="s">
        <v>3282</v>
      </c>
      <c r="L283" s="65"/>
      <c r="M283" s="202">
        <v>1</v>
      </c>
    </row>
    <row r="284" spans="1:13" s="180" customFormat="1" ht="204.75">
      <c r="A284" s="181"/>
      <c r="B284" s="6">
        <v>4</v>
      </c>
      <c r="C284" s="33" t="s">
        <v>3283</v>
      </c>
      <c r="D284" s="6" t="s">
        <v>929</v>
      </c>
      <c r="E284" s="6" t="s">
        <v>904</v>
      </c>
      <c r="F284" s="45">
        <v>3.3</v>
      </c>
      <c r="G284" s="45">
        <v>3.3</v>
      </c>
      <c r="H284" s="45"/>
      <c r="I284" s="6" t="s">
        <v>905</v>
      </c>
      <c r="J284" s="6" t="s">
        <v>1059</v>
      </c>
      <c r="K284" s="7" t="s">
        <v>3284</v>
      </c>
      <c r="L284" s="65"/>
      <c r="M284" s="202">
        <v>1</v>
      </c>
    </row>
    <row r="285" spans="1:13" s="180" customFormat="1" ht="189">
      <c r="A285" s="181"/>
      <c r="B285" s="6">
        <v>5</v>
      </c>
      <c r="C285" s="33" t="s">
        <v>3285</v>
      </c>
      <c r="D285" s="6" t="s">
        <v>929</v>
      </c>
      <c r="E285" s="6" t="s">
        <v>904</v>
      </c>
      <c r="F285" s="45">
        <v>4.09</v>
      </c>
      <c r="G285" s="45">
        <v>4.09</v>
      </c>
      <c r="H285" s="45"/>
      <c r="I285" s="6" t="s">
        <v>905</v>
      </c>
      <c r="J285" s="6" t="s">
        <v>989</v>
      </c>
      <c r="K285" s="7" t="s">
        <v>3286</v>
      </c>
      <c r="L285" s="65"/>
      <c r="M285" s="202">
        <v>1</v>
      </c>
    </row>
    <row r="286" spans="1:13" s="180" customFormat="1" ht="141.75">
      <c r="A286" s="181"/>
      <c r="B286" s="6">
        <v>6</v>
      </c>
      <c r="C286" s="33" t="s">
        <v>3287</v>
      </c>
      <c r="D286" s="6" t="s">
        <v>929</v>
      </c>
      <c r="E286" s="6" t="s">
        <v>930</v>
      </c>
      <c r="F286" s="45">
        <v>3.96</v>
      </c>
      <c r="G286" s="45">
        <v>3.96</v>
      </c>
      <c r="H286" s="45"/>
      <c r="I286" s="6" t="s">
        <v>905</v>
      </c>
      <c r="J286" s="6" t="s">
        <v>906</v>
      </c>
      <c r="K286" s="7" t="s">
        <v>3288</v>
      </c>
      <c r="L286" s="65"/>
      <c r="M286" s="202">
        <v>1</v>
      </c>
    </row>
    <row r="287" spans="1:13" s="180" customFormat="1" ht="173.25">
      <c r="A287" s="181"/>
      <c r="B287" s="6">
        <v>7</v>
      </c>
      <c r="C287" s="33" t="s">
        <v>3289</v>
      </c>
      <c r="D287" s="6" t="s">
        <v>860</v>
      </c>
      <c r="E287" s="6" t="s">
        <v>904</v>
      </c>
      <c r="F287" s="45">
        <v>0.8</v>
      </c>
      <c r="G287" s="45">
        <v>0.8</v>
      </c>
      <c r="H287" s="45"/>
      <c r="I287" s="6" t="s">
        <v>905</v>
      </c>
      <c r="J287" s="6" t="s">
        <v>931</v>
      </c>
      <c r="K287" s="7" t="s">
        <v>3290</v>
      </c>
      <c r="L287" s="65"/>
      <c r="M287" s="202">
        <v>1</v>
      </c>
    </row>
    <row r="288" spans="1:13" s="180" customFormat="1" ht="189">
      <c r="A288" s="181"/>
      <c r="B288" s="6">
        <v>8</v>
      </c>
      <c r="C288" s="33" t="s">
        <v>3291</v>
      </c>
      <c r="D288" s="6" t="s">
        <v>860</v>
      </c>
      <c r="E288" s="6" t="s">
        <v>930</v>
      </c>
      <c r="F288" s="45">
        <v>0.78</v>
      </c>
      <c r="G288" s="45">
        <v>0.78</v>
      </c>
      <c r="H288" s="45"/>
      <c r="I288" s="6" t="s">
        <v>905</v>
      </c>
      <c r="J288" s="6" t="s">
        <v>3292</v>
      </c>
      <c r="K288" s="7" t="s">
        <v>3293</v>
      </c>
      <c r="L288" s="65"/>
      <c r="M288" s="202">
        <v>1</v>
      </c>
    </row>
    <row r="289" spans="1:13" s="180" customFormat="1" ht="204.75">
      <c r="A289" s="181"/>
      <c r="B289" s="6">
        <v>9</v>
      </c>
      <c r="C289" s="33" t="s">
        <v>3294</v>
      </c>
      <c r="D289" s="6" t="s">
        <v>860</v>
      </c>
      <c r="E289" s="6" t="s">
        <v>930</v>
      </c>
      <c r="F289" s="45">
        <v>0.86</v>
      </c>
      <c r="G289" s="45">
        <v>0.86</v>
      </c>
      <c r="H289" s="45"/>
      <c r="I289" s="6" t="s">
        <v>905</v>
      </c>
      <c r="J289" s="6" t="s">
        <v>969</v>
      </c>
      <c r="K289" s="7" t="s">
        <v>3295</v>
      </c>
      <c r="L289" s="65"/>
      <c r="M289" s="202">
        <v>1</v>
      </c>
    </row>
    <row r="290" spans="1:13" s="180" customFormat="1" ht="252">
      <c r="A290" s="181"/>
      <c r="B290" s="6">
        <v>10</v>
      </c>
      <c r="C290" s="33" t="s">
        <v>3296</v>
      </c>
      <c r="D290" s="6" t="s">
        <v>860</v>
      </c>
      <c r="E290" s="6" t="s">
        <v>930</v>
      </c>
      <c r="F290" s="45">
        <v>0.28000000000000003</v>
      </c>
      <c r="G290" s="45">
        <v>0.28000000000000003</v>
      </c>
      <c r="H290" s="45"/>
      <c r="I290" s="6" t="s">
        <v>905</v>
      </c>
      <c r="J290" s="6" t="s">
        <v>912</v>
      </c>
      <c r="K290" s="7" t="s">
        <v>3297</v>
      </c>
      <c r="L290" s="65"/>
      <c r="M290" s="202">
        <v>1</v>
      </c>
    </row>
    <row r="291" spans="1:13" s="180" customFormat="1" ht="94.5">
      <c r="A291" s="181"/>
      <c r="B291" s="6">
        <v>11</v>
      </c>
      <c r="C291" s="33" t="s">
        <v>3298</v>
      </c>
      <c r="D291" s="6" t="s">
        <v>1603</v>
      </c>
      <c r="E291" s="6" t="s">
        <v>930</v>
      </c>
      <c r="F291" s="45">
        <v>1.49</v>
      </c>
      <c r="G291" s="45">
        <v>1.49</v>
      </c>
      <c r="H291" s="45"/>
      <c r="I291" s="6" t="s">
        <v>905</v>
      </c>
      <c r="J291" s="6" t="s">
        <v>3299</v>
      </c>
      <c r="K291" s="7" t="s">
        <v>3300</v>
      </c>
      <c r="L291" s="65"/>
      <c r="M291" s="202">
        <v>1</v>
      </c>
    </row>
    <row r="292" spans="1:13" s="180" customFormat="1" ht="157.5">
      <c r="A292" s="181"/>
      <c r="B292" s="6">
        <v>12</v>
      </c>
      <c r="C292" s="33" t="s">
        <v>3301</v>
      </c>
      <c r="D292" s="6" t="s">
        <v>1603</v>
      </c>
      <c r="E292" s="6" t="s">
        <v>904</v>
      </c>
      <c r="F292" s="45">
        <v>0.46</v>
      </c>
      <c r="G292" s="45">
        <v>0.46</v>
      </c>
      <c r="H292" s="45"/>
      <c r="I292" s="6" t="s">
        <v>905</v>
      </c>
      <c r="J292" s="6" t="s">
        <v>931</v>
      </c>
      <c r="K292" s="7" t="s">
        <v>3302</v>
      </c>
      <c r="L292" s="65"/>
      <c r="M292" s="202">
        <v>1</v>
      </c>
    </row>
    <row r="293" spans="1:13" s="180" customFormat="1" ht="236.25">
      <c r="A293" s="181"/>
      <c r="B293" s="6">
        <v>13</v>
      </c>
      <c r="C293" s="33" t="s">
        <v>3303</v>
      </c>
      <c r="D293" s="6" t="s">
        <v>1603</v>
      </c>
      <c r="E293" s="6" t="s">
        <v>904</v>
      </c>
      <c r="F293" s="45">
        <v>2.65</v>
      </c>
      <c r="G293" s="45">
        <v>2.65</v>
      </c>
      <c r="H293" s="45"/>
      <c r="I293" s="6" t="s">
        <v>905</v>
      </c>
      <c r="J293" s="6" t="s">
        <v>1059</v>
      </c>
      <c r="K293" s="7" t="s">
        <v>3304</v>
      </c>
      <c r="L293" s="65"/>
      <c r="M293" s="202">
        <v>1</v>
      </c>
    </row>
    <row r="294" spans="1:13" s="180" customFormat="1" ht="110.25">
      <c r="A294" s="181"/>
      <c r="B294" s="6">
        <v>14</v>
      </c>
      <c r="C294" s="33" t="s">
        <v>3305</v>
      </c>
      <c r="D294" s="6" t="s">
        <v>1603</v>
      </c>
      <c r="E294" s="6" t="s">
        <v>930</v>
      </c>
      <c r="F294" s="45">
        <v>2.08</v>
      </c>
      <c r="G294" s="45">
        <v>2.08</v>
      </c>
      <c r="H294" s="45"/>
      <c r="I294" s="6" t="s">
        <v>905</v>
      </c>
      <c r="J294" s="6" t="s">
        <v>931</v>
      </c>
      <c r="K294" s="7" t="s">
        <v>3306</v>
      </c>
      <c r="L294" s="65"/>
      <c r="M294" s="202">
        <v>1</v>
      </c>
    </row>
    <row r="295" spans="1:13" s="180" customFormat="1" ht="126">
      <c r="A295" s="181"/>
      <c r="B295" s="6">
        <v>15</v>
      </c>
      <c r="C295" s="33" t="s">
        <v>3307</v>
      </c>
      <c r="D295" s="6" t="s">
        <v>929</v>
      </c>
      <c r="E295" s="6" t="s">
        <v>904</v>
      </c>
      <c r="F295" s="45">
        <v>3.32</v>
      </c>
      <c r="G295" s="45">
        <v>3.32</v>
      </c>
      <c r="H295" s="45"/>
      <c r="I295" s="6" t="s">
        <v>905</v>
      </c>
      <c r="J295" s="6" t="s">
        <v>1059</v>
      </c>
      <c r="K295" s="7" t="s">
        <v>3308</v>
      </c>
      <c r="L295" s="65"/>
      <c r="M295" s="202">
        <v>1</v>
      </c>
    </row>
    <row r="296" spans="1:13" s="180" customFormat="1" ht="173.25">
      <c r="A296" s="181"/>
      <c r="B296" s="6">
        <v>16</v>
      </c>
      <c r="C296" s="33" t="s">
        <v>3309</v>
      </c>
      <c r="D296" s="6" t="s">
        <v>1603</v>
      </c>
      <c r="E296" s="6" t="s">
        <v>904</v>
      </c>
      <c r="F296" s="45">
        <v>0.66</v>
      </c>
      <c r="G296" s="45">
        <v>0.66</v>
      </c>
      <c r="H296" s="45"/>
      <c r="I296" s="6" t="s">
        <v>905</v>
      </c>
      <c r="J296" s="6" t="s">
        <v>1044</v>
      </c>
      <c r="K296" s="7" t="s">
        <v>3310</v>
      </c>
      <c r="L296" s="65"/>
      <c r="M296" s="202">
        <v>1</v>
      </c>
    </row>
    <row r="297" spans="1:13" s="180" customFormat="1" ht="94.5">
      <c r="A297" s="181"/>
      <c r="B297" s="6">
        <v>17</v>
      </c>
      <c r="C297" s="33" t="s">
        <v>3311</v>
      </c>
      <c r="D297" s="6" t="s">
        <v>1603</v>
      </c>
      <c r="E297" s="6" t="s">
        <v>904</v>
      </c>
      <c r="F297" s="45">
        <v>0.9</v>
      </c>
      <c r="G297" s="45">
        <v>0.9</v>
      </c>
      <c r="H297" s="45"/>
      <c r="I297" s="6" t="s">
        <v>905</v>
      </c>
      <c r="J297" s="6" t="s">
        <v>931</v>
      </c>
      <c r="K297" s="7" t="s">
        <v>3312</v>
      </c>
      <c r="L297" s="65"/>
      <c r="M297" s="202">
        <v>1</v>
      </c>
    </row>
    <row r="298" spans="1:13" s="180" customFormat="1" ht="220.5">
      <c r="A298" s="181"/>
      <c r="B298" s="6">
        <v>18</v>
      </c>
      <c r="C298" s="33" t="s">
        <v>3313</v>
      </c>
      <c r="D298" s="6" t="s">
        <v>1603</v>
      </c>
      <c r="E298" s="6" t="s">
        <v>904</v>
      </c>
      <c r="F298" s="45">
        <v>1.68</v>
      </c>
      <c r="G298" s="45">
        <v>1.68</v>
      </c>
      <c r="H298" s="45"/>
      <c r="I298" s="6" t="s">
        <v>905</v>
      </c>
      <c r="J298" s="6" t="s">
        <v>912</v>
      </c>
      <c r="K298" s="7" t="s">
        <v>3314</v>
      </c>
      <c r="L298" s="65"/>
      <c r="M298" s="202">
        <v>1</v>
      </c>
    </row>
    <row r="299" spans="1:13" s="180" customFormat="1" ht="157.5">
      <c r="A299" s="181"/>
      <c r="B299" s="6">
        <v>19</v>
      </c>
      <c r="C299" s="33" t="s">
        <v>3315</v>
      </c>
      <c r="D299" s="6" t="s">
        <v>1603</v>
      </c>
      <c r="E299" s="6" t="s">
        <v>904</v>
      </c>
      <c r="F299" s="45">
        <v>3.68</v>
      </c>
      <c r="G299" s="45">
        <v>3.68</v>
      </c>
      <c r="H299" s="45"/>
      <c r="I299" s="6" t="s">
        <v>905</v>
      </c>
      <c r="J299" s="6" t="s">
        <v>3316</v>
      </c>
      <c r="K299" s="7" t="s">
        <v>3317</v>
      </c>
      <c r="L299" s="65"/>
      <c r="M299" s="202">
        <v>1</v>
      </c>
    </row>
    <row r="300" spans="1:13" s="181" customFormat="1" hidden="1">
      <c r="B300" s="215"/>
      <c r="C300" s="137"/>
      <c r="D300" s="3"/>
      <c r="E300" s="3"/>
      <c r="F300" s="133"/>
      <c r="G300" s="133"/>
      <c r="H300" s="133"/>
      <c r="I300" s="3"/>
      <c r="J300" s="3"/>
      <c r="K300" s="137"/>
      <c r="L300" s="216"/>
      <c r="M300" s="183"/>
    </row>
    <row r="301" spans="1:13" s="2" customFormat="1">
      <c r="A301" s="5"/>
      <c r="B301" s="41" t="s">
        <v>129</v>
      </c>
      <c r="C301" s="42" t="s">
        <v>130</v>
      </c>
      <c r="D301" s="73"/>
      <c r="E301" s="55"/>
      <c r="F301" s="39"/>
      <c r="G301" s="38"/>
      <c r="H301" s="38"/>
      <c r="I301" s="11"/>
      <c r="J301" s="11"/>
      <c r="K301" s="36"/>
      <c r="L301" s="36"/>
      <c r="M301" s="167">
        <v>0</v>
      </c>
    </row>
    <row r="302" spans="1:13" ht="220.5">
      <c r="A302" s="5"/>
      <c r="B302" s="6">
        <v>20</v>
      </c>
      <c r="C302" s="33" t="s">
        <v>3318</v>
      </c>
      <c r="D302" s="6" t="s">
        <v>860</v>
      </c>
      <c r="E302" s="6" t="s">
        <v>904</v>
      </c>
      <c r="F302" s="45">
        <v>2.9</v>
      </c>
      <c r="G302" s="45">
        <v>2.9</v>
      </c>
      <c r="H302" s="45"/>
      <c r="I302" s="6" t="s">
        <v>905</v>
      </c>
      <c r="J302" s="6" t="s">
        <v>3319</v>
      </c>
      <c r="K302" s="7" t="s">
        <v>3320</v>
      </c>
      <c r="L302" s="7"/>
      <c r="M302" s="202">
        <v>1</v>
      </c>
    </row>
    <row r="303" spans="1:13" ht="204.75">
      <c r="A303" s="5"/>
      <c r="B303" s="6">
        <v>21</v>
      </c>
      <c r="C303" s="33" t="s">
        <v>3321</v>
      </c>
      <c r="D303" s="6" t="s">
        <v>860</v>
      </c>
      <c r="E303" s="6" t="s">
        <v>904</v>
      </c>
      <c r="F303" s="45">
        <v>9.1999999999999993</v>
      </c>
      <c r="G303" s="45">
        <v>9.1999999999999993</v>
      </c>
      <c r="H303" s="45"/>
      <c r="I303" s="6" t="s">
        <v>905</v>
      </c>
      <c r="J303" s="6" t="s">
        <v>989</v>
      </c>
      <c r="K303" s="7" t="s">
        <v>3322</v>
      </c>
      <c r="L303" s="7"/>
      <c r="M303" s="202">
        <v>1</v>
      </c>
    </row>
    <row r="304" spans="1:13" ht="141.75">
      <c r="A304" s="5"/>
      <c r="B304" s="6">
        <v>22</v>
      </c>
      <c r="C304" s="33" t="s">
        <v>3323</v>
      </c>
      <c r="D304" s="6" t="s">
        <v>929</v>
      </c>
      <c r="E304" s="6" t="s">
        <v>904</v>
      </c>
      <c r="F304" s="45">
        <v>0.13</v>
      </c>
      <c r="G304" s="45">
        <v>0.13</v>
      </c>
      <c r="H304" s="45"/>
      <c r="I304" s="6" t="s">
        <v>905</v>
      </c>
      <c r="J304" s="6" t="s">
        <v>3324</v>
      </c>
      <c r="K304" s="7" t="s">
        <v>3325</v>
      </c>
      <c r="L304" s="7"/>
      <c r="M304" s="202">
        <v>1</v>
      </c>
    </row>
    <row r="305" spans="1:13" s="5" customFormat="1" hidden="1">
      <c r="B305" s="3"/>
      <c r="C305" s="132"/>
      <c r="D305" s="3"/>
      <c r="E305" s="132"/>
      <c r="F305" s="217"/>
      <c r="G305" s="217"/>
      <c r="H305" s="217"/>
      <c r="I305" s="130"/>
      <c r="J305" s="130"/>
      <c r="K305" s="137"/>
      <c r="L305" s="137"/>
      <c r="M305" s="138"/>
    </row>
    <row r="306" spans="1:13" s="2" customFormat="1">
      <c r="A306" s="5"/>
      <c r="B306" s="42" t="s">
        <v>6412</v>
      </c>
      <c r="C306" s="40"/>
      <c r="D306" s="11"/>
      <c r="E306" s="11"/>
      <c r="F306" s="37"/>
      <c r="G306" s="38"/>
      <c r="H306" s="38"/>
      <c r="I306" s="11"/>
      <c r="J306" s="11"/>
      <c r="K306" s="36"/>
      <c r="L306" s="36"/>
      <c r="M306" s="167">
        <v>0</v>
      </c>
    </row>
    <row r="307" spans="1:13" s="75" customFormat="1">
      <c r="A307" s="30"/>
      <c r="B307" s="41" t="s">
        <v>16</v>
      </c>
      <c r="C307" s="43" t="s">
        <v>6493</v>
      </c>
      <c r="D307" s="73"/>
      <c r="E307" s="73"/>
      <c r="F307" s="37"/>
      <c r="G307" s="37"/>
      <c r="H307" s="37"/>
      <c r="I307" s="73"/>
      <c r="J307" s="73"/>
      <c r="K307" s="55"/>
      <c r="L307" s="55"/>
      <c r="M307" s="167">
        <v>0</v>
      </c>
    </row>
    <row r="308" spans="1:13" s="97" customFormat="1">
      <c r="A308" s="30"/>
      <c r="B308" s="79" t="s">
        <v>18</v>
      </c>
      <c r="C308" s="189" t="s">
        <v>19</v>
      </c>
      <c r="D308" s="95"/>
      <c r="E308" s="95"/>
      <c r="F308" s="89"/>
      <c r="G308" s="89"/>
      <c r="H308" s="89"/>
      <c r="I308" s="95"/>
      <c r="J308" s="95"/>
      <c r="K308" s="96"/>
      <c r="L308" s="96"/>
      <c r="M308" s="421">
        <v>0</v>
      </c>
    </row>
    <row r="309" spans="1:13" s="180" customFormat="1" ht="94.5">
      <c r="A309" s="1"/>
      <c r="B309" s="6">
        <v>1</v>
      </c>
      <c r="C309" s="7" t="s">
        <v>5068</v>
      </c>
      <c r="D309" s="6" t="s">
        <v>929</v>
      </c>
      <c r="E309" s="6" t="s">
        <v>5054</v>
      </c>
      <c r="F309" s="12">
        <v>0.16</v>
      </c>
      <c r="G309" s="12">
        <v>0.16</v>
      </c>
      <c r="H309" s="12"/>
      <c r="I309" s="6" t="s">
        <v>4227</v>
      </c>
      <c r="J309" s="6" t="s">
        <v>5069</v>
      </c>
      <c r="K309" s="7" t="s">
        <v>5094</v>
      </c>
      <c r="L309" s="7"/>
      <c r="M309" s="202">
        <v>1</v>
      </c>
    </row>
    <row r="310" spans="1:13" s="181" customFormat="1" hidden="1">
      <c r="A310" s="5"/>
      <c r="B310" s="3"/>
      <c r="C310" s="137"/>
      <c r="D310" s="3"/>
      <c r="E310" s="3"/>
      <c r="F310" s="142"/>
      <c r="G310" s="142"/>
      <c r="H310" s="142"/>
      <c r="I310" s="3"/>
      <c r="J310" s="3"/>
      <c r="K310" s="137"/>
      <c r="L310" s="137"/>
      <c r="M310" s="183"/>
    </row>
    <row r="311" spans="1:13" s="30" customFormat="1" hidden="1">
      <c r="B311" s="161" t="s">
        <v>56</v>
      </c>
      <c r="C311" s="201" t="s">
        <v>57</v>
      </c>
      <c r="D311" s="196"/>
      <c r="E311" s="196"/>
      <c r="F311" s="187"/>
      <c r="G311" s="187"/>
      <c r="H311" s="187"/>
      <c r="I311" s="196"/>
      <c r="J311" s="196"/>
      <c r="K311" s="195"/>
      <c r="L311" s="195"/>
      <c r="M311" s="138"/>
    </row>
    <row r="312" spans="1:13" s="181" customFormat="1" hidden="1">
      <c r="A312" s="5"/>
      <c r="B312" s="3"/>
      <c r="C312" s="230"/>
      <c r="D312" s="3"/>
      <c r="E312" s="3"/>
      <c r="F312" s="142"/>
      <c r="G312" s="142"/>
      <c r="H312" s="142"/>
      <c r="I312" s="3"/>
      <c r="J312" s="3"/>
      <c r="K312" s="137"/>
      <c r="L312" s="137"/>
      <c r="M312" s="183"/>
    </row>
    <row r="313" spans="1:13" s="181" customFormat="1" hidden="1">
      <c r="A313" s="5"/>
      <c r="B313" s="3"/>
      <c r="C313" s="230"/>
      <c r="D313" s="3"/>
      <c r="E313" s="3"/>
      <c r="F313" s="142"/>
      <c r="G313" s="142"/>
      <c r="H313" s="142"/>
      <c r="I313" s="3"/>
      <c r="J313" s="3"/>
      <c r="K313" s="137"/>
      <c r="L313" s="137"/>
      <c r="M313" s="183"/>
    </row>
    <row r="314" spans="1:13" s="181" customFormat="1" hidden="1">
      <c r="A314" s="5"/>
      <c r="B314" s="3"/>
      <c r="C314" s="230"/>
      <c r="D314" s="3"/>
      <c r="E314" s="3"/>
      <c r="F314" s="142"/>
      <c r="G314" s="142"/>
      <c r="H314" s="142"/>
      <c r="I314" s="3"/>
      <c r="J314" s="3"/>
      <c r="K314" s="137"/>
      <c r="L314" s="137"/>
      <c r="M314" s="183"/>
    </row>
    <row r="315" spans="1:13" s="181" customFormat="1" hidden="1">
      <c r="A315" s="5"/>
      <c r="B315" s="3"/>
      <c r="C315" s="230"/>
      <c r="D315" s="3"/>
      <c r="E315" s="3"/>
      <c r="F315" s="142"/>
      <c r="G315" s="142"/>
      <c r="H315" s="142"/>
      <c r="I315" s="3"/>
      <c r="J315" s="3"/>
      <c r="K315" s="137"/>
      <c r="L315" s="137"/>
      <c r="M315" s="183"/>
    </row>
    <row r="316" spans="1:13" s="181" customFormat="1" hidden="1">
      <c r="A316" s="5"/>
      <c r="B316" s="3"/>
      <c r="C316" s="230"/>
      <c r="D316" s="3"/>
      <c r="E316" s="3"/>
      <c r="F316" s="142"/>
      <c r="G316" s="142"/>
      <c r="H316" s="142"/>
      <c r="I316" s="3"/>
      <c r="J316" s="3"/>
      <c r="K316" s="137"/>
      <c r="L316" s="137"/>
      <c r="M316" s="183"/>
    </row>
    <row r="317" spans="1:13" s="181" customFormat="1" hidden="1">
      <c r="A317" s="5"/>
      <c r="B317" s="132"/>
      <c r="C317" s="132"/>
      <c r="D317" s="3"/>
      <c r="E317" s="3"/>
      <c r="F317" s="142"/>
      <c r="G317" s="142"/>
      <c r="H317" s="142"/>
      <c r="I317" s="3"/>
      <c r="J317" s="3"/>
      <c r="K317" s="137"/>
      <c r="L317" s="137"/>
      <c r="M317" s="183"/>
    </row>
    <row r="318" spans="1:13" s="5" customFormat="1" hidden="1">
      <c r="B318" s="162" t="s">
        <v>129</v>
      </c>
      <c r="C318" s="163" t="s">
        <v>130</v>
      </c>
      <c r="D318" s="162"/>
      <c r="E318" s="163"/>
      <c r="F318" s="143"/>
      <c r="G318" s="142"/>
      <c r="H318" s="142"/>
      <c r="I318" s="3"/>
      <c r="J318" s="3"/>
      <c r="K318" s="137"/>
      <c r="L318" s="137"/>
      <c r="M318" s="138"/>
    </row>
    <row r="319" spans="1:13" s="181" customFormat="1" hidden="1">
      <c r="A319" s="5"/>
      <c r="B319" s="3"/>
      <c r="C319" s="137"/>
      <c r="D319" s="3"/>
      <c r="E319" s="3"/>
      <c r="F319" s="143"/>
      <c r="G319" s="142"/>
      <c r="H319" s="142"/>
      <c r="I319" s="3"/>
      <c r="J319" s="3"/>
      <c r="K319" s="185"/>
      <c r="L319" s="137"/>
      <c r="M319" s="183"/>
    </row>
    <row r="320" spans="1:13" s="181" customFormat="1" hidden="1">
      <c r="A320" s="5"/>
      <c r="B320" s="3"/>
      <c r="C320" s="137"/>
      <c r="D320" s="3"/>
      <c r="E320" s="3"/>
      <c r="F320" s="143"/>
      <c r="G320" s="142"/>
      <c r="H320" s="142"/>
      <c r="I320" s="3"/>
      <c r="J320" s="3"/>
      <c r="K320" s="185"/>
      <c r="L320" s="137"/>
      <c r="M320" s="183"/>
    </row>
    <row r="321" spans="1:13" s="181" customFormat="1" hidden="1">
      <c r="A321" s="5"/>
      <c r="B321" s="3"/>
      <c r="C321" s="137"/>
      <c r="D321" s="3"/>
      <c r="E321" s="3"/>
      <c r="F321" s="143"/>
      <c r="G321" s="142"/>
      <c r="H321" s="142"/>
      <c r="I321" s="3"/>
      <c r="J321" s="3"/>
      <c r="K321" s="185"/>
      <c r="L321" s="137"/>
      <c r="M321" s="183"/>
    </row>
    <row r="322" spans="1:13" s="181" customFormat="1" hidden="1">
      <c r="A322" s="5"/>
      <c r="B322" s="3"/>
      <c r="C322" s="137"/>
      <c r="D322" s="3"/>
      <c r="E322" s="3"/>
      <c r="F322" s="143"/>
      <c r="G322" s="142"/>
      <c r="H322" s="142"/>
      <c r="I322" s="3"/>
      <c r="J322" s="3"/>
      <c r="K322" s="185"/>
      <c r="L322" s="137"/>
      <c r="M322" s="183"/>
    </row>
    <row r="323" spans="1:13" s="181" customFormat="1" hidden="1">
      <c r="A323" s="5"/>
      <c r="B323" s="3"/>
      <c r="C323" s="132"/>
      <c r="D323" s="3"/>
      <c r="E323" s="3"/>
      <c r="F323" s="142"/>
      <c r="G323" s="142"/>
      <c r="H323" s="142"/>
      <c r="I323" s="3"/>
      <c r="J323" s="3"/>
      <c r="K323" s="132"/>
      <c r="L323" s="137"/>
      <c r="M323" s="183"/>
    </row>
    <row r="324" spans="1:13" s="5" customFormat="1" hidden="1">
      <c r="B324" s="163" t="s">
        <v>1077</v>
      </c>
      <c r="C324" s="186"/>
      <c r="D324" s="3"/>
      <c r="E324" s="3"/>
      <c r="F324" s="187"/>
      <c r="G324" s="142"/>
      <c r="H324" s="142"/>
      <c r="I324" s="3"/>
      <c r="J324" s="3"/>
      <c r="K324" s="137"/>
      <c r="L324" s="137"/>
      <c r="M324" s="138"/>
    </row>
    <row r="325" spans="1:13" s="5" customFormat="1" hidden="1">
      <c r="B325" s="162" t="s">
        <v>16</v>
      </c>
      <c r="C325" s="188" t="s">
        <v>17</v>
      </c>
      <c r="D325" s="162"/>
      <c r="E325" s="163"/>
      <c r="F325" s="143"/>
      <c r="G325" s="142"/>
      <c r="H325" s="142"/>
      <c r="I325" s="3"/>
      <c r="J325" s="3"/>
      <c r="K325" s="137"/>
      <c r="L325" s="137"/>
      <c r="M325" s="138"/>
    </row>
    <row r="326" spans="1:13" s="5" customFormat="1" hidden="1">
      <c r="B326" s="161" t="s">
        <v>18</v>
      </c>
      <c r="C326" s="201" t="s">
        <v>19</v>
      </c>
      <c r="D326" s="3"/>
      <c r="E326" s="137"/>
      <c r="F326" s="143"/>
      <c r="G326" s="142"/>
      <c r="H326" s="142"/>
      <c r="I326" s="3"/>
      <c r="J326" s="3"/>
      <c r="K326" s="185"/>
      <c r="L326" s="137"/>
      <c r="M326" s="138"/>
    </row>
    <row r="327" spans="1:13" s="181" customFormat="1" hidden="1">
      <c r="A327" s="5"/>
      <c r="B327" s="3"/>
      <c r="C327" s="137"/>
      <c r="D327" s="3"/>
      <c r="E327" s="137"/>
      <c r="F327" s="143"/>
      <c r="G327" s="142"/>
      <c r="H327" s="142"/>
      <c r="I327" s="3"/>
      <c r="J327" s="3"/>
      <c r="K327" s="185"/>
      <c r="L327" s="137"/>
      <c r="M327" s="183"/>
    </row>
    <row r="328" spans="1:13" s="181" customFormat="1" hidden="1">
      <c r="A328" s="5"/>
      <c r="B328" s="3"/>
      <c r="C328" s="137"/>
      <c r="D328" s="3"/>
      <c r="E328" s="137"/>
      <c r="F328" s="143"/>
      <c r="G328" s="142"/>
      <c r="H328" s="142"/>
      <c r="I328" s="3"/>
      <c r="J328" s="3"/>
      <c r="K328" s="185"/>
      <c r="L328" s="137"/>
      <c r="M328" s="183"/>
    </row>
    <row r="329" spans="1:13" s="181" customFormat="1" hidden="1">
      <c r="A329" s="5"/>
      <c r="B329" s="3"/>
      <c r="C329" s="137"/>
      <c r="D329" s="3"/>
      <c r="E329" s="137"/>
      <c r="F329" s="143"/>
      <c r="G329" s="142"/>
      <c r="H329" s="142"/>
      <c r="I329" s="3"/>
      <c r="J329" s="3"/>
      <c r="K329" s="185"/>
      <c r="L329" s="137"/>
      <c r="M329" s="183"/>
    </row>
    <row r="330" spans="1:13" s="181" customFormat="1" hidden="1">
      <c r="A330" s="5"/>
      <c r="B330" s="3"/>
      <c r="C330" s="137"/>
      <c r="D330" s="3"/>
      <c r="E330" s="137"/>
      <c r="F330" s="143"/>
      <c r="G330" s="142"/>
      <c r="H330" s="142"/>
      <c r="I330" s="3"/>
      <c r="J330" s="3"/>
      <c r="K330" s="185"/>
      <c r="L330" s="137"/>
      <c r="M330" s="183"/>
    </row>
    <row r="331" spans="1:13" s="181" customFormat="1" hidden="1">
      <c r="A331" s="5"/>
      <c r="B331" s="3"/>
      <c r="C331" s="137"/>
      <c r="D331" s="3"/>
      <c r="E331" s="137"/>
      <c r="F331" s="143"/>
      <c r="G331" s="142"/>
      <c r="H331" s="142"/>
      <c r="I331" s="3"/>
      <c r="J331" s="3"/>
      <c r="K331" s="185"/>
      <c r="L331" s="137"/>
      <c r="M331" s="183"/>
    </row>
    <row r="332" spans="1:13" s="5" customFormat="1" hidden="1">
      <c r="B332" s="161" t="s">
        <v>56</v>
      </c>
      <c r="C332" s="201" t="s">
        <v>57</v>
      </c>
      <c r="D332" s="3"/>
      <c r="E332" s="137"/>
      <c r="F332" s="143"/>
      <c r="G332" s="142"/>
      <c r="H332" s="142"/>
      <c r="I332" s="3"/>
      <c r="J332" s="3"/>
      <c r="K332" s="185"/>
      <c r="L332" s="137"/>
      <c r="M332" s="138"/>
    </row>
    <row r="333" spans="1:13" s="181" customFormat="1" hidden="1">
      <c r="A333" s="5"/>
      <c r="B333" s="3"/>
      <c r="C333" s="230"/>
      <c r="D333" s="3"/>
      <c r="E333" s="137"/>
      <c r="F333" s="143"/>
      <c r="G333" s="142"/>
      <c r="H333" s="142"/>
      <c r="I333" s="3"/>
      <c r="J333" s="3"/>
      <c r="K333" s="185"/>
      <c r="L333" s="137"/>
      <c r="M333" s="183"/>
    </row>
    <row r="334" spans="1:13" s="181" customFormat="1" hidden="1">
      <c r="A334" s="5"/>
      <c r="B334" s="3"/>
      <c r="C334" s="230"/>
      <c r="D334" s="3"/>
      <c r="E334" s="137"/>
      <c r="F334" s="143"/>
      <c r="G334" s="142"/>
      <c r="H334" s="142"/>
      <c r="I334" s="3"/>
      <c r="J334" s="3"/>
      <c r="K334" s="185"/>
      <c r="L334" s="137"/>
      <c r="M334" s="183"/>
    </row>
    <row r="335" spans="1:13" s="181" customFormat="1" hidden="1">
      <c r="A335" s="5"/>
      <c r="B335" s="3"/>
      <c r="C335" s="230"/>
      <c r="D335" s="3"/>
      <c r="E335" s="137"/>
      <c r="F335" s="143"/>
      <c r="G335" s="142"/>
      <c r="H335" s="142"/>
      <c r="I335" s="3"/>
      <c r="J335" s="3"/>
      <c r="K335" s="185"/>
      <c r="L335" s="137"/>
      <c r="M335" s="183"/>
    </row>
    <row r="336" spans="1:13" s="181" customFormat="1" hidden="1">
      <c r="A336" s="5"/>
      <c r="B336" s="3"/>
      <c r="C336" s="230"/>
      <c r="D336" s="3"/>
      <c r="E336" s="137"/>
      <c r="F336" s="143"/>
      <c r="G336" s="142"/>
      <c r="H336" s="142"/>
      <c r="I336" s="3"/>
      <c r="J336" s="3"/>
      <c r="K336" s="185"/>
      <c r="L336" s="137"/>
      <c r="M336" s="183"/>
    </row>
    <row r="337" spans="1:13" s="181" customFormat="1" hidden="1">
      <c r="A337" s="5"/>
      <c r="B337" s="3"/>
      <c r="C337" s="230"/>
      <c r="D337" s="3"/>
      <c r="E337" s="137"/>
      <c r="F337" s="143"/>
      <c r="G337" s="142"/>
      <c r="H337" s="142"/>
      <c r="I337" s="3"/>
      <c r="J337" s="3"/>
      <c r="K337" s="185"/>
      <c r="L337" s="137"/>
      <c r="M337" s="183"/>
    </row>
    <row r="338" spans="1:13" s="181" customFormat="1" hidden="1">
      <c r="A338" s="5"/>
      <c r="B338" s="132"/>
      <c r="C338" s="132"/>
      <c r="D338" s="3"/>
      <c r="E338" s="137"/>
      <c r="F338" s="143"/>
      <c r="G338" s="142"/>
      <c r="H338" s="142"/>
      <c r="I338" s="3"/>
      <c r="J338" s="3"/>
      <c r="K338" s="185"/>
      <c r="L338" s="137"/>
      <c r="M338" s="183"/>
    </row>
    <row r="339" spans="1:13" s="5" customFormat="1" hidden="1">
      <c r="B339" s="162" t="s">
        <v>129</v>
      </c>
      <c r="C339" s="163" t="s">
        <v>130</v>
      </c>
      <c r="D339" s="3"/>
      <c r="E339" s="137"/>
      <c r="F339" s="143"/>
      <c r="G339" s="142"/>
      <c r="H339" s="142"/>
      <c r="I339" s="3"/>
      <c r="J339" s="3"/>
      <c r="K339" s="185"/>
      <c r="L339" s="137"/>
      <c r="M339" s="138"/>
    </row>
    <row r="340" spans="1:13" s="181" customFormat="1" hidden="1">
      <c r="A340" s="5"/>
      <c r="B340" s="3"/>
      <c r="C340" s="137"/>
      <c r="D340" s="3"/>
      <c r="E340" s="137"/>
      <c r="F340" s="143"/>
      <c r="G340" s="142"/>
      <c r="H340" s="142"/>
      <c r="I340" s="3"/>
      <c r="J340" s="3"/>
      <c r="K340" s="185"/>
      <c r="L340" s="137"/>
      <c r="M340" s="183"/>
    </row>
    <row r="341" spans="1:13" s="181" customFormat="1" hidden="1">
      <c r="A341" s="5"/>
      <c r="B341" s="3"/>
      <c r="C341" s="137"/>
      <c r="D341" s="3"/>
      <c r="E341" s="137"/>
      <c r="F341" s="143"/>
      <c r="G341" s="142"/>
      <c r="H341" s="142"/>
      <c r="I341" s="3"/>
      <c r="J341" s="3"/>
      <c r="K341" s="185"/>
      <c r="L341" s="137"/>
      <c r="M341" s="183"/>
    </row>
    <row r="342" spans="1:13" s="181" customFormat="1" hidden="1">
      <c r="A342" s="5"/>
      <c r="B342" s="3"/>
      <c r="C342" s="132"/>
      <c r="D342" s="3"/>
      <c r="E342" s="3"/>
      <c r="F342" s="142"/>
      <c r="G342" s="142"/>
      <c r="H342" s="142"/>
      <c r="I342" s="3"/>
      <c r="J342" s="3"/>
      <c r="K342" s="132"/>
      <c r="L342" s="137"/>
      <c r="M342" s="183"/>
    </row>
    <row r="343" spans="1:13" s="2" customFormat="1">
      <c r="B343" s="42" t="s">
        <v>6413</v>
      </c>
      <c r="C343" s="40"/>
      <c r="D343" s="11"/>
      <c r="E343" s="11"/>
      <c r="F343" s="37"/>
      <c r="G343" s="38"/>
      <c r="H343" s="38"/>
      <c r="I343" s="11"/>
      <c r="J343" s="11"/>
      <c r="K343" s="36"/>
      <c r="L343" s="36"/>
      <c r="M343" s="167">
        <v>0</v>
      </c>
    </row>
    <row r="344" spans="1:13" s="2" customFormat="1">
      <c r="B344" s="41" t="s">
        <v>16</v>
      </c>
      <c r="C344" s="43" t="s">
        <v>6493</v>
      </c>
      <c r="D344" s="41"/>
      <c r="E344" s="42"/>
      <c r="F344" s="39"/>
      <c r="G344" s="38"/>
      <c r="H344" s="38"/>
      <c r="I344" s="11"/>
      <c r="J344" s="11"/>
      <c r="K344" s="36"/>
      <c r="L344" s="36"/>
      <c r="M344" s="167">
        <v>0</v>
      </c>
    </row>
    <row r="345" spans="1:13" s="80" customFormat="1">
      <c r="A345" s="2"/>
      <c r="B345" s="79" t="s">
        <v>18</v>
      </c>
      <c r="C345" s="189" t="s">
        <v>19</v>
      </c>
      <c r="D345" s="98"/>
      <c r="E345" s="99"/>
      <c r="F345" s="86"/>
      <c r="G345" s="87"/>
      <c r="H345" s="87"/>
      <c r="I345" s="78"/>
      <c r="J345" s="78"/>
      <c r="K345" s="85"/>
      <c r="L345" s="85"/>
      <c r="M345" s="421">
        <v>0</v>
      </c>
    </row>
    <row r="346" spans="1:13" s="180" customFormat="1" ht="63">
      <c r="A346" s="2"/>
      <c r="B346" s="6">
        <v>1</v>
      </c>
      <c r="C346" s="7" t="s">
        <v>6353</v>
      </c>
      <c r="D346" s="6" t="s">
        <v>860</v>
      </c>
      <c r="E346" s="33" t="s">
        <v>6210</v>
      </c>
      <c r="F346" s="35">
        <v>0.87</v>
      </c>
      <c r="G346" s="12">
        <v>0.87</v>
      </c>
      <c r="H346" s="12"/>
      <c r="I346" s="6" t="s">
        <v>4229</v>
      </c>
      <c r="J346" s="6" t="s">
        <v>6270</v>
      </c>
      <c r="K346" s="7" t="s">
        <v>6354</v>
      </c>
      <c r="L346" s="7"/>
      <c r="M346" s="202">
        <v>1</v>
      </c>
    </row>
    <row r="347" spans="1:13" s="181" customFormat="1" hidden="1">
      <c r="A347" s="5"/>
      <c r="B347" s="3"/>
      <c r="C347" s="137"/>
      <c r="D347" s="3"/>
      <c r="E347" s="132"/>
      <c r="F347" s="143"/>
      <c r="G347" s="142"/>
      <c r="H347" s="142"/>
      <c r="I347" s="3"/>
      <c r="J347" s="3"/>
      <c r="K347" s="137"/>
      <c r="L347" s="137"/>
      <c r="M347" s="183"/>
    </row>
    <row r="348" spans="1:13" s="80" customFormat="1">
      <c r="A348" s="2"/>
      <c r="B348" s="79" t="s">
        <v>56</v>
      </c>
      <c r="C348" s="189" t="s">
        <v>6492</v>
      </c>
      <c r="D348" s="98"/>
      <c r="E348" s="99"/>
      <c r="F348" s="86"/>
      <c r="G348" s="87"/>
      <c r="H348" s="87"/>
      <c r="I348" s="78"/>
      <c r="J348" s="78"/>
      <c r="K348" s="85"/>
      <c r="L348" s="85"/>
      <c r="M348" s="421">
        <v>0</v>
      </c>
    </row>
    <row r="349" spans="1:13" s="180" customFormat="1" ht="94.5">
      <c r="A349" s="2"/>
      <c r="B349" s="6">
        <v>2</v>
      </c>
      <c r="C349" s="190" t="s">
        <v>6355</v>
      </c>
      <c r="D349" s="6" t="s">
        <v>860</v>
      </c>
      <c r="E349" s="33" t="s">
        <v>6210</v>
      </c>
      <c r="F349" s="35">
        <v>5.2</v>
      </c>
      <c r="G349" s="12">
        <v>3</v>
      </c>
      <c r="H349" s="12"/>
      <c r="I349" s="6" t="s">
        <v>4229</v>
      </c>
      <c r="J349" s="6" t="s">
        <v>6196</v>
      </c>
      <c r="K349" s="7" t="s">
        <v>6356</v>
      </c>
      <c r="L349" s="7"/>
      <c r="M349" s="202">
        <v>1</v>
      </c>
    </row>
    <row r="350" spans="1:13" s="180" customFormat="1" ht="63">
      <c r="A350" s="2"/>
      <c r="B350" s="6">
        <v>3</v>
      </c>
      <c r="C350" s="7" t="s">
        <v>6357</v>
      </c>
      <c r="D350" s="6" t="s">
        <v>860</v>
      </c>
      <c r="E350" s="33" t="s">
        <v>6210</v>
      </c>
      <c r="F350" s="35">
        <v>5.2</v>
      </c>
      <c r="G350" s="12">
        <v>4.96</v>
      </c>
      <c r="H350" s="12"/>
      <c r="I350" s="6" t="s">
        <v>4229</v>
      </c>
      <c r="J350" s="6" t="s">
        <v>6239</v>
      </c>
      <c r="K350" s="7" t="s">
        <v>6722</v>
      </c>
      <c r="L350" s="7"/>
      <c r="M350" s="202">
        <v>1</v>
      </c>
    </row>
    <row r="351" spans="1:13" s="181" customFormat="1" hidden="1">
      <c r="A351" s="5"/>
      <c r="B351" s="3"/>
      <c r="C351" s="137"/>
      <c r="D351" s="3"/>
      <c r="E351" s="3"/>
      <c r="F351" s="265"/>
      <c r="G351" s="266"/>
      <c r="H351" s="266"/>
      <c r="I351" s="3"/>
      <c r="J351" s="3"/>
      <c r="K351" s="137"/>
      <c r="L351" s="137"/>
      <c r="M351" s="183"/>
    </row>
    <row r="352" spans="1:13" s="2" customFormat="1">
      <c r="B352" s="41" t="s">
        <v>129</v>
      </c>
      <c r="C352" s="42" t="s">
        <v>130</v>
      </c>
      <c r="D352" s="11"/>
      <c r="E352" s="11"/>
      <c r="F352" s="39"/>
      <c r="G352" s="38"/>
      <c r="H352" s="38"/>
      <c r="I352" s="11"/>
      <c r="J352" s="11"/>
      <c r="K352" s="36"/>
      <c r="L352" s="36"/>
      <c r="M352" s="167">
        <v>0</v>
      </c>
    </row>
    <row r="353" spans="1:13" s="180" customFormat="1" ht="63">
      <c r="A353" s="1"/>
      <c r="B353" s="6">
        <v>4</v>
      </c>
      <c r="C353" s="7" t="s">
        <v>6358</v>
      </c>
      <c r="D353" s="6" t="s">
        <v>860</v>
      </c>
      <c r="E353" s="6" t="s">
        <v>6195</v>
      </c>
      <c r="F353" s="35">
        <v>1.7</v>
      </c>
      <c r="G353" s="12">
        <v>1.7</v>
      </c>
      <c r="H353" s="12"/>
      <c r="I353" s="6" t="s">
        <v>4229</v>
      </c>
      <c r="J353" s="6" t="s">
        <v>6298</v>
      </c>
      <c r="K353" s="7" t="s">
        <v>6723</v>
      </c>
      <c r="L353" s="7"/>
      <c r="M353" s="202">
        <v>1</v>
      </c>
    </row>
    <row r="354" spans="1:13" s="181" customFormat="1" hidden="1">
      <c r="A354" s="5"/>
      <c r="B354" s="3"/>
      <c r="C354" s="137"/>
      <c r="D354" s="3"/>
      <c r="E354" s="3"/>
      <c r="F354" s="143"/>
      <c r="G354" s="142"/>
      <c r="H354" s="142"/>
      <c r="I354" s="3"/>
      <c r="J354" s="3"/>
      <c r="K354" s="137"/>
      <c r="L354" s="137"/>
      <c r="M354" s="183"/>
    </row>
    <row r="355" spans="1:13" s="181" customFormat="1" hidden="1">
      <c r="A355" s="5"/>
      <c r="B355" s="3"/>
      <c r="C355" s="132"/>
      <c r="D355" s="3"/>
      <c r="E355" s="3"/>
      <c r="F355" s="142"/>
      <c r="G355" s="142"/>
      <c r="H355" s="142"/>
      <c r="I355" s="3"/>
      <c r="J355" s="3"/>
      <c r="K355" s="132"/>
      <c r="L355" s="137"/>
      <c r="M355" s="183"/>
    </row>
    <row r="356" spans="1:13" s="5" customFormat="1" hidden="1">
      <c r="B356" s="163" t="s">
        <v>1078</v>
      </c>
      <c r="C356" s="186"/>
      <c r="D356" s="3"/>
      <c r="E356" s="3"/>
      <c r="F356" s="187"/>
      <c r="G356" s="142"/>
      <c r="H356" s="142"/>
      <c r="I356" s="3"/>
      <c r="J356" s="3"/>
      <c r="K356" s="137"/>
      <c r="L356" s="137"/>
      <c r="M356" s="138"/>
    </row>
    <row r="357" spans="1:13" s="5" customFormat="1" hidden="1">
      <c r="B357" s="162" t="s">
        <v>16</v>
      </c>
      <c r="C357" s="188" t="s">
        <v>17</v>
      </c>
      <c r="D357" s="162"/>
      <c r="E357" s="163"/>
      <c r="F357" s="143"/>
      <c r="G357" s="142"/>
      <c r="H357" s="142"/>
      <c r="I357" s="3"/>
      <c r="J357" s="3"/>
      <c r="K357" s="137"/>
      <c r="L357" s="137"/>
      <c r="M357" s="138"/>
    </row>
    <row r="358" spans="1:13" s="5" customFormat="1" hidden="1">
      <c r="B358" s="161" t="s">
        <v>18</v>
      </c>
      <c r="C358" s="201" t="s">
        <v>19</v>
      </c>
      <c r="D358" s="3"/>
      <c r="E358" s="3"/>
      <c r="F358" s="3"/>
      <c r="G358" s="3"/>
      <c r="H358" s="3"/>
      <c r="I358" s="3"/>
      <c r="J358" s="3"/>
      <c r="K358" s="137"/>
      <c r="L358" s="137"/>
      <c r="M358" s="138"/>
    </row>
    <row r="359" spans="1:13" s="5" customFormat="1" hidden="1">
      <c r="B359" s="130"/>
      <c r="C359" s="131"/>
      <c r="D359" s="3"/>
      <c r="E359" s="3"/>
      <c r="F359" s="3"/>
      <c r="G359" s="3"/>
      <c r="H359" s="3"/>
      <c r="I359" s="3"/>
      <c r="J359" s="3"/>
      <c r="K359" s="137"/>
      <c r="L359" s="137"/>
      <c r="M359" s="138"/>
    </row>
    <row r="360" spans="1:13" s="5" customFormat="1" hidden="1">
      <c r="B360" s="130"/>
      <c r="C360" s="131"/>
      <c r="D360" s="3"/>
      <c r="E360" s="3"/>
      <c r="F360" s="3"/>
      <c r="G360" s="3"/>
      <c r="H360" s="3"/>
      <c r="I360" s="3"/>
      <c r="J360" s="3"/>
      <c r="K360" s="137"/>
      <c r="L360" s="137"/>
      <c r="M360" s="138"/>
    </row>
    <row r="361" spans="1:13" s="5" customFormat="1" hidden="1">
      <c r="B361" s="130"/>
      <c r="C361" s="131"/>
      <c r="D361" s="3"/>
      <c r="E361" s="3"/>
      <c r="F361" s="3"/>
      <c r="G361" s="3"/>
      <c r="H361" s="3"/>
      <c r="I361" s="3"/>
      <c r="J361" s="3"/>
      <c r="K361" s="137"/>
      <c r="L361" s="137"/>
      <c r="M361" s="138"/>
    </row>
    <row r="362" spans="1:13" s="5" customFormat="1" hidden="1">
      <c r="B362" s="130"/>
      <c r="C362" s="131"/>
      <c r="D362" s="3"/>
      <c r="E362" s="3"/>
      <c r="F362" s="3"/>
      <c r="G362" s="3"/>
      <c r="H362" s="3"/>
      <c r="I362" s="3"/>
      <c r="J362" s="3"/>
      <c r="K362" s="137"/>
      <c r="L362" s="137"/>
      <c r="M362" s="138"/>
    </row>
    <row r="363" spans="1:13" s="5" customFormat="1" hidden="1">
      <c r="B363" s="130"/>
      <c r="C363" s="131"/>
      <c r="D363" s="3"/>
      <c r="E363" s="3"/>
      <c r="F363" s="3"/>
      <c r="G363" s="3"/>
      <c r="H363" s="3"/>
      <c r="I363" s="3"/>
      <c r="J363" s="3"/>
      <c r="K363" s="137"/>
      <c r="L363" s="137"/>
      <c r="M363" s="138"/>
    </row>
    <row r="364" spans="1:13" s="5" customFormat="1" hidden="1">
      <c r="B364" s="161" t="s">
        <v>56</v>
      </c>
      <c r="C364" s="201" t="s">
        <v>57</v>
      </c>
      <c r="D364" s="3"/>
      <c r="E364" s="3"/>
      <c r="F364" s="3"/>
      <c r="G364" s="3"/>
      <c r="H364" s="3"/>
      <c r="I364" s="3"/>
      <c r="J364" s="3"/>
      <c r="K364" s="137"/>
      <c r="L364" s="137"/>
      <c r="M364" s="138"/>
    </row>
    <row r="365" spans="1:13" s="5" customFormat="1" hidden="1">
      <c r="B365" s="130"/>
      <c r="C365" s="207"/>
      <c r="D365" s="3"/>
      <c r="E365" s="3"/>
      <c r="F365" s="3"/>
      <c r="G365" s="3"/>
      <c r="H365" s="3"/>
      <c r="I365" s="3"/>
      <c r="J365" s="3"/>
      <c r="K365" s="137"/>
      <c r="L365" s="137"/>
      <c r="M365" s="138"/>
    </row>
    <row r="366" spans="1:13" s="5" customFormat="1" hidden="1">
      <c r="B366" s="162"/>
      <c r="C366" s="188"/>
      <c r="D366" s="3"/>
      <c r="E366" s="3"/>
      <c r="F366" s="3"/>
      <c r="G366" s="3"/>
      <c r="H366" s="3"/>
      <c r="I366" s="3"/>
      <c r="J366" s="3"/>
      <c r="K366" s="137"/>
      <c r="L366" s="137"/>
      <c r="M366" s="138"/>
    </row>
    <row r="367" spans="1:13" s="5" customFormat="1" hidden="1">
      <c r="B367" s="162"/>
      <c r="C367" s="188"/>
      <c r="D367" s="3"/>
      <c r="E367" s="3"/>
      <c r="F367" s="3"/>
      <c r="G367" s="3"/>
      <c r="H367" s="3"/>
      <c r="I367" s="3"/>
      <c r="J367" s="3"/>
      <c r="K367" s="137"/>
      <c r="L367" s="137"/>
      <c r="M367" s="138"/>
    </row>
    <row r="368" spans="1:13" s="5" customFormat="1" hidden="1">
      <c r="B368" s="3"/>
      <c r="C368" s="137"/>
      <c r="D368" s="3"/>
      <c r="E368" s="3"/>
      <c r="F368" s="3"/>
      <c r="G368" s="3"/>
      <c r="H368" s="3"/>
      <c r="I368" s="3"/>
      <c r="J368" s="3"/>
      <c r="K368" s="137"/>
      <c r="L368" s="137"/>
      <c r="M368" s="138"/>
    </row>
    <row r="369" spans="1:13" s="5" customFormat="1" hidden="1">
      <c r="B369" s="162" t="s">
        <v>129</v>
      </c>
      <c r="C369" s="163" t="s">
        <v>130</v>
      </c>
      <c r="D369" s="3"/>
      <c r="E369" s="3"/>
      <c r="F369" s="3"/>
      <c r="G369" s="3"/>
      <c r="H369" s="3"/>
      <c r="I369" s="3"/>
      <c r="J369" s="3"/>
      <c r="K369" s="137"/>
      <c r="L369" s="137"/>
      <c r="M369" s="138"/>
    </row>
    <row r="370" spans="1:13" s="5" customFormat="1" hidden="1">
      <c r="B370" s="3"/>
      <c r="C370" s="137"/>
      <c r="D370" s="3"/>
      <c r="E370" s="3"/>
      <c r="F370" s="3"/>
      <c r="G370" s="3"/>
      <c r="H370" s="3"/>
      <c r="I370" s="3"/>
      <c r="J370" s="3"/>
      <c r="K370" s="137"/>
      <c r="L370" s="137"/>
      <c r="M370" s="138"/>
    </row>
    <row r="371" spans="1:13" s="5" customFormat="1" hidden="1">
      <c r="B371" s="184"/>
      <c r="C371" s="137"/>
      <c r="D371" s="3"/>
      <c r="E371" s="3"/>
      <c r="F371" s="3"/>
      <c r="G371" s="3"/>
      <c r="H371" s="3"/>
      <c r="I371" s="3"/>
      <c r="J371" s="3"/>
      <c r="K371" s="137"/>
      <c r="L371" s="137"/>
      <c r="M371" s="138"/>
    </row>
    <row r="372" spans="1:13" s="5" customFormat="1" hidden="1">
      <c r="B372" s="184"/>
      <c r="C372" s="137"/>
      <c r="D372" s="3"/>
      <c r="E372" s="3"/>
      <c r="F372" s="3"/>
      <c r="G372" s="3"/>
      <c r="H372" s="3"/>
      <c r="I372" s="3"/>
      <c r="J372" s="3"/>
      <c r="K372" s="137"/>
      <c r="L372" s="137"/>
      <c r="M372" s="138"/>
    </row>
    <row r="373" spans="1:13" s="5" customFormat="1" hidden="1">
      <c r="B373" s="130"/>
      <c r="C373" s="132"/>
      <c r="D373" s="3"/>
      <c r="E373" s="3"/>
      <c r="F373" s="142"/>
      <c r="G373" s="142"/>
      <c r="H373" s="142"/>
      <c r="I373" s="3"/>
      <c r="J373" s="3"/>
      <c r="K373" s="132"/>
      <c r="L373" s="137"/>
      <c r="M373" s="138"/>
    </row>
    <row r="374" spans="1:13" s="2" customFormat="1">
      <c r="B374" s="42" t="s">
        <v>6414</v>
      </c>
      <c r="C374" s="40"/>
      <c r="D374" s="11"/>
      <c r="E374" s="11"/>
      <c r="F374" s="37"/>
      <c r="G374" s="38"/>
      <c r="H374" s="38"/>
      <c r="I374" s="11"/>
      <c r="J374" s="11"/>
      <c r="K374" s="36"/>
      <c r="L374" s="36"/>
      <c r="M374" s="167">
        <v>0</v>
      </c>
    </row>
    <row r="375" spans="1:13" s="2" customFormat="1">
      <c r="A375" s="5"/>
      <c r="B375" s="41" t="s">
        <v>16</v>
      </c>
      <c r="C375" s="43" t="s">
        <v>6493</v>
      </c>
      <c r="D375" s="11"/>
      <c r="E375" s="11"/>
      <c r="F375" s="37"/>
      <c r="G375" s="38"/>
      <c r="H375" s="38"/>
      <c r="I375" s="11"/>
      <c r="J375" s="11"/>
      <c r="K375" s="36"/>
      <c r="L375" s="36"/>
      <c r="M375" s="167">
        <v>0</v>
      </c>
    </row>
    <row r="376" spans="1:13" s="80" customFormat="1">
      <c r="A376" s="5"/>
      <c r="B376" s="79" t="s">
        <v>18</v>
      </c>
      <c r="C376" s="189" t="s">
        <v>19</v>
      </c>
      <c r="D376" s="78"/>
      <c r="E376" s="78"/>
      <c r="F376" s="87"/>
      <c r="G376" s="87"/>
      <c r="H376" s="87"/>
      <c r="I376" s="78"/>
      <c r="J376" s="78"/>
      <c r="K376" s="85"/>
      <c r="L376" s="85"/>
      <c r="M376" s="421">
        <v>0</v>
      </c>
    </row>
    <row r="377" spans="1:13" s="180" customFormat="1" ht="299.25">
      <c r="A377" s="181"/>
      <c r="B377" s="6">
        <v>1</v>
      </c>
      <c r="C377" s="7" t="s">
        <v>3326</v>
      </c>
      <c r="D377" s="6" t="s">
        <v>929</v>
      </c>
      <c r="E377" s="6" t="s">
        <v>1139</v>
      </c>
      <c r="F377" s="12">
        <v>4.3</v>
      </c>
      <c r="G377" s="12">
        <v>4.3</v>
      </c>
      <c r="H377" s="12"/>
      <c r="I377" s="6" t="s">
        <v>1136</v>
      </c>
      <c r="J377" s="6" t="s">
        <v>1167</v>
      </c>
      <c r="K377" s="7" t="s">
        <v>3327</v>
      </c>
      <c r="L377" s="7"/>
      <c r="M377" s="202">
        <v>1</v>
      </c>
    </row>
    <row r="378" spans="1:13" s="180" customFormat="1" ht="157.5">
      <c r="A378" s="181"/>
      <c r="B378" s="6">
        <v>2</v>
      </c>
      <c r="C378" s="7" t="s">
        <v>3328</v>
      </c>
      <c r="D378" s="6" t="s">
        <v>929</v>
      </c>
      <c r="E378" s="6" t="s">
        <v>1139</v>
      </c>
      <c r="F378" s="12">
        <v>1.2</v>
      </c>
      <c r="G378" s="12">
        <v>1.2</v>
      </c>
      <c r="H378" s="12"/>
      <c r="I378" s="6" t="s">
        <v>1136</v>
      </c>
      <c r="J378" s="6" t="s">
        <v>1170</v>
      </c>
      <c r="K378" s="7" t="s">
        <v>3329</v>
      </c>
      <c r="L378" s="7"/>
      <c r="M378" s="202">
        <v>1</v>
      </c>
    </row>
    <row r="379" spans="1:13" s="180" customFormat="1" ht="94.5">
      <c r="A379" s="181"/>
      <c r="B379" s="6">
        <v>3</v>
      </c>
      <c r="C379" s="7" t="s">
        <v>3330</v>
      </c>
      <c r="D379" s="6" t="s">
        <v>929</v>
      </c>
      <c r="E379" s="6" t="s">
        <v>1139</v>
      </c>
      <c r="F379" s="12">
        <v>0.43490000000000001</v>
      </c>
      <c r="G379" s="12">
        <v>0.43490000000000001</v>
      </c>
      <c r="H379" s="12"/>
      <c r="I379" s="6" t="s">
        <v>1136</v>
      </c>
      <c r="J379" s="6" t="s">
        <v>3331</v>
      </c>
      <c r="K379" s="7" t="s">
        <v>3332</v>
      </c>
      <c r="L379" s="7"/>
      <c r="M379" s="202">
        <v>1</v>
      </c>
    </row>
    <row r="380" spans="1:13" s="180" customFormat="1" ht="94.5">
      <c r="A380" s="181"/>
      <c r="B380" s="6">
        <v>4</v>
      </c>
      <c r="C380" s="7" t="s">
        <v>3333</v>
      </c>
      <c r="D380" s="6" t="s">
        <v>929</v>
      </c>
      <c r="E380" s="6" t="s">
        <v>1139</v>
      </c>
      <c r="F380" s="12">
        <v>3.1</v>
      </c>
      <c r="G380" s="12">
        <v>3.1</v>
      </c>
      <c r="H380" s="12"/>
      <c r="I380" s="6" t="s">
        <v>1136</v>
      </c>
      <c r="J380" s="6" t="s">
        <v>1167</v>
      </c>
      <c r="K380" s="7" t="s">
        <v>3334</v>
      </c>
      <c r="L380" s="7"/>
      <c r="M380" s="202">
        <v>1</v>
      </c>
    </row>
    <row r="381" spans="1:13" s="180" customFormat="1" ht="94.5">
      <c r="A381" s="181"/>
      <c r="B381" s="6">
        <v>5</v>
      </c>
      <c r="C381" s="7" t="s">
        <v>3335</v>
      </c>
      <c r="D381" s="6" t="s">
        <v>929</v>
      </c>
      <c r="E381" s="6" t="s">
        <v>1139</v>
      </c>
      <c r="F381" s="12">
        <v>0.92</v>
      </c>
      <c r="G381" s="12">
        <v>0.92</v>
      </c>
      <c r="H381" s="12"/>
      <c r="I381" s="6" t="s">
        <v>1136</v>
      </c>
      <c r="J381" s="6" t="s">
        <v>1170</v>
      </c>
      <c r="K381" s="7" t="s">
        <v>3336</v>
      </c>
      <c r="L381" s="7"/>
      <c r="M381" s="202">
        <v>1</v>
      </c>
    </row>
    <row r="382" spans="1:13" s="180" customFormat="1" ht="141.75">
      <c r="A382" s="181"/>
      <c r="B382" s="6">
        <v>6</v>
      </c>
      <c r="C382" s="7" t="s">
        <v>3337</v>
      </c>
      <c r="D382" s="6" t="s">
        <v>929</v>
      </c>
      <c r="E382" s="6" t="s">
        <v>1139</v>
      </c>
      <c r="F382" s="12">
        <v>4.22</v>
      </c>
      <c r="G382" s="12">
        <v>4.22</v>
      </c>
      <c r="H382" s="12"/>
      <c r="I382" s="6" t="s">
        <v>1136</v>
      </c>
      <c r="J382" s="6" t="s">
        <v>3338</v>
      </c>
      <c r="K382" s="7" t="s">
        <v>3339</v>
      </c>
      <c r="L382" s="7"/>
      <c r="M382" s="202">
        <v>1</v>
      </c>
    </row>
    <row r="383" spans="1:13" s="180" customFormat="1" ht="94.5">
      <c r="A383" s="181"/>
      <c r="B383" s="6">
        <v>7</v>
      </c>
      <c r="C383" s="7" t="s">
        <v>3340</v>
      </c>
      <c r="D383" s="6" t="s">
        <v>929</v>
      </c>
      <c r="E383" s="6" t="s">
        <v>1139</v>
      </c>
      <c r="F383" s="12">
        <v>1.1000000000000001</v>
      </c>
      <c r="G383" s="12">
        <v>1.1000000000000001</v>
      </c>
      <c r="H383" s="12"/>
      <c r="I383" s="6" t="s">
        <v>1136</v>
      </c>
      <c r="J383" s="6" t="s">
        <v>1170</v>
      </c>
      <c r="K383" s="7" t="s">
        <v>3334</v>
      </c>
      <c r="L383" s="7"/>
      <c r="M383" s="202">
        <v>1</v>
      </c>
    </row>
    <row r="384" spans="1:13" s="180" customFormat="1" ht="126">
      <c r="A384" s="181"/>
      <c r="B384" s="6">
        <v>8</v>
      </c>
      <c r="C384" s="7" t="s">
        <v>3341</v>
      </c>
      <c r="D384" s="6" t="s">
        <v>929</v>
      </c>
      <c r="E384" s="6" t="s">
        <v>1139</v>
      </c>
      <c r="F384" s="12">
        <v>0.35</v>
      </c>
      <c r="G384" s="12">
        <v>0.35</v>
      </c>
      <c r="H384" s="12"/>
      <c r="I384" s="6" t="s">
        <v>1136</v>
      </c>
      <c r="J384" s="6" t="s">
        <v>1170</v>
      </c>
      <c r="K384" s="7" t="s">
        <v>3342</v>
      </c>
      <c r="L384" s="7"/>
      <c r="M384" s="202">
        <v>1</v>
      </c>
    </row>
    <row r="385" spans="1:13" s="181" customFormat="1" hidden="1">
      <c r="B385" s="3"/>
      <c r="C385" s="137"/>
      <c r="D385" s="3"/>
      <c r="E385" s="3"/>
      <c r="F385" s="142"/>
      <c r="G385" s="142"/>
      <c r="H385" s="142"/>
      <c r="I385" s="3"/>
      <c r="J385" s="3"/>
      <c r="K385" s="137"/>
      <c r="L385" s="137"/>
      <c r="M385" s="183"/>
    </row>
    <row r="386" spans="1:13" s="80" customFormat="1">
      <c r="A386" s="5"/>
      <c r="B386" s="79" t="s">
        <v>56</v>
      </c>
      <c r="C386" s="189" t="s">
        <v>6492</v>
      </c>
      <c r="D386" s="78"/>
      <c r="E386" s="78"/>
      <c r="F386" s="87"/>
      <c r="G386" s="87"/>
      <c r="H386" s="87"/>
      <c r="I386" s="78"/>
      <c r="J386" s="78"/>
      <c r="K386" s="85"/>
      <c r="L386" s="85"/>
      <c r="M386" s="421">
        <v>0</v>
      </c>
    </row>
    <row r="387" spans="1:13" s="180" customFormat="1" ht="110.25">
      <c r="A387" s="181"/>
      <c r="B387" s="6">
        <v>9</v>
      </c>
      <c r="C387" s="190" t="s">
        <v>3343</v>
      </c>
      <c r="D387" s="6" t="s">
        <v>929</v>
      </c>
      <c r="E387" s="6" t="s">
        <v>1139</v>
      </c>
      <c r="F387" s="12">
        <v>6.33</v>
      </c>
      <c r="G387" s="12">
        <v>6.33</v>
      </c>
      <c r="H387" s="12"/>
      <c r="I387" s="6" t="s">
        <v>1136</v>
      </c>
      <c r="J387" s="6" t="s">
        <v>1159</v>
      </c>
      <c r="K387" s="7" t="s">
        <v>6740</v>
      </c>
      <c r="L387" s="7"/>
      <c r="M387" s="202">
        <v>1</v>
      </c>
    </row>
    <row r="388" spans="1:13" s="181" customFormat="1" hidden="1">
      <c r="B388" s="3"/>
      <c r="C388" s="132"/>
      <c r="D388" s="3"/>
      <c r="E388" s="3"/>
      <c r="F388" s="142"/>
      <c r="G388" s="142"/>
      <c r="H388" s="142"/>
      <c r="I388" s="3"/>
      <c r="J388" s="3"/>
      <c r="K388" s="137"/>
      <c r="L388" s="137"/>
      <c r="M388" s="183"/>
    </row>
    <row r="389" spans="1:13" s="2" customFormat="1">
      <c r="B389" s="41" t="s">
        <v>129</v>
      </c>
      <c r="C389" s="42" t="s">
        <v>130</v>
      </c>
      <c r="D389" s="41"/>
      <c r="E389" s="42"/>
      <c r="F389" s="39"/>
      <c r="G389" s="38"/>
      <c r="H389" s="38"/>
      <c r="I389" s="11"/>
      <c r="J389" s="11"/>
      <c r="K389" s="36"/>
      <c r="L389" s="36"/>
      <c r="M389" s="167">
        <v>0</v>
      </c>
    </row>
    <row r="390" spans="1:13" ht="141.75">
      <c r="B390" s="6">
        <v>10</v>
      </c>
      <c r="C390" s="7" t="s">
        <v>3344</v>
      </c>
      <c r="D390" s="6" t="s">
        <v>410</v>
      </c>
      <c r="E390" s="7" t="s">
        <v>1139</v>
      </c>
      <c r="F390" s="35">
        <v>0.48</v>
      </c>
      <c r="G390" s="12">
        <v>0.48</v>
      </c>
      <c r="H390" s="12"/>
      <c r="I390" s="6" t="s">
        <v>1136</v>
      </c>
      <c r="J390" s="6" t="s">
        <v>1137</v>
      </c>
      <c r="K390" s="7" t="s">
        <v>3345</v>
      </c>
      <c r="L390" s="7"/>
      <c r="M390" s="202">
        <v>1</v>
      </c>
    </row>
    <row r="391" spans="1:13" ht="141.75">
      <c r="B391" s="6">
        <v>11</v>
      </c>
      <c r="C391" s="7" t="s">
        <v>3346</v>
      </c>
      <c r="D391" s="6" t="s">
        <v>410</v>
      </c>
      <c r="E391" s="7" t="s">
        <v>1139</v>
      </c>
      <c r="F391" s="35">
        <v>0.16</v>
      </c>
      <c r="G391" s="12">
        <v>0.16</v>
      </c>
      <c r="H391" s="12"/>
      <c r="I391" s="6" t="s">
        <v>1136</v>
      </c>
      <c r="J391" s="6" t="s">
        <v>1137</v>
      </c>
      <c r="K391" s="7" t="s">
        <v>3347</v>
      </c>
      <c r="L391" s="7"/>
      <c r="M391" s="202">
        <v>1</v>
      </c>
    </row>
    <row r="392" spans="1:13" ht="141.75">
      <c r="B392" s="6">
        <v>12</v>
      </c>
      <c r="C392" s="7" t="s">
        <v>3348</v>
      </c>
      <c r="D392" s="6" t="s">
        <v>410</v>
      </c>
      <c r="E392" s="7" t="s">
        <v>1139</v>
      </c>
      <c r="F392" s="35">
        <v>0.154</v>
      </c>
      <c r="G392" s="12">
        <v>0.15</v>
      </c>
      <c r="H392" s="12"/>
      <c r="I392" s="6" t="s">
        <v>1136</v>
      </c>
      <c r="J392" s="6" t="s">
        <v>1149</v>
      </c>
      <c r="K392" s="7" t="s">
        <v>3349</v>
      </c>
      <c r="L392" s="7"/>
      <c r="M392" s="202">
        <v>1</v>
      </c>
    </row>
    <row r="393" spans="1:13" ht="141.75">
      <c r="B393" s="6">
        <v>13</v>
      </c>
      <c r="C393" s="7" t="s">
        <v>3350</v>
      </c>
      <c r="D393" s="6" t="s">
        <v>3351</v>
      </c>
      <c r="E393" s="7" t="s">
        <v>1139</v>
      </c>
      <c r="F393" s="35">
        <v>0.31</v>
      </c>
      <c r="G393" s="12">
        <v>0.31</v>
      </c>
      <c r="H393" s="12"/>
      <c r="I393" s="6" t="s">
        <v>1136</v>
      </c>
      <c r="J393" s="6" t="s">
        <v>1144</v>
      </c>
      <c r="K393" s="7" t="s">
        <v>3352</v>
      </c>
      <c r="L393" s="7"/>
      <c r="M393" s="202">
        <v>1</v>
      </c>
    </row>
    <row r="394" spans="1:13" ht="78.75">
      <c r="B394" s="6">
        <v>14</v>
      </c>
      <c r="C394" s="7" t="s">
        <v>3353</v>
      </c>
      <c r="D394" s="6" t="s">
        <v>41</v>
      </c>
      <c r="E394" s="7" t="s">
        <v>1139</v>
      </c>
      <c r="F394" s="35">
        <v>0.75</v>
      </c>
      <c r="G394" s="12">
        <v>0.75</v>
      </c>
      <c r="H394" s="12"/>
      <c r="I394" s="6" t="s">
        <v>1136</v>
      </c>
      <c r="J394" s="6" t="s">
        <v>1140</v>
      </c>
      <c r="K394" s="7" t="s">
        <v>3354</v>
      </c>
      <c r="L394" s="7"/>
      <c r="M394" s="202">
        <v>1</v>
      </c>
    </row>
    <row r="395" spans="1:13" s="5" customFormat="1" hidden="1">
      <c r="B395" s="3"/>
      <c r="C395" s="137"/>
      <c r="D395" s="3"/>
      <c r="E395" s="137"/>
      <c r="F395" s="143"/>
      <c r="G395" s="142"/>
      <c r="H395" s="142"/>
      <c r="I395" s="3"/>
      <c r="J395" s="3"/>
      <c r="K395" s="185"/>
      <c r="L395" s="137"/>
      <c r="M395" s="138"/>
    </row>
    <row r="396" spans="1:13" s="2" customFormat="1">
      <c r="A396" s="5"/>
      <c r="B396" s="42" t="s">
        <v>6415</v>
      </c>
      <c r="C396" s="40"/>
      <c r="D396" s="11"/>
      <c r="E396" s="11"/>
      <c r="F396" s="37"/>
      <c r="G396" s="38"/>
      <c r="H396" s="38"/>
      <c r="I396" s="11"/>
      <c r="J396" s="11"/>
      <c r="K396" s="36"/>
      <c r="L396" s="36"/>
      <c r="M396" s="167">
        <v>0</v>
      </c>
    </row>
    <row r="397" spans="1:13" s="2" customFormat="1">
      <c r="A397" s="5"/>
      <c r="B397" s="41" t="s">
        <v>16</v>
      </c>
      <c r="C397" s="43" t="s">
        <v>6493</v>
      </c>
      <c r="D397" s="41"/>
      <c r="E397" s="42"/>
      <c r="F397" s="39"/>
      <c r="G397" s="38"/>
      <c r="H397" s="38"/>
      <c r="I397" s="11"/>
      <c r="J397" s="11"/>
      <c r="K397" s="36"/>
      <c r="L397" s="36"/>
      <c r="M397" s="167">
        <v>0</v>
      </c>
    </row>
    <row r="398" spans="1:13" s="80" customFormat="1">
      <c r="A398" s="5"/>
      <c r="B398" s="79" t="s">
        <v>18</v>
      </c>
      <c r="C398" s="189" t="s">
        <v>19</v>
      </c>
      <c r="D398" s="78"/>
      <c r="E398" s="78"/>
      <c r="F398" s="87"/>
      <c r="G398" s="87"/>
      <c r="H398" s="87"/>
      <c r="I398" s="78"/>
      <c r="J398" s="78"/>
      <c r="K398" s="85"/>
      <c r="L398" s="85"/>
      <c r="M398" s="421">
        <v>0</v>
      </c>
    </row>
    <row r="399" spans="1:13" s="180" customFormat="1" ht="78.75">
      <c r="A399" s="181"/>
      <c r="B399" s="6">
        <v>1</v>
      </c>
      <c r="C399" s="7" t="s">
        <v>3355</v>
      </c>
      <c r="D399" s="6" t="s">
        <v>1603</v>
      </c>
      <c r="E399" s="6" t="s">
        <v>1262</v>
      </c>
      <c r="F399" s="12">
        <v>0.53</v>
      </c>
      <c r="G399" s="12">
        <v>0.53</v>
      </c>
      <c r="H399" s="12"/>
      <c r="I399" s="6" t="s">
        <v>1251</v>
      </c>
      <c r="J399" s="6" t="s">
        <v>1284</v>
      </c>
      <c r="K399" s="7" t="s">
        <v>3356</v>
      </c>
      <c r="L399" s="7"/>
      <c r="M399" s="202">
        <v>1</v>
      </c>
    </row>
    <row r="400" spans="1:13" s="180" customFormat="1" ht="94.5">
      <c r="A400" s="181"/>
      <c r="B400" s="6">
        <v>2</v>
      </c>
      <c r="C400" s="7" t="s">
        <v>3357</v>
      </c>
      <c r="D400" s="6" t="s">
        <v>1603</v>
      </c>
      <c r="E400" s="6" t="s">
        <v>1262</v>
      </c>
      <c r="F400" s="12">
        <v>0.8</v>
      </c>
      <c r="G400" s="12">
        <v>0.8</v>
      </c>
      <c r="H400" s="12"/>
      <c r="I400" s="6" t="s">
        <v>1251</v>
      </c>
      <c r="J400" s="6" t="s">
        <v>1352</v>
      </c>
      <c r="K400" s="7" t="s">
        <v>3358</v>
      </c>
      <c r="L400" s="7"/>
      <c r="M400" s="202">
        <v>1</v>
      </c>
    </row>
    <row r="401" spans="1:13" s="181" customFormat="1" hidden="1">
      <c r="B401" s="3"/>
      <c r="C401" s="137"/>
      <c r="D401" s="3"/>
      <c r="E401" s="3"/>
      <c r="F401" s="142"/>
      <c r="G401" s="142"/>
      <c r="H401" s="142"/>
      <c r="I401" s="3"/>
      <c r="J401" s="3"/>
      <c r="K401" s="137"/>
      <c r="L401" s="137"/>
      <c r="M401" s="183"/>
    </row>
    <row r="402" spans="1:13" s="80" customFormat="1">
      <c r="A402" s="5"/>
      <c r="B402" s="79" t="s">
        <v>56</v>
      </c>
      <c r="C402" s="189" t="s">
        <v>6492</v>
      </c>
      <c r="D402" s="78"/>
      <c r="E402" s="78"/>
      <c r="F402" s="87"/>
      <c r="G402" s="87"/>
      <c r="H402" s="87"/>
      <c r="I402" s="78"/>
      <c r="J402" s="78"/>
      <c r="K402" s="85"/>
      <c r="L402" s="85"/>
      <c r="M402" s="421">
        <v>0</v>
      </c>
    </row>
    <row r="403" spans="1:13" s="180" customFormat="1" ht="110.25">
      <c r="A403" s="181"/>
      <c r="B403" s="6">
        <v>3</v>
      </c>
      <c r="C403" s="190" t="s">
        <v>3359</v>
      </c>
      <c r="D403" s="6" t="s">
        <v>929</v>
      </c>
      <c r="E403" s="6" t="s">
        <v>1262</v>
      </c>
      <c r="F403" s="12">
        <v>2.31</v>
      </c>
      <c r="G403" s="12">
        <v>0.54</v>
      </c>
      <c r="H403" s="12"/>
      <c r="I403" s="6" t="s">
        <v>1251</v>
      </c>
      <c r="J403" s="6" t="s">
        <v>1263</v>
      </c>
      <c r="K403" s="7" t="s">
        <v>3360</v>
      </c>
      <c r="L403" s="7"/>
      <c r="M403" s="202">
        <v>1</v>
      </c>
    </row>
    <row r="404" spans="1:13" s="180" customFormat="1" ht="78.75">
      <c r="A404" s="181"/>
      <c r="B404" s="6">
        <v>4</v>
      </c>
      <c r="C404" s="190" t="s">
        <v>3361</v>
      </c>
      <c r="D404" s="6" t="s">
        <v>929</v>
      </c>
      <c r="E404" s="6" t="s">
        <v>1262</v>
      </c>
      <c r="F404" s="12">
        <v>3</v>
      </c>
      <c r="G404" s="12">
        <v>0.05</v>
      </c>
      <c r="H404" s="12"/>
      <c r="I404" s="6" t="s">
        <v>1251</v>
      </c>
      <c r="J404" s="6" t="s">
        <v>1251</v>
      </c>
      <c r="K404" s="7" t="s">
        <v>3362</v>
      </c>
      <c r="L404" s="7"/>
      <c r="M404" s="202">
        <v>1</v>
      </c>
    </row>
    <row r="405" spans="1:13" s="180" customFormat="1" ht="47.25">
      <c r="A405" s="181"/>
      <c r="B405" s="6">
        <v>5</v>
      </c>
      <c r="C405" s="190" t="s">
        <v>3363</v>
      </c>
      <c r="D405" s="6" t="s">
        <v>929</v>
      </c>
      <c r="E405" s="6" t="s">
        <v>1262</v>
      </c>
      <c r="F405" s="12">
        <v>0.89</v>
      </c>
      <c r="G405" s="12">
        <v>0.89</v>
      </c>
      <c r="H405" s="12"/>
      <c r="I405" s="6" t="s">
        <v>1251</v>
      </c>
      <c r="J405" s="6" t="s">
        <v>1287</v>
      </c>
      <c r="K405" s="7" t="s">
        <v>3364</v>
      </c>
      <c r="L405" s="7"/>
      <c r="M405" s="202">
        <v>1</v>
      </c>
    </row>
    <row r="406" spans="1:13" s="180" customFormat="1" ht="110.25">
      <c r="A406" s="181"/>
      <c r="B406" s="6">
        <v>6</v>
      </c>
      <c r="C406" s="190" t="s">
        <v>3365</v>
      </c>
      <c r="D406" s="6" t="s">
        <v>3366</v>
      </c>
      <c r="E406" s="6" t="s">
        <v>1262</v>
      </c>
      <c r="F406" s="12">
        <v>1.35</v>
      </c>
      <c r="G406" s="12">
        <v>1.35</v>
      </c>
      <c r="H406" s="12"/>
      <c r="I406" s="6" t="s">
        <v>1251</v>
      </c>
      <c r="J406" s="6" t="s">
        <v>1251</v>
      </c>
      <c r="K406" s="7" t="s">
        <v>3367</v>
      </c>
      <c r="L406" s="7"/>
      <c r="M406" s="202">
        <v>1</v>
      </c>
    </row>
    <row r="407" spans="1:13" s="180" customFormat="1" ht="141.75">
      <c r="A407" s="181"/>
      <c r="B407" s="6">
        <v>7</v>
      </c>
      <c r="C407" s="190" t="s">
        <v>3368</v>
      </c>
      <c r="D407" s="6" t="s">
        <v>929</v>
      </c>
      <c r="E407" s="6" t="s">
        <v>1250</v>
      </c>
      <c r="F407" s="12">
        <v>13.5</v>
      </c>
      <c r="G407" s="12">
        <v>2</v>
      </c>
      <c r="H407" s="12"/>
      <c r="I407" s="6" t="s">
        <v>1251</v>
      </c>
      <c r="J407" s="6" t="s">
        <v>1332</v>
      </c>
      <c r="K407" s="7" t="s">
        <v>3369</v>
      </c>
      <c r="L407" s="7"/>
      <c r="M407" s="202">
        <v>1</v>
      </c>
    </row>
    <row r="408" spans="1:13" s="180" customFormat="1" ht="94.5">
      <c r="A408" s="181"/>
      <c r="B408" s="6">
        <v>8</v>
      </c>
      <c r="C408" s="190" t="s">
        <v>3370</v>
      </c>
      <c r="D408" s="6" t="s">
        <v>929</v>
      </c>
      <c r="E408" s="6" t="s">
        <v>1250</v>
      </c>
      <c r="F408" s="12">
        <v>13.52</v>
      </c>
      <c r="G408" s="12">
        <v>0.04</v>
      </c>
      <c r="H408" s="12"/>
      <c r="I408" s="6" t="s">
        <v>1251</v>
      </c>
      <c r="J408" s="6" t="s">
        <v>1385</v>
      </c>
      <c r="K408" s="7" t="s">
        <v>3371</v>
      </c>
      <c r="L408" s="7"/>
      <c r="M408" s="202">
        <v>1</v>
      </c>
    </row>
    <row r="409" spans="1:13" s="180" customFormat="1" ht="63">
      <c r="A409" s="181"/>
      <c r="B409" s="6">
        <v>9</v>
      </c>
      <c r="C409" s="190" t="s">
        <v>3372</v>
      </c>
      <c r="D409" s="6" t="s">
        <v>929</v>
      </c>
      <c r="E409" s="6" t="s">
        <v>1250</v>
      </c>
      <c r="F409" s="12">
        <v>8.4</v>
      </c>
      <c r="G409" s="12">
        <v>1.6</v>
      </c>
      <c r="H409" s="12"/>
      <c r="I409" s="6" t="s">
        <v>1251</v>
      </c>
      <c r="J409" s="6" t="s">
        <v>1251</v>
      </c>
      <c r="K409" s="7" t="s">
        <v>3373</v>
      </c>
      <c r="L409" s="7"/>
      <c r="M409" s="202">
        <v>1</v>
      </c>
    </row>
    <row r="410" spans="1:13" s="180" customFormat="1" ht="173.25">
      <c r="A410" s="181"/>
      <c r="B410" s="6">
        <v>10</v>
      </c>
      <c r="C410" s="190" t="s">
        <v>3374</v>
      </c>
      <c r="D410" s="6" t="s">
        <v>3375</v>
      </c>
      <c r="E410" s="6" t="s">
        <v>1250</v>
      </c>
      <c r="F410" s="12">
        <v>11.9</v>
      </c>
      <c r="G410" s="12">
        <v>0.5</v>
      </c>
      <c r="H410" s="12"/>
      <c r="I410" s="6" t="s">
        <v>1251</v>
      </c>
      <c r="J410" s="6" t="s">
        <v>1332</v>
      </c>
      <c r="K410" s="7" t="s">
        <v>3376</v>
      </c>
      <c r="L410" s="7"/>
      <c r="M410" s="202">
        <v>1</v>
      </c>
    </row>
    <row r="411" spans="1:13" s="181" customFormat="1" hidden="1">
      <c r="B411" s="3"/>
      <c r="C411" s="132"/>
      <c r="D411" s="3"/>
      <c r="E411" s="3"/>
      <c r="F411" s="142"/>
      <c r="G411" s="142"/>
      <c r="H411" s="142"/>
      <c r="I411" s="3"/>
      <c r="J411" s="3"/>
      <c r="K411" s="137"/>
      <c r="L411" s="137"/>
      <c r="M411" s="183"/>
    </row>
    <row r="412" spans="1:13" s="2" customFormat="1">
      <c r="A412" s="5"/>
      <c r="B412" s="41" t="s">
        <v>129</v>
      </c>
      <c r="C412" s="42" t="s">
        <v>130</v>
      </c>
      <c r="D412" s="11"/>
      <c r="E412" s="11"/>
      <c r="F412" s="38"/>
      <c r="G412" s="38"/>
      <c r="H412" s="38"/>
      <c r="I412" s="11"/>
      <c r="J412" s="11"/>
      <c r="K412" s="44"/>
      <c r="L412" s="36"/>
      <c r="M412" s="167">
        <v>0</v>
      </c>
    </row>
    <row r="413" spans="1:13" ht="63">
      <c r="A413" s="5"/>
      <c r="B413" s="6">
        <v>11</v>
      </c>
      <c r="C413" s="33" t="s">
        <v>3377</v>
      </c>
      <c r="D413" s="6" t="s">
        <v>1603</v>
      </c>
      <c r="E413" s="6" t="s">
        <v>1262</v>
      </c>
      <c r="F413" s="12">
        <v>0.8</v>
      </c>
      <c r="G413" s="12">
        <v>0.8</v>
      </c>
      <c r="H413" s="12"/>
      <c r="I413" s="6" t="s">
        <v>1251</v>
      </c>
      <c r="J413" s="6" t="s">
        <v>1329</v>
      </c>
      <c r="K413" s="33" t="s">
        <v>3378</v>
      </c>
      <c r="L413" s="7"/>
      <c r="M413" s="202">
        <v>1</v>
      </c>
    </row>
    <row r="414" spans="1:13" ht="94.5">
      <c r="A414" s="5"/>
      <c r="B414" s="6">
        <v>12</v>
      </c>
      <c r="C414" s="33" t="s">
        <v>3379</v>
      </c>
      <c r="D414" s="6" t="s">
        <v>3380</v>
      </c>
      <c r="E414" s="6" t="s">
        <v>1262</v>
      </c>
      <c r="F414" s="12">
        <v>4.3</v>
      </c>
      <c r="G414" s="12">
        <v>4.3</v>
      </c>
      <c r="H414" s="12"/>
      <c r="I414" s="6" t="s">
        <v>1251</v>
      </c>
      <c r="J414" s="6" t="s">
        <v>1445</v>
      </c>
      <c r="K414" s="33" t="s">
        <v>1446</v>
      </c>
      <c r="L414" s="7"/>
      <c r="M414" s="202">
        <v>1</v>
      </c>
    </row>
    <row r="415" spans="1:13" s="5" customFormat="1" hidden="1">
      <c r="B415" s="130"/>
      <c r="C415" s="132"/>
      <c r="D415" s="3"/>
      <c r="E415" s="3"/>
      <c r="F415" s="142"/>
      <c r="G415" s="142"/>
      <c r="H415" s="142"/>
      <c r="I415" s="3"/>
      <c r="J415" s="3"/>
      <c r="K415" s="132"/>
      <c r="L415" s="137"/>
      <c r="M415" s="138"/>
    </row>
    <row r="416" spans="1:13" s="2" customFormat="1">
      <c r="B416" s="42" t="s">
        <v>6416</v>
      </c>
      <c r="C416" s="40"/>
      <c r="D416" s="11"/>
      <c r="E416" s="11"/>
      <c r="F416" s="37"/>
      <c r="G416" s="38"/>
      <c r="H416" s="38"/>
      <c r="I416" s="11"/>
      <c r="J416" s="11"/>
      <c r="K416" s="36"/>
      <c r="L416" s="36"/>
      <c r="M416" s="167">
        <v>0</v>
      </c>
    </row>
    <row r="417" spans="1:13" s="2" customFormat="1">
      <c r="B417" s="41" t="s">
        <v>16</v>
      </c>
      <c r="C417" s="43" t="s">
        <v>6493</v>
      </c>
      <c r="D417" s="11"/>
      <c r="E417" s="11"/>
      <c r="F417" s="38"/>
      <c r="G417" s="38"/>
      <c r="H417" s="38"/>
      <c r="I417" s="11"/>
      <c r="J417" s="11"/>
      <c r="K417" s="44"/>
      <c r="L417" s="36"/>
      <c r="M417" s="167">
        <v>0</v>
      </c>
    </row>
    <row r="418" spans="1:13" s="80" customFormat="1">
      <c r="A418" s="1"/>
      <c r="B418" s="79" t="s">
        <v>18</v>
      </c>
      <c r="C418" s="189" t="s">
        <v>19</v>
      </c>
      <c r="D418" s="78"/>
      <c r="E418" s="78"/>
      <c r="F418" s="87"/>
      <c r="G418" s="87"/>
      <c r="H418" s="87"/>
      <c r="I418" s="78"/>
      <c r="J418" s="78"/>
      <c r="K418" s="91"/>
      <c r="L418" s="85"/>
      <c r="M418" s="421">
        <v>0</v>
      </c>
    </row>
    <row r="419" spans="1:13" s="180" customFormat="1" ht="78.75">
      <c r="A419" s="1"/>
      <c r="B419" s="6">
        <v>1</v>
      </c>
      <c r="C419" s="7" t="s">
        <v>4578</v>
      </c>
      <c r="D419" s="6" t="s">
        <v>860</v>
      </c>
      <c r="E419" s="6" t="s">
        <v>4579</v>
      </c>
      <c r="F419" s="12">
        <v>5</v>
      </c>
      <c r="G419" s="12">
        <v>5</v>
      </c>
      <c r="H419" s="12"/>
      <c r="I419" s="6" t="s">
        <v>4431</v>
      </c>
      <c r="J419" s="6" t="s">
        <v>4483</v>
      </c>
      <c r="K419" s="33" t="s">
        <v>4580</v>
      </c>
      <c r="L419" s="7" t="s">
        <v>6727</v>
      </c>
      <c r="M419" s="202">
        <v>1</v>
      </c>
    </row>
    <row r="420" spans="1:13" s="180" customFormat="1" ht="63">
      <c r="A420" s="1"/>
      <c r="B420" s="6">
        <v>2</v>
      </c>
      <c r="C420" s="7" t="s">
        <v>4581</v>
      </c>
      <c r="D420" s="6" t="s">
        <v>860</v>
      </c>
      <c r="E420" s="6" t="s">
        <v>4430</v>
      </c>
      <c r="F420" s="12">
        <v>6.4</v>
      </c>
      <c r="G420" s="12">
        <v>6.4</v>
      </c>
      <c r="H420" s="12"/>
      <c r="I420" s="6" t="s">
        <v>4431</v>
      </c>
      <c r="J420" s="6" t="s">
        <v>4582</v>
      </c>
      <c r="K420" s="33" t="s">
        <v>4583</v>
      </c>
      <c r="L420" s="7" t="s">
        <v>6727</v>
      </c>
      <c r="M420" s="202">
        <v>1</v>
      </c>
    </row>
    <row r="421" spans="1:13" s="180" customFormat="1" ht="63">
      <c r="A421" s="1"/>
      <c r="B421" s="6">
        <v>3</v>
      </c>
      <c r="C421" s="7" t="s">
        <v>4584</v>
      </c>
      <c r="D421" s="6" t="s">
        <v>860</v>
      </c>
      <c r="E421" s="6" t="s">
        <v>4430</v>
      </c>
      <c r="F421" s="12">
        <v>2.37</v>
      </c>
      <c r="G421" s="12">
        <v>2.37</v>
      </c>
      <c r="H421" s="12"/>
      <c r="I421" s="6" t="s">
        <v>4431</v>
      </c>
      <c r="J421" s="6" t="s">
        <v>4582</v>
      </c>
      <c r="K421" s="33" t="s">
        <v>4585</v>
      </c>
      <c r="L421" s="7" t="s">
        <v>6726</v>
      </c>
      <c r="M421" s="202">
        <v>1</v>
      </c>
    </row>
    <row r="422" spans="1:13" s="180" customFormat="1" ht="63">
      <c r="A422" s="1"/>
      <c r="B422" s="6">
        <v>4</v>
      </c>
      <c r="C422" s="7" t="s">
        <v>4586</v>
      </c>
      <c r="D422" s="6" t="s">
        <v>860</v>
      </c>
      <c r="E422" s="6" t="s">
        <v>4430</v>
      </c>
      <c r="F422" s="12">
        <v>1.55</v>
      </c>
      <c r="G422" s="12">
        <v>1.55</v>
      </c>
      <c r="H422" s="12"/>
      <c r="I422" s="6" t="s">
        <v>4431</v>
      </c>
      <c r="J422" s="6" t="s">
        <v>4582</v>
      </c>
      <c r="K422" s="33" t="s">
        <v>4587</v>
      </c>
      <c r="L422" s="7" t="s">
        <v>6746</v>
      </c>
      <c r="M422" s="202">
        <v>1</v>
      </c>
    </row>
    <row r="423" spans="1:13" s="180" customFormat="1" ht="63">
      <c r="A423" s="1"/>
      <c r="B423" s="6">
        <v>5</v>
      </c>
      <c r="C423" s="7" t="s">
        <v>4588</v>
      </c>
      <c r="D423" s="6" t="s">
        <v>860</v>
      </c>
      <c r="E423" s="6" t="s">
        <v>4430</v>
      </c>
      <c r="F423" s="12">
        <v>1.98</v>
      </c>
      <c r="G423" s="12">
        <v>1.98</v>
      </c>
      <c r="H423" s="12"/>
      <c r="I423" s="6" t="s">
        <v>4431</v>
      </c>
      <c r="J423" s="6" t="s">
        <v>4582</v>
      </c>
      <c r="K423" s="33" t="s">
        <v>4589</v>
      </c>
      <c r="L423" s="7" t="s">
        <v>6746</v>
      </c>
      <c r="M423" s="202">
        <v>1</v>
      </c>
    </row>
    <row r="424" spans="1:13" s="180" customFormat="1" ht="63">
      <c r="A424" s="1"/>
      <c r="B424" s="6">
        <v>6</v>
      </c>
      <c r="C424" s="7" t="s">
        <v>4590</v>
      </c>
      <c r="D424" s="6" t="s">
        <v>860</v>
      </c>
      <c r="E424" s="6" t="s">
        <v>4430</v>
      </c>
      <c r="F424" s="12">
        <v>1.68</v>
      </c>
      <c r="G424" s="12">
        <v>1.68</v>
      </c>
      <c r="H424" s="12"/>
      <c r="I424" s="6" t="s">
        <v>4431</v>
      </c>
      <c r="J424" s="6" t="s">
        <v>4591</v>
      </c>
      <c r="K424" s="33" t="s">
        <v>4592</v>
      </c>
      <c r="L424" s="7" t="s">
        <v>6746</v>
      </c>
      <c r="M424" s="202">
        <v>1</v>
      </c>
    </row>
    <row r="425" spans="1:13" s="180" customFormat="1" ht="63">
      <c r="A425" s="1"/>
      <c r="B425" s="6">
        <v>7</v>
      </c>
      <c r="C425" s="7" t="s">
        <v>4593</v>
      </c>
      <c r="D425" s="6" t="s">
        <v>860</v>
      </c>
      <c r="E425" s="6" t="s">
        <v>4430</v>
      </c>
      <c r="F425" s="12">
        <v>1.17</v>
      </c>
      <c r="G425" s="12">
        <v>1.17</v>
      </c>
      <c r="H425" s="12"/>
      <c r="I425" s="6" t="s">
        <v>4431</v>
      </c>
      <c r="J425" s="6" t="s">
        <v>4594</v>
      </c>
      <c r="K425" s="33" t="s">
        <v>4595</v>
      </c>
      <c r="L425" s="7" t="s">
        <v>6746</v>
      </c>
      <c r="M425" s="202">
        <v>1</v>
      </c>
    </row>
    <row r="426" spans="1:13" s="180" customFormat="1" ht="47.25">
      <c r="A426" s="1"/>
      <c r="B426" s="6">
        <v>8</v>
      </c>
      <c r="C426" s="7" t="s">
        <v>4596</v>
      </c>
      <c r="D426" s="6" t="s">
        <v>929</v>
      </c>
      <c r="E426" s="6" t="s">
        <v>4430</v>
      </c>
      <c r="F426" s="12">
        <v>7.3</v>
      </c>
      <c r="G426" s="12">
        <v>7.3</v>
      </c>
      <c r="H426" s="12"/>
      <c r="I426" s="6" t="s">
        <v>4431</v>
      </c>
      <c r="J426" s="6" t="s">
        <v>4551</v>
      </c>
      <c r="K426" s="33" t="s">
        <v>4597</v>
      </c>
      <c r="L426" s="7" t="s">
        <v>6727</v>
      </c>
      <c r="M426" s="202">
        <v>1</v>
      </c>
    </row>
    <row r="427" spans="1:13" s="180" customFormat="1" ht="63">
      <c r="A427" s="1"/>
      <c r="B427" s="6">
        <v>9</v>
      </c>
      <c r="C427" s="7" t="s">
        <v>4598</v>
      </c>
      <c r="D427" s="6" t="s">
        <v>860</v>
      </c>
      <c r="E427" s="6" t="s">
        <v>4430</v>
      </c>
      <c r="F427" s="12">
        <v>1.26</v>
      </c>
      <c r="G427" s="12">
        <v>1.26</v>
      </c>
      <c r="H427" s="12"/>
      <c r="I427" s="6" t="s">
        <v>4431</v>
      </c>
      <c r="J427" s="6" t="s">
        <v>4599</v>
      </c>
      <c r="K427" s="33" t="s">
        <v>4600</v>
      </c>
      <c r="L427" s="7" t="s">
        <v>6746</v>
      </c>
      <c r="M427" s="202">
        <v>1</v>
      </c>
    </row>
    <row r="428" spans="1:13" s="180" customFormat="1" ht="94.5">
      <c r="A428" s="1"/>
      <c r="B428" s="6">
        <v>10</v>
      </c>
      <c r="C428" s="7" t="s">
        <v>4601</v>
      </c>
      <c r="D428" s="6" t="s">
        <v>860</v>
      </c>
      <c r="E428" s="6" t="s">
        <v>4579</v>
      </c>
      <c r="F428" s="12">
        <v>7.92</v>
      </c>
      <c r="G428" s="12">
        <v>7.92</v>
      </c>
      <c r="H428" s="12"/>
      <c r="I428" s="6" t="s">
        <v>4431</v>
      </c>
      <c r="J428" s="6" t="s">
        <v>4464</v>
      </c>
      <c r="K428" s="33" t="s">
        <v>4602</v>
      </c>
      <c r="L428" s="7" t="s">
        <v>6727</v>
      </c>
      <c r="M428" s="202">
        <v>1</v>
      </c>
    </row>
    <row r="429" spans="1:13" s="180" customFormat="1" ht="94.5">
      <c r="A429" s="1"/>
      <c r="B429" s="6">
        <v>11</v>
      </c>
      <c r="C429" s="7" t="s">
        <v>4603</v>
      </c>
      <c r="D429" s="6" t="s">
        <v>860</v>
      </c>
      <c r="E429" s="6" t="s">
        <v>4579</v>
      </c>
      <c r="F429" s="12">
        <v>1.3</v>
      </c>
      <c r="G429" s="12">
        <v>1.3</v>
      </c>
      <c r="H429" s="12"/>
      <c r="I429" s="6" t="s">
        <v>4431</v>
      </c>
      <c r="J429" s="6" t="s">
        <v>4464</v>
      </c>
      <c r="K429" s="33" t="s">
        <v>4604</v>
      </c>
      <c r="L429" s="7" t="s">
        <v>6746</v>
      </c>
      <c r="M429" s="202">
        <v>1</v>
      </c>
    </row>
    <row r="430" spans="1:13" s="180" customFormat="1" ht="94.5">
      <c r="A430" s="1"/>
      <c r="B430" s="6">
        <v>12</v>
      </c>
      <c r="C430" s="7" t="s">
        <v>4605</v>
      </c>
      <c r="D430" s="6" t="s">
        <v>860</v>
      </c>
      <c r="E430" s="6" t="s">
        <v>4579</v>
      </c>
      <c r="F430" s="12">
        <v>7.42</v>
      </c>
      <c r="G430" s="12">
        <v>7.42</v>
      </c>
      <c r="H430" s="12"/>
      <c r="I430" s="6" t="s">
        <v>4431</v>
      </c>
      <c r="J430" s="6" t="s">
        <v>4439</v>
      </c>
      <c r="K430" s="33" t="s">
        <v>4606</v>
      </c>
      <c r="L430" s="7" t="s">
        <v>6727</v>
      </c>
      <c r="M430" s="202">
        <v>1</v>
      </c>
    </row>
    <row r="431" spans="1:13" s="180" customFormat="1" ht="94.5">
      <c r="A431" s="1"/>
      <c r="B431" s="6">
        <v>13</v>
      </c>
      <c r="C431" s="7" t="s">
        <v>4607</v>
      </c>
      <c r="D431" s="6" t="s">
        <v>860</v>
      </c>
      <c r="E431" s="6" t="s">
        <v>4579</v>
      </c>
      <c r="F431" s="12">
        <v>5.97</v>
      </c>
      <c r="G431" s="12">
        <v>5.97</v>
      </c>
      <c r="H431" s="12"/>
      <c r="I431" s="6" t="s">
        <v>4431</v>
      </c>
      <c r="J431" s="6" t="s">
        <v>4510</v>
      </c>
      <c r="K431" s="33" t="s">
        <v>4608</v>
      </c>
      <c r="L431" s="7" t="s">
        <v>6727</v>
      </c>
      <c r="M431" s="202">
        <v>1</v>
      </c>
    </row>
    <row r="432" spans="1:13" s="180" customFormat="1" ht="173.25">
      <c r="A432" s="1"/>
      <c r="B432" s="6">
        <v>14</v>
      </c>
      <c r="C432" s="7" t="s">
        <v>4609</v>
      </c>
      <c r="D432" s="6" t="s">
        <v>860</v>
      </c>
      <c r="E432" s="6" t="s">
        <v>4430</v>
      </c>
      <c r="F432" s="12">
        <v>3.72</v>
      </c>
      <c r="G432" s="12">
        <v>3.72</v>
      </c>
      <c r="H432" s="12"/>
      <c r="I432" s="6" t="s">
        <v>4458</v>
      </c>
      <c r="J432" s="6" t="s">
        <v>4442</v>
      </c>
      <c r="K432" s="33" t="s">
        <v>4610</v>
      </c>
      <c r="L432" s="7" t="s">
        <v>6746</v>
      </c>
      <c r="M432" s="202">
        <v>1</v>
      </c>
    </row>
    <row r="433" spans="1:13" s="180" customFormat="1" ht="173.25">
      <c r="A433" s="1"/>
      <c r="B433" s="6">
        <v>15</v>
      </c>
      <c r="C433" s="7" t="s">
        <v>4611</v>
      </c>
      <c r="D433" s="6" t="s">
        <v>860</v>
      </c>
      <c r="E433" s="6" t="s">
        <v>4430</v>
      </c>
      <c r="F433" s="12">
        <v>4.8</v>
      </c>
      <c r="G433" s="12">
        <v>4.8</v>
      </c>
      <c r="H433" s="12"/>
      <c r="I433" s="6" t="s">
        <v>4458</v>
      </c>
      <c r="J433" s="6" t="s">
        <v>4533</v>
      </c>
      <c r="K433" s="33" t="s">
        <v>4612</v>
      </c>
      <c r="L433" s="7" t="s">
        <v>6746</v>
      </c>
      <c r="M433" s="202">
        <v>1</v>
      </c>
    </row>
    <row r="434" spans="1:13" s="180" customFormat="1" ht="126">
      <c r="A434" s="1"/>
      <c r="B434" s="6">
        <v>16</v>
      </c>
      <c r="C434" s="7" t="s">
        <v>4613</v>
      </c>
      <c r="D434" s="6" t="s">
        <v>860</v>
      </c>
      <c r="E434" s="6" t="s">
        <v>4430</v>
      </c>
      <c r="F434" s="12">
        <v>7.12</v>
      </c>
      <c r="G434" s="12">
        <v>7.12</v>
      </c>
      <c r="H434" s="12"/>
      <c r="I434" s="6" t="s">
        <v>4458</v>
      </c>
      <c r="J434" s="6" t="s">
        <v>4439</v>
      </c>
      <c r="K434" s="33" t="s">
        <v>4614</v>
      </c>
      <c r="L434" s="7" t="s">
        <v>6753</v>
      </c>
      <c r="M434" s="202">
        <v>1</v>
      </c>
    </row>
    <row r="435" spans="1:13" s="181" customFormat="1" hidden="1">
      <c r="A435" s="5"/>
      <c r="B435" s="3"/>
      <c r="C435" s="137"/>
      <c r="D435" s="3"/>
      <c r="E435" s="3"/>
      <c r="F435" s="142"/>
      <c r="G435" s="142"/>
      <c r="H435" s="142"/>
      <c r="I435" s="3"/>
      <c r="J435" s="3"/>
      <c r="K435" s="132"/>
      <c r="L435" s="137"/>
      <c r="M435" s="183"/>
    </row>
    <row r="436" spans="1:13" s="80" customFormat="1">
      <c r="A436" s="1"/>
      <c r="B436" s="79" t="s">
        <v>56</v>
      </c>
      <c r="C436" s="189" t="s">
        <v>6492</v>
      </c>
      <c r="D436" s="78"/>
      <c r="E436" s="78"/>
      <c r="F436" s="87"/>
      <c r="G436" s="87"/>
      <c r="H436" s="87"/>
      <c r="I436" s="78"/>
      <c r="J436" s="78"/>
      <c r="K436" s="91"/>
      <c r="L436" s="85"/>
      <c r="M436" s="421">
        <v>0</v>
      </c>
    </row>
    <row r="437" spans="1:13" s="180" customFormat="1" ht="63">
      <c r="A437" s="1"/>
      <c r="B437" s="6">
        <v>17</v>
      </c>
      <c r="C437" s="190" t="s">
        <v>4615</v>
      </c>
      <c r="D437" s="6" t="s">
        <v>860</v>
      </c>
      <c r="E437" s="6" t="s">
        <v>4579</v>
      </c>
      <c r="F437" s="12">
        <v>4.72</v>
      </c>
      <c r="G437" s="12">
        <v>1.8879999999999999</v>
      </c>
      <c r="H437" s="12"/>
      <c r="I437" s="6" t="s">
        <v>4431</v>
      </c>
      <c r="J437" s="6" t="s">
        <v>4510</v>
      </c>
      <c r="K437" s="33" t="s">
        <v>4616</v>
      </c>
      <c r="L437" s="7" t="s">
        <v>6726</v>
      </c>
      <c r="M437" s="202">
        <v>1</v>
      </c>
    </row>
    <row r="438" spans="1:13" s="181" customFormat="1" hidden="1">
      <c r="A438" s="5"/>
      <c r="B438" s="3"/>
      <c r="C438" s="132"/>
      <c r="D438" s="3"/>
      <c r="E438" s="3"/>
      <c r="F438" s="142"/>
      <c r="G438" s="142"/>
      <c r="H438" s="142"/>
      <c r="I438" s="3"/>
      <c r="J438" s="3"/>
      <c r="K438" s="132"/>
      <c r="L438" s="137"/>
      <c r="M438" s="183"/>
    </row>
    <row r="439" spans="1:13" s="2" customFormat="1">
      <c r="A439" s="1"/>
      <c r="B439" s="41" t="s">
        <v>129</v>
      </c>
      <c r="C439" s="42" t="s">
        <v>130</v>
      </c>
      <c r="D439" s="11"/>
      <c r="E439" s="11"/>
      <c r="F439" s="38"/>
      <c r="G439" s="38"/>
      <c r="H439" s="38"/>
      <c r="I439" s="11"/>
      <c r="J439" s="11"/>
      <c r="K439" s="44"/>
      <c r="L439" s="36"/>
      <c r="M439" s="167">
        <v>0</v>
      </c>
    </row>
    <row r="440" spans="1:13" s="180" customFormat="1" ht="94.5">
      <c r="A440" s="1"/>
      <c r="B440" s="6">
        <v>18</v>
      </c>
      <c r="C440" s="33" t="s">
        <v>4617</v>
      </c>
      <c r="D440" s="6" t="s">
        <v>860</v>
      </c>
      <c r="E440" s="6" t="s">
        <v>4579</v>
      </c>
      <c r="F440" s="12">
        <v>4.8</v>
      </c>
      <c r="G440" s="12">
        <v>4.8</v>
      </c>
      <c r="H440" s="12"/>
      <c r="I440" s="6" t="s">
        <v>4431</v>
      </c>
      <c r="J440" s="6" t="s">
        <v>4510</v>
      </c>
      <c r="K440" s="33" t="s">
        <v>4618</v>
      </c>
      <c r="L440" s="7" t="s">
        <v>6745</v>
      </c>
      <c r="M440" s="202">
        <v>1</v>
      </c>
    </row>
    <row r="441" spans="1:13" s="180" customFormat="1" ht="63">
      <c r="A441" s="1"/>
      <c r="B441" s="6">
        <v>19</v>
      </c>
      <c r="C441" s="33" t="s">
        <v>4619</v>
      </c>
      <c r="D441" s="6" t="s">
        <v>860</v>
      </c>
      <c r="E441" s="6" t="s">
        <v>4579</v>
      </c>
      <c r="F441" s="12">
        <v>0.19</v>
      </c>
      <c r="G441" s="12">
        <v>0.15</v>
      </c>
      <c r="H441" s="12"/>
      <c r="I441" s="6" t="s">
        <v>4431</v>
      </c>
      <c r="J441" s="6" t="s">
        <v>4620</v>
      </c>
      <c r="K441" s="33" t="s">
        <v>4621</v>
      </c>
      <c r="L441" s="7" t="s">
        <v>6754</v>
      </c>
      <c r="M441" s="202">
        <v>1</v>
      </c>
    </row>
    <row r="442" spans="1:13" s="181" customFormat="1" hidden="1">
      <c r="A442" s="5"/>
      <c r="B442" s="3"/>
      <c r="C442" s="132"/>
      <c r="D442" s="3"/>
      <c r="E442" s="3"/>
      <c r="F442" s="142"/>
      <c r="G442" s="142"/>
      <c r="H442" s="142"/>
      <c r="I442" s="3"/>
      <c r="J442" s="3"/>
      <c r="K442" s="132"/>
      <c r="L442" s="137"/>
      <c r="M442" s="183"/>
    </row>
    <row r="443" spans="1:13" s="2" customFormat="1">
      <c r="B443" s="42" t="s">
        <v>6417</v>
      </c>
      <c r="C443" s="40"/>
      <c r="D443" s="11"/>
      <c r="E443" s="11"/>
      <c r="F443" s="73"/>
      <c r="G443" s="11"/>
      <c r="H443" s="11"/>
      <c r="I443" s="11"/>
      <c r="J443" s="11"/>
      <c r="K443" s="36"/>
      <c r="L443" s="36"/>
      <c r="M443" s="167">
        <v>0</v>
      </c>
    </row>
    <row r="444" spans="1:13" s="2" customFormat="1">
      <c r="B444" s="41" t="s">
        <v>16</v>
      </c>
      <c r="C444" s="472" t="s">
        <v>6493</v>
      </c>
      <c r="D444" s="473"/>
      <c r="E444" s="473"/>
      <c r="F444" s="473"/>
      <c r="G444" s="473"/>
      <c r="H444" s="473"/>
      <c r="I444" s="473"/>
      <c r="J444" s="473"/>
      <c r="K444" s="473"/>
      <c r="L444" s="474"/>
      <c r="M444" s="167">
        <v>0</v>
      </c>
    </row>
    <row r="445" spans="1:13" s="80" customFormat="1">
      <c r="A445" s="1"/>
      <c r="B445" s="79" t="s">
        <v>18</v>
      </c>
      <c r="C445" s="189" t="s">
        <v>19</v>
      </c>
      <c r="D445" s="81"/>
      <c r="E445" s="91"/>
      <c r="F445" s="170"/>
      <c r="G445" s="171"/>
      <c r="H445" s="171"/>
      <c r="I445" s="100"/>
      <c r="J445" s="100"/>
      <c r="K445" s="101"/>
      <c r="L445" s="85"/>
      <c r="M445" s="421">
        <v>0</v>
      </c>
    </row>
    <row r="446" spans="1:13" ht="110.25">
      <c r="B446" s="6">
        <v>1</v>
      </c>
      <c r="C446" s="7" t="s">
        <v>3387</v>
      </c>
      <c r="D446" s="6" t="s">
        <v>860</v>
      </c>
      <c r="E446" s="33" t="s">
        <v>3388</v>
      </c>
      <c r="F446" s="172">
        <v>0.6160000000000001</v>
      </c>
      <c r="G446" s="173">
        <v>0.6160000000000001</v>
      </c>
      <c r="H446" s="173">
        <v>0.38</v>
      </c>
      <c r="I446" s="61" t="s">
        <v>1451</v>
      </c>
      <c r="J446" s="61" t="s">
        <v>1529</v>
      </c>
      <c r="K446" s="62" t="s">
        <v>3389</v>
      </c>
      <c r="L446" s="7"/>
      <c r="M446" s="202">
        <v>1</v>
      </c>
    </row>
    <row r="447" spans="1:13" ht="110.25">
      <c r="B447" s="6">
        <v>2</v>
      </c>
      <c r="C447" s="7" t="s">
        <v>3390</v>
      </c>
      <c r="D447" s="6" t="s">
        <v>860</v>
      </c>
      <c r="E447" s="33" t="s">
        <v>3388</v>
      </c>
      <c r="F447" s="172">
        <v>0.25</v>
      </c>
      <c r="G447" s="173">
        <v>0.25</v>
      </c>
      <c r="H447" s="173">
        <v>0.22</v>
      </c>
      <c r="I447" s="61" t="s">
        <v>1451</v>
      </c>
      <c r="J447" s="61" t="s">
        <v>1529</v>
      </c>
      <c r="K447" s="62" t="s">
        <v>3391</v>
      </c>
      <c r="L447" s="7"/>
      <c r="M447" s="202">
        <v>1</v>
      </c>
    </row>
    <row r="448" spans="1:13" ht="110.25">
      <c r="B448" s="6">
        <v>3</v>
      </c>
      <c r="C448" s="7" t="s">
        <v>3392</v>
      </c>
      <c r="D448" s="6" t="s">
        <v>860</v>
      </c>
      <c r="E448" s="33" t="s">
        <v>3388</v>
      </c>
      <c r="F448" s="172">
        <v>0.17</v>
      </c>
      <c r="G448" s="173">
        <v>0.17</v>
      </c>
      <c r="H448" s="173">
        <v>0.17</v>
      </c>
      <c r="I448" s="61" t="s">
        <v>1451</v>
      </c>
      <c r="J448" s="61" t="s">
        <v>1463</v>
      </c>
      <c r="K448" s="62" t="s">
        <v>3393</v>
      </c>
      <c r="L448" s="7"/>
      <c r="M448" s="202">
        <v>1</v>
      </c>
    </row>
    <row r="449" spans="1:13" ht="110.25">
      <c r="B449" s="6">
        <v>4</v>
      </c>
      <c r="C449" s="7" t="s">
        <v>3394</v>
      </c>
      <c r="D449" s="6" t="s">
        <v>860</v>
      </c>
      <c r="E449" s="33" t="s">
        <v>3388</v>
      </c>
      <c r="F449" s="172">
        <v>0.57999999999999996</v>
      </c>
      <c r="G449" s="173">
        <v>0.57999999999999996</v>
      </c>
      <c r="H449" s="173">
        <v>0.5</v>
      </c>
      <c r="I449" s="61" t="s">
        <v>1451</v>
      </c>
      <c r="J449" s="61" t="s">
        <v>1505</v>
      </c>
      <c r="K449" s="62" t="s">
        <v>3395</v>
      </c>
      <c r="L449" s="7"/>
      <c r="M449" s="202">
        <v>1</v>
      </c>
    </row>
    <row r="450" spans="1:13" ht="63">
      <c r="B450" s="6">
        <v>5</v>
      </c>
      <c r="C450" s="7" t="s">
        <v>3396</v>
      </c>
      <c r="D450" s="6" t="s">
        <v>860</v>
      </c>
      <c r="E450" s="33" t="s">
        <v>3388</v>
      </c>
      <c r="F450" s="172">
        <v>5.7000000000000002E-2</v>
      </c>
      <c r="G450" s="173">
        <v>5.7000000000000002E-2</v>
      </c>
      <c r="H450" s="173"/>
      <c r="I450" s="61" t="s">
        <v>1451</v>
      </c>
      <c r="J450" s="61" t="s">
        <v>3397</v>
      </c>
      <c r="K450" s="62" t="s">
        <v>3398</v>
      </c>
      <c r="L450" s="7"/>
      <c r="M450" s="202">
        <v>1</v>
      </c>
    </row>
    <row r="451" spans="1:13" ht="63">
      <c r="B451" s="6">
        <v>6</v>
      </c>
      <c r="C451" s="7" t="s">
        <v>3399</v>
      </c>
      <c r="D451" s="6" t="s">
        <v>860</v>
      </c>
      <c r="E451" s="33" t="s">
        <v>1450</v>
      </c>
      <c r="F451" s="172">
        <v>0.05</v>
      </c>
      <c r="G451" s="173">
        <v>0.05</v>
      </c>
      <c r="H451" s="173"/>
      <c r="I451" s="61" t="s">
        <v>1451</v>
      </c>
      <c r="J451" s="61" t="s">
        <v>1505</v>
      </c>
      <c r="K451" s="62" t="s">
        <v>3400</v>
      </c>
      <c r="L451" s="7"/>
      <c r="M451" s="202">
        <v>1</v>
      </c>
    </row>
    <row r="452" spans="1:13" s="5" customFormat="1" hidden="1">
      <c r="B452" s="130"/>
      <c r="C452" s="131"/>
      <c r="D452" s="130"/>
      <c r="E452" s="132"/>
      <c r="F452" s="133"/>
      <c r="G452" s="134"/>
      <c r="H452" s="134"/>
      <c r="I452" s="135"/>
      <c r="J452" s="135"/>
      <c r="K452" s="136"/>
      <c r="L452" s="137"/>
      <c r="M452" s="138"/>
    </row>
    <row r="453" spans="1:13" s="80" customFormat="1">
      <c r="A453" s="1"/>
      <c r="B453" s="79" t="s">
        <v>56</v>
      </c>
      <c r="C453" s="475" t="s">
        <v>6492</v>
      </c>
      <c r="D453" s="476"/>
      <c r="E453" s="476"/>
      <c r="F453" s="476"/>
      <c r="G453" s="476"/>
      <c r="H453" s="476"/>
      <c r="I453" s="476"/>
      <c r="J453" s="476"/>
      <c r="K453" s="476"/>
      <c r="L453" s="477"/>
      <c r="M453" s="421">
        <v>0</v>
      </c>
    </row>
    <row r="454" spans="1:13" ht="78.75">
      <c r="B454" s="6">
        <v>7</v>
      </c>
      <c r="C454" s="190" t="s">
        <v>3401</v>
      </c>
      <c r="D454" s="6" t="s">
        <v>3402</v>
      </c>
      <c r="E454" s="33" t="s">
        <v>3388</v>
      </c>
      <c r="F454" s="172">
        <v>26.5</v>
      </c>
      <c r="G454" s="173">
        <v>26.5</v>
      </c>
      <c r="H454" s="173"/>
      <c r="I454" s="61" t="s">
        <v>1451</v>
      </c>
      <c r="J454" s="61" t="s">
        <v>1502</v>
      </c>
      <c r="K454" s="62" t="s">
        <v>3403</v>
      </c>
      <c r="L454" s="7"/>
      <c r="M454" s="202">
        <v>1</v>
      </c>
    </row>
    <row r="455" spans="1:13" ht="110.25">
      <c r="B455" s="6">
        <v>8</v>
      </c>
      <c r="C455" s="190" t="s">
        <v>3404</v>
      </c>
      <c r="D455" s="6" t="s">
        <v>860</v>
      </c>
      <c r="E455" s="33" t="s">
        <v>3388</v>
      </c>
      <c r="F455" s="172">
        <v>0.54</v>
      </c>
      <c r="G455" s="173">
        <v>0.54</v>
      </c>
      <c r="H455" s="173">
        <v>0.1</v>
      </c>
      <c r="I455" s="61" t="s">
        <v>1451</v>
      </c>
      <c r="J455" s="61" t="s">
        <v>3405</v>
      </c>
      <c r="K455" s="62" t="s">
        <v>3406</v>
      </c>
      <c r="L455" s="7"/>
      <c r="M455" s="202">
        <v>1</v>
      </c>
    </row>
    <row r="456" spans="1:13" ht="110.25">
      <c r="B456" s="6">
        <v>9</v>
      </c>
      <c r="C456" s="190" t="s">
        <v>3407</v>
      </c>
      <c r="D456" s="6" t="s">
        <v>860</v>
      </c>
      <c r="E456" s="33" t="s">
        <v>3388</v>
      </c>
      <c r="F456" s="172">
        <v>2.93</v>
      </c>
      <c r="G456" s="173">
        <v>2.93</v>
      </c>
      <c r="H456" s="173">
        <v>2.93</v>
      </c>
      <c r="I456" s="61" t="s">
        <v>1451</v>
      </c>
      <c r="J456" s="61" t="s">
        <v>1456</v>
      </c>
      <c r="K456" s="62" t="s">
        <v>3408</v>
      </c>
      <c r="L456" s="7"/>
      <c r="M456" s="202">
        <v>1</v>
      </c>
    </row>
    <row r="457" spans="1:13" s="5" customFormat="1" hidden="1">
      <c r="B457" s="3"/>
      <c r="C457" s="132"/>
      <c r="D457" s="130"/>
      <c r="E457" s="132"/>
      <c r="F457" s="133"/>
      <c r="G457" s="134"/>
      <c r="H457" s="134"/>
      <c r="I457" s="135"/>
      <c r="J457" s="135"/>
      <c r="K457" s="136"/>
      <c r="L457" s="137"/>
      <c r="M457" s="138"/>
    </row>
    <row r="458" spans="1:13" s="5" customFormat="1" hidden="1">
      <c r="B458" s="162" t="s">
        <v>129</v>
      </c>
      <c r="C458" s="163" t="s">
        <v>130</v>
      </c>
      <c r="D458" s="130"/>
      <c r="E458" s="132"/>
      <c r="F458" s="133"/>
      <c r="G458" s="134"/>
      <c r="H458" s="134"/>
      <c r="I458" s="135"/>
      <c r="J458" s="135"/>
      <c r="K458" s="136"/>
      <c r="L458" s="137"/>
      <c r="M458" s="138"/>
    </row>
    <row r="459" spans="1:13" s="5" customFormat="1" hidden="1">
      <c r="B459" s="3"/>
      <c r="C459" s="132"/>
      <c r="D459" s="130"/>
      <c r="E459" s="132"/>
      <c r="F459" s="133"/>
      <c r="G459" s="134"/>
      <c r="H459" s="134"/>
      <c r="I459" s="135"/>
      <c r="J459" s="135"/>
      <c r="K459" s="136"/>
      <c r="L459" s="137"/>
      <c r="M459" s="138"/>
    </row>
    <row r="460" spans="1:13" s="5" customFormat="1" hidden="1">
      <c r="B460" s="164"/>
      <c r="C460" s="137"/>
      <c r="D460" s="130"/>
      <c r="E460" s="132"/>
      <c r="F460" s="133"/>
      <c r="G460" s="134"/>
      <c r="H460" s="134"/>
      <c r="I460" s="135"/>
      <c r="J460" s="135"/>
      <c r="K460" s="136"/>
      <c r="L460" s="137"/>
      <c r="M460" s="138"/>
    </row>
    <row r="461" spans="1:13" s="5" customFormat="1" hidden="1">
      <c r="B461" s="164"/>
      <c r="C461" s="137"/>
      <c r="D461" s="130"/>
      <c r="E461" s="132"/>
      <c r="F461" s="133"/>
      <c r="G461" s="134"/>
      <c r="H461" s="134"/>
      <c r="I461" s="135"/>
      <c r="J461" s="135"/>
      <c r="K461" s="136"/>
      <c r="L461" s="137"/>
      <c r="M461" s="138"/>
    </row>
    <row r="462" spans="1:13" s="5" customFormat="1" hidden="1">
      <c r="B462" s="164"/>
      <c r="C462" s="137"/>
      <c r="D462" s="130"/>
      <c r="E462" s="132"/>
      <c r="F462" s="133"/>
      <c r="G462" s="134"/>
      <c r="H462" s="134"/>
      <c r="I462" s="135"/>
      <c r="J462" s="135"/>
      <c r="K462" s="136"/>
      <c r="L462" s="137"/>
      <c r="M462" s="138"/>
    </row>
    <row r="463" spans="1:13" s="5" customFormat="1" hidden="1">
      <c r="B463" s="164"/>
      <c r="C463" s="137"/>
      <c r="D463" s="130"/>
      <c r="E463" s="132"/>
      <c r="F463" s="133"/>
      <c r="G463" s="134"/>
      <c r="H463" s="134"/>
      <c r="I463" s="135"/>
      <c r="J463" s="135"/>
      <c r="K463" s="136"/>
      <c r="L463" s="137"/>
      <c r="M463" s="138"/>
    </row>
    <row r="464" spans="1:13" s="5" customFormat="1" hidden="1">
      <c r="B464" s="164"/>
      <c r="C464" s="137"/>
      <c r="D464" s="130"/>
      <c r="E464" s="132"/>
      <c r="F464" s="133"/>
      <c r="G464" s="134"/>
      <c r="H464" s="134"/>
      <c r="I464" s="135"/>
      <c r="J464" s="135"/>
      <c r="K464" s="136"/>
      <c r="L464" s="137"/>
      <c r="M464" s="138"/>
    </row>
    <row r="465" spans="1:13" s="5" customFormat="1" hidden="1">
      <c r="B465" s="164"/>
      <c r="C465" s="137"/>
      <c r="D465" s="130"/>
      <c r="E465" s="132"/>
      <c r="F465" s="133"/>
      <c r="G465" s="134"/>
      <c r="H465" s="134"/>
      <c r="I465" s="135"/>
      <c r="J465" s="135"/>
      <c r="K465" s="136"/>
      <c r="L465" s="137"/>
      <c r="M465" s="138"/>
    </row>
    <row r="466" spans="1:13" s="5" customFormat="1" hidden="1">
      <c r="B466" s="164"/>
      <c r="C466" s="137"/>
      <c r="D466" s="130"/>
      <c r="E466" s="132"/>
      <c r="F466" s="133"/>
      <c r="G466" s="134"/>
      <c r="H466" s="134"/>
      <c r="I466" s="135"/>
      <c r="J466" s="135"/>
      <c r="K466" s="136"/>
      <c r="L466" s="137"/>
      <c r="M466" s="138"/>
    </row>
    <row r="467" spans="1:13" s="5" customFormat="1" hidden="1">
      <c r="B467" s="164"/>
      <c r="C467" s="137"/>
      <c r="D467" s="130"/>
      <c r="E467" s="132"/>
      <c r="F467" s="133"/>
      <c r="G467" s="134"/>
      <c r="H467" s="134"/>
      <c r="I467" s="135"/>
      <c r="J467" s="135"/>
      <c r="K467" s="136"/>
      <c r="L467" s="137"/>
      <c r="M467" s="138"/>
    </row>
    <row r="468" spans="1:13" s="5" customFormat="1" hidden="1">
      <c r="B468" s="164"/>
      <c r="C468" s="137"/>
      <c r="D468" s="130"/>
      <c r="E468" s="132"/>
      <c r="F468" s="133"/>
      <c r="G468" s="134"/>
      <c r="H468" s="134"/>
      <c r="I468" s="135"/>
      <c r="J468" s="135"/>
      <c r="K468" s="136"/>
      <c r="L468" s="137"/>
      <c r="M468" s="138"/>
    </row>
    <row r="469" spans="1:13" s="5" customFormat="1" hidden="1">
      <c r="B469" s="164"/>
      <c r="C469" s="137"/>
      <c r="D469" s="130"/>
      <c r="E469" s="132"/>
      <c r="F469" s="133"/>
      <c r="G469" s="134"/>
      <c r="H469" s="142"/>
      <c r="I469" s="135"/>
      <c r="J469" s="135"/>
      <c r="K469" s="136"/>
      <c r="L469" s="137"/>
      <c r="M469" s="138"/>
    </row>
    <row r="470" spans="1:13" s="5" customFormat="1" hidden="1">
      <c r="B470" s="130"/>
      <c r="C470" s="137"/>
      <c r="D470" s="3"/>
      <c r="E470" s="3"/>
      <c r="F470" s="142"/>
      <c r="G470" s="142"/>
      <c r="H470" s="142"/>
      <c r="I470" s="3"/>
      <c r="J470" s="3"/>
      <c r="K470" s="137"/>
      <c r="L470" s="137"/>
      <c r="M470" s="138"/>
    </row>
    <row r="471" spans="1:13" s="2" customFormat="1">
      <c r="A471" s="5"/>
      <c r="B471" s="42" t="s">
        <v>6418</v>
      </c>
      <c r="C471" s="40"/>
      <c r="D471" s="11"/>
      <c r="E471" s="11"/>
      <c r="F471" s="37"/>
      <c r="G471" s="38"/>
      <c r="H471" s="38"/>
      <c r="I471" s="11"/>
      <c r="J471" s="11"/>
      <c r="K471" s="36"/>
      <c r="L471" s="36"/>
      <c r="M471" s="167">
        <v>0</v>
      </c>
    </row>
    <row r="472" spans="1:13" s="2" customFormat="1">
      <c r="A472" s="5"/>
      <c r="B472" s="41" t="s">
        <v>16</v>
      </c>
      <c r="C472" s="43" t="s">
        <v>6493</v>
      </c>
      <c r="D472" s="41"/>
      <c r="E472" s="42"/>
      <c r="F472" s="39"/>
      <c r="G472" s="38"/>
      <c r="H472" s="38"/>
      <c r="I472" s="11"/>
      <c r="J472" s="11"/>
      <c r="K472" s="36"/>
      <c r="L472" s="36"/>
      <c r="M472" s="167">
        <v>0</v>
      </c>
    </row>
    <row r="473" spans="1:13" s="80" customFormat="1">
      <c r="A473" s="5"/>
      <c r="B473" s="79" t="s">
        <v>18</v>
      </c>
      <c r="C473" s="189" t="s">
        <v>19</v>
      </c>
      <c r="D473" s="78"/>
      <c r="E473" s="78"/>
      <c r="F473" s="93"/>
      <c r="G473" s="93"/>
      <c r="H473" s="93"/>
      <c r="I473" s="78"/>
      <c r="J473" s="78"/>
      <c r="K473" s="85"/>
      <c r="L473" s="85"/>
      <c r="M473" s="421">
        <v>0</v>
      </c>
    </row>
    <row r="474" spans="1:13" s="180" customFormat="1" ht="47.25">
      <c r="A474" s="181"/>
      <c r="B474" s="6">
        <v>1</v>
      </c>
      <c r="C474" s="7" t="s">
        <v>3409</v>
      </c>
      <c r="D474" s="6" t="s">
        <v>929</v>
      </c>
      <c r="E474" s="6" t="s">
        <v>1717</v>
      </c>
      <c r="F474" s="45">
        <v>6.57</v>
      </c>
      <c r="G474" s="45">
        <v>6.57</v>
      </c>
      <c r="H474" s="45"/>
      <c r="I474" s="6" t="s">
        <v>1671</v>
      </c>
      <c r="J474" s="6" t="s">
        <v>1686</v>
      </c>
      <c r="K474" s="7" t="s">
        <v>3410</v>
      </c>
      <c r="L474" s="7">
        <v>2026</v>
      </c>
      <c r="M474" s="202">
        <v>1</v>
      </c>
    </row>
    <row r="475" spans="1:13" s="181" customFormat="1" hidden="1">
      <c r="B475" s="3"/>
      <c r="C475" s="137"/>
      <c r="D475" s="3"/>
      <c r="E475" s="3"/>
      <c r="F475" s="133"/>
      <c r="G475" s="133"/>
      <c r="H475" s="133"/>
      <c r="I475" s="3"/>
      <c r="J475" s="3"/>
      <c r="K475" s="137"/>
      <c r="L475" s="137"/>
      <c r="M475" s="183"/>
    </row>
    <row r="476" spans="1:13" s="80" customFormat="1">
      <c r="A476" s="5"/>
      <c r="B476" s="79" t="s">
        <v>56</v>
      </c>
      <c r="C476" s="189" t="s">
        <v>6492</v>
      </c>
      <c r="D476" s="78"/>
      <c r="E476" s="78"/>
      <c r="F476" s="93"/>
      <c r="G476" s="93"/>
      <c r="H476" s="93"/>
      <c r="I476" s="78"/>
      <c r="J476" s="78"/>
      <c r="K476" s="85"/>
      <c r="L476" s="85"/>
      <c r="M476" s="421">
        <v>0</v>
      </c>
    </row>
    <row r="477" spans="1:13" s="180" customFormat="1" ht="110.25">
      <c r="A477" s="181"/>
      <c r="B477" s="6">
        <v>2</v>
      </c>
      <c r="C477" s="190" t="s">
        <v>3411</v>
      </c>
      <c r="D477" s="6" t="s">
        <v>929</v>
      </c>
      <c r="E477" s="6" t="s">
        <v>1678</v>
      </c>
      <c r="F477" s="45">
        <v>2.1800000000000002</v>
      </c>
      <c r="G477" s="45">
        <v>0.16</v>
      </c>
      <c r="H477" s="45"/>
      <c r="I477" s="6" t="s">
        <v>1671</v>
      </c>
      <c r="J477" s="6" t="s">
        <v>1703</v>
      </c>
      <c r="K477" s="7" t="s">
        <v>3412</v>
      </c>
      <c r="L477" s="7">
        <v>2025</v>
      </c>
      <c r="M477" s="202">
        <v>1</v>
      </c>
    </row>
    <row r="478" spans="1:13" s="181" customFormat="1" hidden="1">
      <c r="B478" s="3"/>
      <c r="C478" s="132"/>
      <c r="D478" s="3"/>
      <c r="E478" s="3"/>
      <c r="F478" s="133"/>
      <c r="G478" s="133"/>
      <c r="H478" s="133"/>
      <c r="I478" s="3"/>
      <c r="J478" s="3"/>
      <c r="K478" s="137"/>
      <c r="L478" s="137"/>
      <c r="M478" s="183"/>
    </row>
    <row r="479" spans="1:13" s="5" customFormat="1" hidden="1">
      <c r="B479" s="162" t="s">
        <v>129</v>
      </c>
      <c r="C479" s="163" t="s">
        <v>130</v>
      </c>
      <c r="D479" s="3"/>
      <c r="E479" s="3"/>
      <c r="F479" s="133"/>
      <c r="G479" s="133"/>
      <c r="H479" s="133"/>
      <c r="I479" s="3"/>
      <c r="J479" s="3"/>
      <c r="K479" s="137"/>
      <c r="L479" s="137"/>
      <c r="M479" s="138"/>
    </row>
    <row r="480" spans="1:13" s="181" customFormat="1" hidden="1">
      <c r="B480" s="3"/>
      <c r="C480" s="137"/>
      <c r="D480" s="3"/>
      <c r="E480" s="3"/>
      <c r="F480" s="133"/>
      <c r="G480" s="133"/>
      <c r="H480" s="133"/>
      <c r="I480" s="3"/>
      <c r="J480" s="3"/>
      <c r="K480" s="137"/>
      <c r="L480" s="137"/>
      <c r="M480" s="183"/>
    </row>
    <row r="481" spans="1:13" s="181" customFormat="1" hidden="1">
      <c r="B481" s="3"/>
      <c r="C481" s="137"/>
      <c r="D481" s="3"/>
      <c r="E481" s="3"/>
      <c r="F481" s="133"/>
      <c r="G481" s="133"/>
      <c r="H481" s="133"/>
      <c r="I481" s="3"/>
      <c r="J481" s="3"/>
      <c r="K481" s="137"/>
      <c r="L481" s="137"/>
      <c r="M481" s="183"/>
    </row>
    <row r="482" spans="1:13" s="181" customFormat="1" hidden="1">
      <c r="B482" s="3"/>
      <c r="C482" s="137"/>
      <c r="D482" s="3"/>
      <c r="E482" s="3"/>
      <c r="F482" s="133"/>
      <c r="G482" s="133"/>
      <c r="H482" s="133"/>
      <c r="I482" s="3"/>
      <c r="J482" s="3"/>
      <c r="K482" s="137"/>
      <c r="L482" s="137"/>
      <c r="M482" s="183"/>
    </row>
    <row r="483" spans="1:13" s="181" customFormat="1" hidden="1">
      <c r="B483" s="3"/>
      <c r="C483" s="137"/>
      <c r="D483" s="3"/>
      <c r="E483" s="3"/>
      <c r="F483" s="133"/>
      <c r="G483" s="133"/>
      <c r="H483" s="133"/>
      <c r="I483" s="3"/>
      <c r="J483" s="3"/>
      <c r="K483" s="137"/>
      <c r="L483" s="137"/>
      <c r="M483" s="183"/>
    </row>
    <row r="484" spans="1:13" s="181" customFormat="1" hidden="1">
      <c r="B484" s="3"/>
      <c r="C484" s="137"/>
      <c r="D484" s="3"/>
      <c r="E484" s="3"/>
      <c r="F484" s="133"/>
      <c r="G484" s="133"/>
      <c r="H484" s="133"/>
      <c r="I484" s="3"/>
      <c r="J484" s="3"/>
      <c r="K484" s="137"/>
      <c r="L484" s="137"/>
      <c r="M484" s="183"/>
    </row>
    <row r="485" spans="1:13" s="181" customFormat="1" hidden="1">
      <c r="B485" s="3"/>
      <c r="C485" s="137"/>
      <c r="D485" s="3"/>
      <c r="E485" s="3"/>
      <c r="F485" s="142"/>
      <c r="G485" s="142"/>
      <c r="H485" s="142"/>
      <c r="I485" s="3"/>
      <c r="J485" s="3"/>
      <c r="K485" s="137"/>
      <c r="L485" s="137"/>
      <c r="M485" s="183"/>
    </row>
    <row r="486" spans="1:13" s="2" customFormat="1">
      <c r="B486" s="42" t="s">
        <v>6419</v>
      </c>
      <c r="C486" s="40"/>
      <c r="D486" s="11"/>
      <c r="E486" s="11"/>
      <c r="F486" s="37"/>
      <c r="G486" s="38"/>
      <c r="H486" s="38"/>
      <c r="I486" s="11"/>
      <c r="J486" s="11"/>
      <c r="K486" s="36"/>
      <c r="L486" s="36"/>
      <c r="M486" s="167">
        <v>0</v>
      </c>
    </row>
    <row r="487" spans="1:13" s="2" customFormat="1">
      <c r="B487" s="41" t="s">
        <v>16</v>
      </c>
      <c r="C487" s="43" t="s">
        <v>6493</v>
      </c>
      <c r="D487" s="41"/>
      <c r="E487" s="42"/>
      <c r="F487" s="39"/>
      <c r="G487" s="38"/>
      <c r="H487" s="38"/>
      <c r="I487" s="11"/>
      <c r="J487" s="11"/>
      <c r="K487" s="36"/>
      <c r="L487" s="36"/>
      <c r="M487" s="167">
        <v>0</v>
      </c>
    </row>
    <row r="488" spans="1:13" s="80" customFormat="1">
      <c r="A488" s="1"/>
      <c r="B488" s="79" t="s">
        <v>18</v>
      </c>
      <c r="C488" s="189" t="s">
        <v>19</v>
      </c>
      <c r="D488" s="78"/>
      <c r="E488" s="78"/>
      <c r="F488" s="86"/>
      <c r="G488" s="87"/>
      <c r="H488" s="87"/>
      <c r="I488" s="78"/>
      <c r="J488" s="78"/>
      <c r="K488" s="85"/>
      <c r="L488" s="85"/>
      <c r="M488" s="421">
        <v>0</v>
      </c>
    </row>
    <row r="489" spans="1:13" s="180" customFormat="1" ht="63">
      <c r="B489" s="6">
        <v>1</v>
      </c>
      <c r="C489" s="7" t="s">
        <v>3413</v>
      </c>
      <c r="D489" s="6" t="s">
        <v>860</v>
      </c>
      <c r="E489" s="6" t="s">
        <v>1821</v>
      </c>
      <c r="F489" s="35">
        <v>2.5</v>
      </c>
      <c r="G489" s="12">
        <v>2.5</v>
      </c>
      <c r="H489" s="12"/>
      <c r="I489" s="6" t="s">
        <v>1808</v>
      </c>
      <c r="J489" s="6" t="s">
        <v>1829</v>
      </c>
      <c r="K489" s="7" t="s">
        <v>3414</v>
      </c>
      <c r="L489" s="7"/>
      <c r="M489" s="202">
        <v>1</v>
      </c>
    </row>
    <row r="490" spans="1:13" s="180" customFormat="1" ht="63">
      <c r="B490" s="6">
        <v>2</v>
      </c>
      <c r="C490" s="7" t="s">
        <v>3415</v>
      </c>
      <c r="D490" s="6" t="s">
        <v>860</v>
      </c>
      <c r="E490" s="6" t="s">
        <v>1821</v>
      </c>
      <c r="F490" s="35">
        <v>1.9</v>
      </c>
      <c r="G490" s="12">
        <v>1.9</v>
      </c>
      <c r="H490" s="12"/>
      <c r="I490" s="6" t="s">
        <v>1808</v>
      </c>
      <c r="J490" s="6" t="s">
        <v>1884</v>
      </c>
      <c r="K490" s="7" t="s">
        <v>3416</v>
      </c>
      <c r="L490" s="7"/>
      <c r="M490" s="202">
        <v>1</v>
      </c>
    </row>
    <row r="491" spans="1:13" s="180" customFormat="1" ht="47.25">
      <c r="B491" s="6">
        <v>3</v>
      </c>
      <c r="C491" s="7" t="s">
        <v>3417</v>
      </c>
      <c r="D491" s="6" t="s">
        <v>860</v>
      </c>
      <c r="E491" s="6" t="s">
        <v>1821</v>
      </c>
      <c r="F491" s="35">
        <v>3.5</v>
      </c>
      <c r="G491" s="12">
        <v>3.5</v>
      </c>
      <c r="H491" s="12"/>
      <c r="I491" s="6" t="s">
        <v>1808</v>
      </c>
      <c r="J491" s="6" t="s">
        <v>1884</v>
      </c>
      <c r="K491" s="7" t="s">
        <v>3418</v>
      </c>
      <c r="L491" s="7"/>
      <c r="M491" s="202">
        <v>1</v>
      </c>
    </row>
    <row r="492" spans="1:13" s="180" customFormat="1" ht="63">
      <c r="B492" s="6">
        <v>4</v>
      </c>
      <c r="C492" s="7" t="s">
        <v>3419</v>
      </c>
      <c r="D492" s="6" t="s">
        <v>860</v>
      </c>
      <c r="E492" s="6" t="s">
        <v>1821</v>
      </c>
      <c r="F492" s="35">
        <v>1.8</v>
      </c>
      <c r="G492" s="12">
        <v>1.8</v>
      </c>
      <c r="H492" s="12"/>
      <c r="I492" s="6" t="s">
        <v>1808</v>
      </c>
      <c r="J492" s="6" t="s">
        <v>1812</v>
      </c>
      <c r="K492" s="7" t="s">
        <v>3420</v>
      </c>
      <c r="L492" s="7"/>
      <c r="M492" s="202">
        <v>1</v>
      </c>
    </row>
    <row r="493" spans="1:13" s="180" customFormat="1" ht="47.25">
      <c r="B493" s="6">
        <v>5</v>
      </c>
      <c r="C493" s="7" t="s">
        <v>3421</v>
      </c>
      <c r="D493" s="6" t="s">
        <v>860</v>
      </c>
      <c r="E493" s="6" t="s">
        <v>1821</v>
      </c>
      <c r="F493" s="35">
        <v>2</v>
      </c>
      <c r="G493" s="12">
        <v>2</v>
      </c>
      <c r="H493" s="12"/>
      <c r="I493" s="6" t="s">
        <v>1808</v>
      </c>
      <c r="J493" s="6" t="s">
        <v>3422</v>
      </c>
      <c r="K493" s="7" t="s">
        <v>3423</v>
      </c>
      <c r="L493" s="7"/>
      <c r="M493" s="202">
        <v>1</v>
      </c>
    </row>
    <row r="494" spans="1:13" s="180" customFormat="1" ht="63">
      <c r="B494" s="6">
        <v>6</v>
      </c>
      <c r="C494" s="7" t="s">
        <v>3424</v>
      </c>
      <c r="D494" s="6" t="s">
        <v>860</v>
      </c>
      <c r="E494" s="6" t="s">
        <v>1821</v>
      </c>
      <c r="F494" s="35">
        <v>2.5</v>
      </c>
      <c r="G494" s="12">
        <v>2.5</v>
      </c>
      <c r="H494" s="12"/>
      <c r="I494" s="6" t="s">
        <v>1808</v>
      </c>
      <c r="J494" s="6" t="s">
        <v>3425</v>
      </c>
      <c r="K494" s="7" t="s">
        <v>3426</v>
      </c>
      <c r="L494" s="7"/>
      <c r="M494" s="202">
        <v>1</v>
      </c>
    </row>
    <row r="495" spans="1:13" s="180" customFormat="1" ht="47.25">
      <c r="B495" s="6">
        <v>7</v>
      </c>
      <c r="C495" s="7" t="s">
        <v>3427</v>
      </c>
      <c r="D495" s="6" t="s">
        <v>860</v>
      </c>
      <c r="E495" s="6" t="s">
        <v>1821</v>
      </c>
      <c r="F495" s="35">
        <v>1.4</v>
      </c>
      <c r="G495" s="12">
        <v>1.4</v>
      </c>
      <c r="H495" s="12"/>
      <c r="I495" s="6" t="s">
        <v>1808</v>
      </c>
      <c r="J495" s="6" t="s">
        <v>1889</v>
      </c>
      <c r="K495" s="7" t="s">
        <v>3428</v>
      </c>
      <c r="L495" s="7"/>
      <c r="M495" s="202">
        <v>1</v>
      </c>
    </row>
    <row r="496" spans="1:13" s="180" customFormat="1" ht="47.25">
      <c r="B496" s="6">
        <v>8</v>
      </c>
      <c r="C496" s="7" t="s">
        <v>3429</v>
      </c>
      <c r="D496" s="6" t="s">
        <v>860</v>
      </c>
      <c r="E496" s="6" t="s">
        <v>1821</v>
      </c>
      <c r="F496" s="35">
        <v>1.1000000000000001</v>
      </c>
      <c r="G496" s="12">
        <v>1.1000000000000001</v>
      </c>
      <c r="H496" s="12"/>
      <c r="I496" s="6" t="s">
        <v>1808</v>
      </c>
      <c r="J496" s="6" t="s">
        <v>1916</v>
      </c>
      <c r="K496" s="7" t="s">
        <v>3430</v>
      </c>
      <c r="L496" s="7"/>
      <c r="M496" s="202">
        <v>1</v>
      </c>
    </row>
    <row r="497" spans="1:13" s="180" customFormat="1" ht="47.25">
      <c r="B497" s="6">
        <v>9</v>
      </c>
      <c r="C497" s="7" t="s">
        <v>3431</v>
      </c>
      <c r="D497" s="6" t="s">
        <v>860</v>
      </c>
      <c r="E497" s="6" t="s">
        <v>1821</v>
      </c>
      <c r="F497" s="35">
        <v>0.5</v>
      </c>
      <c r="G497" s="12">
        <v>0.5</v>
      </c>
      <c r="H497" s="12"/>
      <c r="I497" s="6" t="s">
        <v>1808</v>
      </c>
      <c r="J497" s="6" t="s">
        <v>1856</v>
      </c>
      <c r="K497" s="7" t="s">
        <v>3432</v>
      </c>
      <c r="L497" s="7"/>
      <c r="M497" s="202">
        <v>1</v>
      </c>
    </row>
    <row r="498" spans="1:13" s="180" customFormat="1" ht="47.25">
      <c r="B498" s="6">
        <v>10</v>
      </c>
      <c r="C498" s="7" t="s">
        <v>3433</v>
      </c>
      <c r="D498" s="6" t="s">
        <v>860</v>
      </c>
      <c r="E498" s="6" t="s">
        <v>1821</v>
      </c>
      <c r="F498" s="35">
        <v>0.15</v>
      </c>
      <c r="G498" s="12">
        <v>0.15</v>
      </c>
      <c r="H498" s="12"/>
      <c r="I498" s="6" t="s">
        <v>1808</v>
      </c>
      <c r="J498" s="6" t="s">
        <v>1916</v>
      </c>
      <c r="K498" s="7" t="s">
        <v>3434</v>
      </c>
      <c r="L498" s="7"/>
      <c r="M498" s="202">
        <v>1</v>
      </c>
    </row>
    <row r="499" spans="1:13" s="180" customFormat="1" ht="47.25">
      <c r="B499" s="6">
        <v>11</v>
      </c>
      <c r="C499" s="7" t="s">
        <v>3435</v>
      </c>
      <c r="D499" s="6" t="s">
        <v>860</v>
      </c>
      <c r="E499" s="6" t="s">
        <v>1821</v>
      </c>
      <c r="F499" s="35">
        <v>0.6</v>
      </c>
      <c r="G499" s="12">
        <v>0.6</v>
      </c>
      <c r="H499" s="12"/>
      <c r="I499" s="6" t="s">
        <v>1808</v>
      </c>
      <c r="J499" s="6" t="s">
        <v>1916</v>
      </c>
      <c r="K499" s="7" t="s">
        <v>3436</v>
      </c>
      <c r="L499" s="7"/>
      <c r="M499" s="202">
        <v>1</v>
      </c>
    </row>
    <row r="500" spans="1:13" s="180" customFormat="1" ht="47.25">
      <c r="B500" s="6">
        <v>12</v>
      </c>
      <c r="C500" s="7" t="s">
        <v>3437</v>
      </c>
      <c r="D500" s="6" t="s">
        <v>860</v>
      </c>
      <c r="E500" s="6" t="s">
        <v>1821</v>
      </c>
      <c r="F500" s="35">
        <v>0.15</v>
      </c>
      <c r="G500" s="12">
        <v>0.15</v>
      </c>
      <c r="H500" s="12"/>
      <c r="I500" s="6" t="s">
        <v>1808</v>
      </c>
      <c r="J500" s="6" t="s">
        <v>1916</v>
      </c>
      <c r="K500" s="7" t="s">
        <v>3438</v>
      </c>
      <c r="L500" s="7"/>
      <c r="M500" s="202">
        <v>1</v>
      </c>
    </row>
    <row r="501" spans="1:13" s="180" customFormat="1" ht="47.25">
      <c r="B501" s="6">
        <v>13</v>
      </c>
      <c r="C501" s="7" t="s">
        <v>3439</v>
      </c>
      <c r="D501" s="6" t="s">
        <v>860</v>
      </c>
      <c r="E501" s="6" t="s">
        <v>1821</v>
      </c>
      <c r="F501" s="35">
        <v>0.4</v>
      </c>
      <c r="G501" s="12">
        <v>0.4</v>
      </c>
      <c r="H501" s="12"/>
      <c r="I501" s="6" t="s">
        <v>1808</v>
      </c>
      <c r="J501" s="6" t="s">
        <v>1889</v>
      </c>
      <c r="K501" s="7" t="s">
        <v>3440</v>
      </c>
      <c r="L501" s="7"/>
      <c r="M501" s="202">
        <v>1</v>
      </c>
    </row>
    <row r="502" spans="1:13" s="180" customFormat="1" ht="47.25">
      <c r="B502" s="6">
        <v>14</v>
      </c>
      <c r="C502" s="7" t="s">
        <v>3441</v>
      </c>
      <c r="D502" s="6" t="s">
        <v>860</v>
      </c>
      <c r="E502" s="6" t="s">
        <v>1821</v>
      </c>
      <c r="F502" s="35">
        <v>1.5</v>
      </c>
      <c r="G502" s="12">
        <v>1.5</v>
      </c>
      <c r="H502" s="12"/>
      <c r="I502" s="6" t="s">
        <v>1808</v>
      </c>
      <c r="J502" s="6" t="s">
        <v>1889</v>
      </c>
      <c r="K502" s="7" t="s">
        <v>3442</v>
      </c>
      <c r="L502" s="7"/>
      <c r="M502" s="202">
        <v>1</v>
      </c>
    </row>
    <row r="503" spans="1:13" s="180" customFormat="1" ht="47.25">
      <c r="B503" s="6">
        <v>15</v>
      </c>
      <c r="C503" s="7" t="s">
        <v>3443</v>
      </c>
      <c r="D503" s="6" t="s">
        <v>860</v>
      </c>
      <c r="E503" s="6" t="s">
        <v>1821</v>
      </c>
      <c r="F503" s="35">
        <v>1.9</v>
      </c>
      <c r="G503" s="12">
        <v>1.9</v>
      </c>
      <c r="H503" s="12"/>
      <c r="I503" s="6" t="s">
        <v>1808</v>
      </c>
      <c r="J503" s="6" t="s">
        <v>1822</v>
      </c>
      <c r="K503" s="7" t="s">
        <v>3444</v>
      </c>
      <c r="L503" s="7"/>
      <c r="M503" s="202">
        <v>1</v>
      </c>
    </row>
    <row r="504" spans="1:13" s="180" customFormat="1" ht="47.25">
      <c r="B504" s="6">
        <v>16</v>
      </c>
      <c r="C504" s="7" t="s">
        <v>3445</v>
      </c>
      <c r="D504" s="6" t="s">
        <v>860</v>
      </c>
      <c r="E504" s="6" t="s">
        <v>1821</v>
      </c>
      <c r="F504" s="35">
        <v>1.99</v>
      </c>
      <c r="G504" s="12">
        <v>1.99</v>
      </c>
      <c r="H504" s="12"/>
      <c r="I504" s="6" t="s">
        <v>1808</v>
      </c>
      <c r="J504" s="6" t="s">
        <v>1822</v>
      </c>
      <c r="K504" s="7" t="s">
        <v>3446</v>
      </c>
      <c r="L504" s="7"/>
      <c r="M504" s="202">
        <v>1</v>
      </c>
    </row>
    <row r="505" spans="1:13" s="180" customFormat="1" ht="63">
      <c r="B505" s="6">
        <v>17</v>
      </c>
      <c r="C505" s="7" t="s">
        <v>3447</v>
      </c>
      <c r="D505" s="6" t="s">
        <v>860</v>
      </c>
      <c r="E505" s="6" t="s">
        <v>1821</v>
      </c>
      <c r="F505" s="35">
        <v>0.9</v>
      </c>
      <c r="G505" s="12">
        <v>0.9</v>
      </c>
      <c r="H505" s="12"/>
      <c r="I505" s="6" t="s">
        <v>1808</v>
      </c>
      <c r="J505" s="6" t="s">
        <v>1956</v>
      </c>
      <c r="K505" s="7" t="s">
        <v>3448</v>
      </c>
      <c r="L505" s="7"/>
      <c r="M505" s="202">
        <v>1</v>
      </c>
    </row>
    <row r="506" spans="1:13" s="180" customFormat="1" ht="63">
      <c r="B506" s="6">
        <v>18</v>
      </c>
      <c r="C506" s="7" t="s">
        <v>3449</v>
      </c>
      <c r="D506" s="6" t="s">
        <v>860</v>
      </c>
      <c r="E506" s="6" t="s">
        <v>1821</v>
      </c>
      <c r="F506" s="35">
        <v>1.9</v>
      </c>
      <c r="G506" s="12">
        <v>1.9</v>
      </c>
      <c r="H506" s="12"/>
      <c r="I506" s="6" t="s">
        <v>1808</v>
      </c>
      <c r="J506" s="6" t="s">
        <v>1956</v>
      </c>
      <c r="K506" s="7" t="s">
        <v>3450</v>
      </c>
      <c r="L506" s="7"/>
      <c r="M506" s="202">
        <v>1</v>
      </c>
    </row>
    <row r="507" spans="1:13" s="180" customFormat="1" ht="47.25">
      <c r="B507" s="6">
        <v>19</v>
      </c>
      <c r="C507" s="7" t="s">
        <v>3451</v>
      </c>
      <c r="D507" s="6" t="s">
        <v>860</v>
      </c>
      <c r="E507" s="6" t="s">
        <v>1821</v>
      </c>
      <c r="F507" s="35">
        <v>0.4</v>
      </c>
      <c r="G507" s="12">
        <v>0.4</v>
      </c>
      <c r="H507" s="12"/>
      <c r="I507" s="6" t="s">
        <v>1808</v>
      </c>
      <c r="J507" s="6" t="s">
        <v>1942</v>
      </c>
      <c r="K507" s="7" t="s">
        <v>3452</v>
      </c>
      <c r="L507" s="7"/>
      <c r="M507" s="202">
        <v>1</v>
      </c>
    </row>
    <row r="508" spans="1:13" s="181" customFormat="1" hidden="1">
      <c r="B508" s="3"/>
      <c r="C508" s="137"/>
      <c r="D508" s="3"/>
      <c r="E508" s="3"/>
      <c r="F508" s="143"/>
      <c r="G508" s="142"/>
      <c r="H508" s="142"/>
      <c r="I508" s="3"/>
      <c r="J508" s="3"/>
      <c r="K508" s="137"/>
      <c r="L508" s="137"/>
      <c r="M508" s="183"/>
    </row>
    <row r="509" spans="1:13" s="80" customFormat="1">
      <c r="A509" s="1"/>
      <c r="B509" s="79" t="s">
        <v>56</v>
      </c>
      <c r="C509" s="189" t="s">
        <v>6492</v>
      </c>
      <c r="D509" s="78"/>
      <c r="E509" s="78"/>
      <c r="F509" s="86"/>
      <c r="G509" s="87"/>
      <c r="H509" s="87"/>
      <c r="I509" s="78"/>
      <c r="J509" s="78"/>
      <c r="K509" s="85"/>
      <c r="L509" s="85"/>
      <c r="M509" s="421">
        <v>0</v>
      </c>
    </row>
    <row r="510" spans="1:13" s="180" customFormat="1" ht="47.25">
      <c r="B510" s="6">
        <v>20</v>
      </c>
      <c r="C510" s="190" t="s">
        <v>3453</v>
      </c>
      <c r="D510" s="6" t="s">
        <v>929</v>
      </c>
      <c r="E510" s="6" t="s">
        <v>1821</v>
      </c>
      <c r="F510" s="35">
        <v>10.8</v>
      </c>
      <c r="G510" s="12">
        <v>10.8</v>
      </c>
      <c r="H510" s="12"/>
      <c r="I510" s="6" t="s">
        <v>1808</v>
      </c>
      <c r="J510" s="6" t="s">
        <v>3454</v>
      </c>
      <c r="K510" s="7" t="s">
        <v>3455</v>
      </c>
      <c r="L510" s="7"/>
      <c r="M510" s="202">
        <v>1</v>
      </c>
    </row>
    <row r="511" spans="1:13" s="180" customFormat="1" ht="110.25">
      <c r="B511" s="6">
        <v>21</v>
      </c>
      <c r="C511" s="190" t="s">
        <v>3456</v>
      </c>
      <c r="D511" s="6" t="s">
        <v>860</v>
      </c>
      <c r="E511" s="6" t="s">
        <v>1821</v>
      </c>
      <c r="F511" s="35">
        <v>0.05</v>
      </c>
      <c r="G511" s="12">
        <v>0.05</v>
      </c>
      <c r="H511" s="12">
        <v>0.05</v>
      </c>
      <c r="I511" s="6" t="s">
        <v>1808</v>
      </c>
      <c r="J511" s="6" t="s">
        <v>1829</v>
      </c>
      <c r="K511" s="7" t="s">
        <v>7049</v>
      </c>
      <c r="L511" s="7"/>
      <c r="M511" s="202">
        <v>1</v>
      </c>
    </row>
    <row r="512" spans="1:13" s="180" customFormat="1" ht="47.25">
      <c r="B512" s="6">
        <v>22</v>
      </c>
      <c r="C512" s="190" t="s">
        <v>3457</v>
      </c>
      <c r="D512" s="6" t="s">
        <v>860</v>
      </c>
      <c r="E512" s="6" t="s">
        <v>1821</v>
      </c>
      <c r="F512" s="35">
        <v>0.61</v>
      </c>
      <c r="G512" s="12">
        <v>0.61</v>
      </c>
      <c r="H512" s="12"/>
      <c r="I512" s="6" t="s">
        <v>1808</v>
      </c>
      <c r="J512" s="6" t="s">
        <v>1822</v>
      </c>
      <c r="K512" s="7" t="s">
        <v>3458</v>
      </c>
      <c r="L512" s="7"/>
      <c r="M512" s="202">
        <v>1</v>
      </c>
    </row>
    <row r="513" spans="2:13" s="180" customFormat="1" ht="47.25">
      <c r="B513" s="6">
        <v>23</v>
      </c>
      <c r="C513" s="190" t="s">
        <v>3459</v>
      </c>
      <c r="D513" s="6" t="s">
        <v>860</v>
      </c>
      <c r="E513" s="6" t="s">
        <v>1821</v>
      </c>
      <c r="F513" s="35">
        <v>1.06</v>
      </c>
      <c r="G513" s="12">
        <v>1.06</v>
      </c>
      <c r="H513" s="12"/>
      <c r="I513" s="6" t="s">
        <v>1808</v>
      </c>
      <c r="J513" s="6" t="s">
        <v>1834</v>
      </c>
      <c r="K513" s="7" t="s">
        <v>3460</v>
      </c>
      <c r="L513" s="7"/>
      <c r="M513" s="202">
        <v>1</v>
      </c>
    </row>
    <row r="514" spans="2:13" s="180" customFormat="1" ht="63">
      <c r="B514" s="6">
        <v>24</v>
      </c>
      <c r="C514" s="190" t="s">
        <v>3461</v>
      </c>
      <c r="D514" s="6" t="s">
        <v>860</v>
      </c>
      <c r="E514" s="6" t="s">
        <v>1821</v>
      </c>
      <c r="F514" s="35">
        <v>0.86</v>
      </c>
      <c r="G514" s="12">
        <v>0.86</v>
      </c>
      <c r="H514" s="12"/>
      <c r="I514" s="6" t="s">
        <v>1808</v>
      </c>
      <c r="J514" s="6" t="s">
        <v>1942</v>
      </c>
      <c r="K514" s="7" t="s">
        <v>3462</v>
      </c>
      <c r="L514" s="7"/>
      <c r="M514" s="202">
        <v>1</v>
      </c>
    </row>
    <row r="515" spans="2:13" s="180" customFormat="1" ht="47.25">
      <c r="B515" s="6">
        <v>25</v>
      </c>
      <c r="C515" s="190" t="s">
        <v>3463</v>
      </c>
      <c r="D515" s="6" t="s">
        <v>860</v>
      </c>
      <c r="E515" s="6" t="s">
        <v>1821</v>
      </c>
      <c r="F515" s="35">
        <v>0.35</v>
      </c>
      <c r="G515" s="12">
        <v>0.35</v>
      </c>
      <c r="H515" s="12"/>
      <c r="I515" s="6" t="s">
        <v>1808</v>
      </c>
      <c r="J515" s="6" t="s">
        <v>1916</v>
      </c>
      <c r="K515" s="7" t="s">
        <v>3462</v>
      </c>
      <c r="L515" s="7"/>
      <c r="M515" s="202">
        <v>1</v>
      </c>
    </row>
    <row r="516" spans="2:13" s="180" customFormat="1" ht="78.75">
      <c r="B516" s="6">
        <v>26</v>
      </c>
      <c r="C516" s="190" t="s">
        <v>3464</v>
      </c>
      <c r="D516" s="6" t="s">
        <v>860</v>
      </c>
      <c r="E516" s="6" t="s">
        <v>1821</v>
      </c>
      <c r="F516" s="35">
        <v>1.99</v>
      </c>
      <c r="G516" s="12">
        <v>1.99</v>
      </c>
      <c r="H516" s="12">
        <v>1.99</v>
      </c>
      <c r="I516" s="6" t="s">
        <v>1808</v>
      </c>
      <c r="J516" s="6" t="s">
        <v>1884</v>
      </c>
      <c r="K516" s="7" t="s">
        <v>3465</v>
      </c>
      <c r="L516" s="7"/>
      <c r="M516" s="202">
        <v>1</v>
      </c>
    </row>
    <row r="517" spans="2:13" s="180" customFormat="1" ht="63">
      <c r="B517" s="6">
        <v>27</v>
      </c>
      <c r="C517" s="190" t="s">
        <v>3466</v>
      </c>
      <c r="D517" s="6" t="s">
        <v>860</v>
      </c>
      <c r="E517" s="6" t="s">
        <v>1821</v>
      </c>
      <c r="F517" s="35">
        <v>3.5</v>
      </c>
      <c r="G517" s="12">
        <v>3.5</v>
      </c>
      <c r="H517" s="12"/>
      <c r="I517" s="6" t="s">
        <v>1808</v>
      </c>
      <c r="J517" s="6" t="s">
        <v>3425</v>
      </c>
      <c r="K517" s="7" t="s">
        <v>3467</v>
      </c>
      <c r="L517" s="7"/>
      <c r="M517" s="202">
        <v>1</v>
      </c>
    </row>
    <row r="518" spans="2:13" s="180" customFormat="1" ht="47.25">
      <c r="B518" s="6">
        <v>28</v>
      </c>
      <c r="C518" s="190" t="s">
        <v>3468</v>
      </c>
      <c r="D518" s="6" t="s">
        <v>860</v>
      </c>
      <c r="E518" s="6" t="s">
        <v>1821</v>
      </c>
      <c r="F518" s="35">
        <v>0.88</v>
      </c>
      <c r="G518" s="12">
        <v>0.88</v>
      </c>
      <c r="H518" s="12"/>
      <c r="I518" s="6" t="s">
        <v>1808</v>
      </c>
      <c r="J518" s="6" t="s">
        <v>1834</v>
      </c>
      <c r="K518" s="7" t="s">
        <v>3469</v>
      </c>
      <c r="L518" s="7"/>
      <c r="M518" s="202">
        <v>1</v>
      </c>
    </row>
    <row r="519" spans="2:13" s="180" customFormat="1" ht="63">
      <c r="B519" s="6">
        <v>29</v>
      </c>
      <c r="C519" s="190" t="s">
        <v>3470</v>
      </c>
      <c r="D519" s="6" t="s">
        <v>860</v>
      </c>
      <c r="E519" s="6" t="s">
        <v>1821</v>
      </c>
      <c r="F519" s="35">
        <v>1</v>
      </c>
      <c r="G519" s="12">
        <v>1</v>
      </c>
      <c r="H519" s="12"/>
      <c r="I519" s="6" t="s">
        <v>1808</v>
      </c>
      <c r="J519" s="6" t="s">
        <v>1862</v>
      </c>
      <c r="K519" s="7" t="s">
        <v>3471</v>
      </c>
      <c r="L519" s="7"/>
      <c r="M519" s="202">
        <v>1</v>
      </c>
    </row>
    <row r="520" spans="2:13" s="180" customFormat="1" ht="47.25">
      <c r="B520" s="6">
        <v>30</v>
      </c>
      <c r="C520" s="190" t="s">
        <v>3472</v>
      </c>
      <c r="D520" s="6" t="s">
        <v>860</v>
      </c>
      <c r="E520" s="6" t="s">
        <v>1807</v>
      </c>
      <c r="F520" s="35">
        <v>7.75</v>
      </c>
      <c r="G520" s="12">
        <v>7.75</v>
      </c>
      <c r="H520" s="12"/>
      <c r="I520" s="6" t="s">
        <v>1808</v>
      </c>
      <c r="J520" s="6" t="s">
        <v>1884</v>
      </c>
      <c r="K520" s="7" t="s">
        <v>3473</v>
      </c>
      <c r="L520" s="7"/>
      <c r="M520" s="202">
        <v>1</v>
      </c>
    </row>
    <row r="521" spans="2:13" s="180" customFormat="1" ht="78.75">
      <c r="B521" s="6">
        <v>31</v>
      </c>
      <c r="C521" s="190" t="s">
        <v>3474</v>
      </c>
      <c r="D521" s="6" t="s">
        <v>860</v>
      </c>
      <c r="E521" s="6" t="s">
        <v>1821</v>
      </c>
      <c r="F521" s="35">
        <v>1.8</v>
      </c>
      <c r="G521" s="12">
        <v>1.8</v>
      </c>
      <c r="H521" s="12">
        <v>1.73</v>
      </c>
      <c r="I521" s="6" t="s">
        <v>1808</v>
      </c>
      <c r="J521" s="6" t="s">
        <v>1900</v>
      </c>
      <c r="K521" s="7" t="s">
        <v>3475</v>
      </c>
      <c r="L521" s="7"/>
      <c r="M521" s="202">
        <v>1</v>
      </c>
    </row>
    <row r="522" spans="2:13" s="180" customFormat="1" ht="31.5">
      <c r="B522" s="6">
        <v>32</v>
      </c>
      <c r="C522" s="190" t="s">
        <v>3476</v>
      </c>
      <c r="D522" s="6" t="s">
        <v>860</v>
      </c>
      <c r="E522" s="6" t="s">
        <v>1821</v>
      </c>
      <c r="F522" s="35">
        <v>0.97</v>
      </c>
      <c r="G522" s="12">
        <v>0.97</v>
      </c>
      <c r="H522" s="12"/>
      <c r="I522" s="6" t="s">
        <v>1808</v>
      </c>
      <c r="J522" s="6" t="s">
        <v>1881</v>
      </c>
      <c r="K522" s="7" t="s">
        <v>3477</v>
      </c>
      <c r="L522" s="7"/>
      <c r="M522" s="202">
        <v>1</v>
      </c>
    </row>
    <row r="523" spans="2:13" s="180" customFormat="1" ht="47.25">
      <c r="B523" s="6">
        <v>33</v>
      </c>
      <c r="C523" s="190" t="s">
        <v>3478</v>
      </c>
      <c r="D523" s="6" t="s">
        <v>860</v>
      </c>
      <c r="E523" s="6" t="s">
        <v>1821</v>
      </c>
      <c r="F523" s="35">
        <v>7.0000000000000007E-2</v>
      </c>
      <c r="G523" s="12">
        <v>7.0000000000000007E-2</v>
      </c>
      <c r="H523" s="12"/>
      <c r="I523" s="6" t="s">
        <v>1808</v>
      </c>
      <c r="J523" s="6" t="s">
        <v>1956</v>
      </c>
      <c r="K523" s="7" t="s">
        <v>3479</v>
      </c>
      <c r="L523" s="7"/>
      <c r="M523" s="202">
        <v>1</v>
      </c>
    </row>
    <row r="524" spans="2:13" s="180" customFormat="1" ht="94.5">
      <c r="B524" s="6">
        <v>34</v>
      </c>
      <c r="C524" s="190" t="s">
        <v>3480</v>
      </c>
      <c r="D524" s="6" t="s">
        <v>860</v>
      </c>
      <c r="E524" s="6" t="s">
        <v>1821</v>
      </c>
      <c r="F524" s="35">
        <v>0.49</v>
      </c>
      <c r="G524" s="12">
        <v>0.49</v>
      </c>
      <c r="H524" s="12">
        <v>0.49</v>
      </c>
      <c r="I524" s="6" t="s">
        <v>1808</v>
      </c>
      <c r="J524" s="6" t="s">
        <v>1956</v>
      </c>
      <c r="K524" s="7" t="s">
        <v>3481</v>
      </c>
      <c r="L524" s="7"/>
      <c r="M524" s="202">
        <v>1</v>
      </c>
    </row>
    <row r="525" spans="2:13" s="180" customFormat="1" ht="31.5">
      <c r="B525" s="6">
        <v>35</v>
      </c>
      <c r="C525" s="190" t="s">
        <v>3482</v>
      </c>
      <c r="D525" s="6" t="s">
        <v>860</v>
      </c>
      <c r="E525" s="6" t="s">
        <v>1821</v>
      </c>
      <c r="F525" s="35">
        <v>0.83</v>
      </c>
      <c r="G525" s="12">
        <v>0.83</v>
      </c>
      <c r="H525" s="12"/>
      <c r="I525" s="6" t="s">
        <v>1808</v>
      </c>
      <c r="J525" s="6" t="s">
        <v>3483</v>
      </c>
      <c r="K525" s="7" t="s">
        <v>3484</v>
      </c>
      <c r="L525" s="7"/>
      <c r="M525" s="202">
        <v>1</v>
      </c>
    </row>
    <row r="526" spans="2:13" s="180" customFormat="1" ht="47.25">
      <c r="B526" s="6">
        <v>36</v>
      </c>
      <c r="C526" s="190" t="s">
        <v>3485</v>
      </c>
      <c r="D526" s="6" t="s">
        <v>860</v>
      </c>
      <c r="E526" s="6" t="s">
        <v>1821</v>
      </c>
      <c r="F526" s="35">
        <v>0.23</v>
      </c>
      <c r="G526" s="12">
        <v>0.23</v>
      </c>
      <c r="H526" s="12"/>
      <c r="I526" s="6" t="s">
        <v>1808</v>
      </c>
      <c r="J526" s="6" t="s">
        <v>1942</v>
      </c>
      <c r="K526" s="7" t="s">
        <v>3486</v>
      </c>
      <c r="L526" s="7"/>
      <c r="M526" s="202">
        <v>1</v>
      </c>
    </row>
    <row r="527" spans="2:13" s="180" customFormat="1" ht="63">
      <c r="B527" s="6">
        <v>37</v>
      </c>
      <c r="C527" s="190" t="s">
        <v>3487</v>
      </c>
      <c r="D527" s="6" t="s">
        <v>860</v>
      </c>
      <c r="E527" s="6" t="s">
        <v>1821</v>
      </c>
      <c r="F527" s="35">
        <v>1.3</v>
      </c>
      <c r="G527" s="12">
        <v>1.3</v>
      </c>
      <c r="H527" s="12"/>
      <c r="I527" s="6" t="s">
        <v>1808</v>
      </c>
      <c r="J527" s="6" t="s">
        <v>1956</v>
      </c>
      <c r="K527" s="7" t="s">
        <v>3488</v>
      </c>
      <c r="L527" s="7"/>
      <c r="M527" s="202">
        <v>1</v>
      </c>
    </row>
    <row r="528" spans="2:13" s="180" customFormat="1" ht="94.5">
      <c r="B528" s="6">
        <v>38</v>
      </c>
      <c r="C528" s="190" t="s">
        <v>3489</v>
      </c>
      <c r="D528" s="6" t="s">
        <v>860</v>
      </c>
      <c r="E528" s="6" t="s">
        <v>1821</v>
      </c>
      <c r="F528" s="35">
        <v>0.18</v>
      </c>
      <c r="G528" s="12">
        <v>0.18</v>
      </c>
      <c r="H528" s="12">
        <v>0.18</v>
      </c>
      <c r="I528" s="6" t="s">
        <v>1808</v>
      </c>
      <c r="J528" s="6" t="s">
        <v>1853</v>
      </c>
      <c r="K528" s="7" t="s">
        <v>3490</v>
      </c>
      <c r="L528" s="7"/>
      <c r="M528" s="202">
        <v>1</v>
      </c>
    </row>
    <row r="529" spans="2:13" s="180" customFormat="1" ht="78.75">
      <c r="B529" s="6">
        <v>39</v>
      </c>
      <c r="C529" s="190" t="s">
        <v>3491</v>
      </c>
      <c r="D529" s="6" t="s">
        <v>860</v>
      </c>
      <c r="E529" s="6" t="s">
        <v>1821</v>
      </c>
      <c r="F529" s="35">
        <v>1.31</v>
      </c>
      <c r="G529" s="12">
        <v>1.31</v>
      </c>
      <c r="H529" s="12">
        <v>1.31</v>
      </c>
      <c r="I529" s="6" t="s">
        <v>1808</v>
      </c>
      <c r="J529" s="6" t="s">
        <v>3422</v>
      </c>
      <c r="K529" s="7" t="s">
        <v>3492</v>
      </c>
      <c r="L529" s="7"/>
      <c r="M529" s="202">
        <v>1</v>
      </c>
    </row>
    <row r="530" spans="2:13" s="180" customFormat="1" ht="94.5">
      <c r="B530" s="6">
        <v>40</v>
      </c>
      <c r="C530" s="190" t="s">
        <v>3493</v>
      </c>
      <c r="D530" s="6" t="s">
        <v>860</v>
      </c>
      <c r="E530" s="6" t="s">
        <v>1821</v>
      </c>
      <c r="F530" s="35">
        <v>0.65</v>
      </c>
      <c r="G530" s="12">
        <v>0.65</v>
      </c>
      <c r="H530" s="12">
        <v>0.65</v>
      </c>
      <c r="I530" s="6" t="s">
        <v>1808</v>
      </c>
      <c r="J530" s="6" t="s">
        <v>1825</v>
      </c>
      <c r="K530" s="7" t="s">
        <v>3494</v>
      </c>
      <c r="L530" s="7"/>
      <c r="M530" s="202">
        <v>1</v>
      </c>
    </row>
    <row r="531" spans="2:13" s="180" customFormat="1" ht="78.75">
      <c r="B531" s="6">
        <v>41</v>
      </c>
      <c r="C531" s="190" t="s">
        <v>3495</v>
      </c>
      <c r="D531" s="6" t="s">
        <v>860</v>
      </c>
      <c r="E531" s="6" t="s">
        <v>1821</v>
      </c>
      <c r="F531" s="35">
        <v>0.9</v>
      </c>
      <c r="G531" s="12">
        <v>0.9</v>
      </c>
      <c r="H531" s="12"/>
      <c r="I531" s="6" t="s">
        <v>1808</v>
      </c>
      <c r="J531" s="6" t="s">
        <v>1916</v>
      </c>
      <c r="K531" s="7" t="s">
        <v>3496</v>
      </c>
      <c r="L531" s="7"/>
      <c r="M531" s="202">
        <v>1</v>
      </c>
    </row>
    <row r="532" spans="2:13" s="180" customFormat="1" ht="110.25">
      <c r="B532" s="6">
        <v>42</v>
      </c>
      <c r="C532" s="190" t="s">
        <v>3497</v>
      </c>
      <c r="D532" s="6" t="s">
        <v>860</v>
      </c>
      <c r="E532" s="6" t="s">
        <v>1821</v>
      </c>
      <c r="F532" s="35">
        <v>1.5</v>
      </c>
      <c r="G532" s="12">
        <v>1.5</v>
      </c>
      <c r="H532" s="12">
        <v>1.4</v>
      </c>
      <c r="I532" s="6" t="s">
        <v>1808</v>
      </c>
      <c r="J532" s="6" t="s">
        <v>1956</v>
      </c>
      <c r="K532" s="7" t="s">
        <v>3498</v>
      </c>
      <c r="L532" s="7"/>
      <c r="M532" s="202">
        <v>1</v>
      </c>
    </row>
    <row r="533" spans="2:13" s="180" customFormat="1" ht="47.25">
      <c r="B533" s="6">
        <v>43</v>
      </c>
      <c r="C533" s="190" t="s">
        <v>3499</v>
      </c>
      <c r="D533" s="6" t="s">
        <v>860</v>
      </c>
      <c r="E533" s="6" t="s">
        <v>1821</v>
      </c>
      <c r="F533" s="35">
        <v>0.18</v>
      </c>
      <c r="G533" s="12">
        <v>0.18</v>
      </c>
      <c r="H533" s="12"/>
      <c r="I533" s="6" t="s">
        <v>1808</v>
      </c>
      <c r="J533" s="6" t="s">
        <v>3500</v>
      </c>
      <c r="K533" s="7" t="s">
        <v>3501</v>
      </c>
      <c r="L533" s="7"/>
      <c r="M533" s="202">
        <v>1</v>
      </c>
    </row>
    <row r="534" spans="2:13" s="180" customFormat="1" ht="63">
      <c r="B534" s="6">
        <v>44</v>
      </c>
      <c r="C534" s="190" t="s">
        <v>3502</v>
      </c>
      <c r="D534" s="6" t="s">
        <v>860</v>
      </c>
      <c r="E534" s="6" t="s">
        <v>1821</v>
      </c>
      <c r="F534" s="35">
        <v>0.17</v>
      </c>
      <c r="G534" s="12">
        <v>0.17</v>
      </c>
      <c r="H534" s="12"/>
      <c r="I534" s="6" t="s">
        <v>1808</v>
      </c>
      <c r="J534" s="6" t="s">
        <v>3500</v>
      </c>
      <c r="K534" s="7" t="s">
        <v>3503</v>
      </c>
      <c r="L534" s="7"/>
      <c r="M534" s="202">
        <v>1</v>
      </c>
    </row>
    <row r="535" spans="2:13" s="180" customFormat="1" ht="47.25">
      <c r="B535" s="6">
        <v>45</v>
      </c>
      <c r="C535" s="190" t="s">
        <v>3504</v>
      </c>
      <c r="D535" s="6" t="s">
        <v>860</v>
      </c>
      <c r="E535" s="6" t="s">
        <v>1821</v>
      </c>
      <c r="F535" s="35">
        <v>1.7</v>
      </c>
      <c r="G535" s="12">
        <v>1.7</v>
      </c>
      <c r="H535" s="12"/>
      <c r="I535" s="6" t="s">
        <v>1808</v>
      </c>
      <c r="J535" s="6" t="s">
        <v>3483</v>
      </c>
      <c r="K535" s="7" t="s">
        <v>3505</v>
      </c>
      <c r="L535" s="7"/>
      <c r="M535" s="202">
        <v>1</v>
      </c>
    </row>
    <row r="536" spans="2:13" s="180" customFormat="1" ht="47.25">
      <c r="B536" s="6">
        <v>46</v>
      </c>
      <c r="C536" s="190" t="s">
        <v>3506</v>
      </c>
      <c r="D536" s="6" t="s">
        <v>860</v>
      </c>
      <c r="E536" s="6" t="s">
        <v>1821</v>
      </c>
      <c r="F536" s="35">
        <v>1.8</v>
      </c>
      <c r="G536" s="12">
        <v>1.8</v>
      </c>
      <c r="H536" s="12"/>
      <c r="I536" s="6" t="s">
        <v>1808</v>
      </c>
      <c r="J536" s="6" t="s">
        <v>1881</v>
      </c>
      <c r="K536" s="7" t="s">
        <v>3507</v>
      </c>
      <c r="L536" s="7"/>
      <c r="M536" s="202">
        <v>1</v>
      </c>
    </row>
    <row r="537" spans="2:13" s="180" customFormat="1" ht="78.75">
      <c r="B537" s="6">
        <v>47</v>
      </c>
      <c r="C537" s="190" t="s">
        <v>3508</v>
      </c>
      <c r="D537" s="6" t="s">
        <v>860</v>
      </c>
      <c r="E537" s="6" t="s">
        <v>1821</v>
      </c>
      <c r="F537" s="35">
        <v>1.7</v>
      </c>
      <c r="G537" s="12">
        <v>1.7</v>
      </c>
      <c r="H537" s="12">
        <v>1.7</v>
      </c>
      <c r="I537" s="6" t="s">
        <v>1808</v>
      </c>
      <c r="J537" s="6" t="s">
        <v>1942</v>
      </c>
      <c r="K537" s="7" t="s">
        <v>3509</v>
      </c>
      <c r="L537" s="7"/>
      <c r="M537" s="202">
        <v>1</v>
      </c>
    </row>
    <row r="538" spans="2:13" s="180" customFormat="1" ht="94.5">
      <c r="B538" s="6">
        <v>48</v>
      </c>
      <c r="C538" s="190" t="s">
        <v>3510</v>
      </c>
      <c r="D538" s="6" t="s">
        <v>860</v>
      </c>
      <c r="E538" s="6" t="s">
        <v>1821</v>
      </c>
      <c r="F538" s="35">
        <v>1.99</v>
      </c>
      <c r="G538" s="12">
        <v>1.99</v>
      </c>
      <c r="H538" s="12">
        <v>1.8</v>
      </c>
      <c r="I538" s="6" t="s">
        <v>1808</v>
      </c>
      <c r="J538" s="6" t="s">
        <v>1825</v>
      </c>
      <c r="K538" s="7" t="s">
        <v>3511</v>
      </c>
      <c r="L538" s="7"/>
      <c r="M538" s="202">
        <v>1</v>
      </c>
    </row>
    <row r="539" spans="2:13" s="180" customFormat="1" ht="47.25">
      <c r="B539" s="6">
        <v>49</v>
      </c>
      <c r="C539" s="190" t="s">
        <v>3512</v>
      </c>
      <c r="D539" s="6" t="s">
        <v>929</v>
      </c>
      <c r="E539" s="6" t="s">
        <v>1821</v>
      </c>
      <c r="F539" s="35">
        <v>0.5</v>
      </c>
      <c r="G539" s="12">
        <v>0.5</v>
      </c>
      <c r="H539" s="12"/>
      <c r="I539" s="6" t="s">
        <v>1808</v>
      </c>
      <c r="J539" s="6" t="s">
        <v>1895</v>
      </c>
      <c r="K539" s="7" t="s">
        <v>3513</v>
      </c>
      <c r="L539" s="7"/>
      <c r="M539" s="202">
        <v>1</v>
      </c>
    </row>
    <row r="540" spans="2:13" s="180" customFormat="1" ht="78.75">
      <c r="B540" s="6">
        <v>50</v>
      </c>
      <c r="C540" s="190" t="s">
        <v>3514</v>
      </c>
      <c r="D540" s="6" t="s">
        <v>929</v>
      </c>
      <c r="E540" s="6" t="s">
        <v>1821</v>
      </c>
      <c r="F540" s="35">
        <v>1.97</v>
      </c>
      <c r="G540" s="12">
        <v>1.97</v>
      </c>
      <c r="H540" s="12">
        <v>1.4</v>
      </c>
      <c r="I540" s="6" t="s">
        <v>1808</v>
      </c>
      <c r="J540" s="6" t="s">
        <v>1895</v>
      </c>
      <c r="K540" s="7" t="s">
        <v>3515</v>
      </c>
      <c r="L540" s="7"/>
      <c r="M540" s="202">
        <v>1</v>
      </c>
    </row>
    <row r="541" spans="2:13" s="180" customFormat="1" ht="78.75">
      <c r="B541" s="6">
        <v>51</v>
      </c>
      <c r="C541" s="190" t="s">
        <v>3516</v>
      </c>
      <c r="D541" s="6" t="s">
        <v>860</v>
      </c>
      <c r="E541" s="6" t="s">
        <v>1821</v>
      </c>
      <c r="F541" s="35">
        <v>1.7</v>
      </c>
      <c r="G541" s="12">
        <v>1.7</v>
      </c>
      <c r="H541" s="12">
        <v>1.7</v>
      </c>
      <c r="I541" s="6" t="s">
        <v>1808</v>
      </c>
      <c r="J541" s="6" t="s">
        <v>1892</v>
      </c>
      <c r="K541" s="7" t="s">
        <v>3517</v>
      </c>
      <c r="L541" s="7"/>
      <c r="M541" s="202">
        <v>1</v>
      </c>
    </row>
    <row r="542" spans="2:13" s="180" customFormat="1" ht="78.75">
      <c r="B542" s="6">
        <v>52</v>
      </c>
      <c r="C542" s="190" t="s">
        <v>3518</v>
      </c>
      <c r="D542" s="6" t="s">
        <v>860</v>
      </c>
      <c r="E542" s="6" t="s">
        <v>1821</v>
      </c>
      <c r="F542" s="35">
        <v>1.1499999999999999</v>
      </c>
      <c r="G542" s="12">
        <v>1.1499999999999999</v>
      </c>
      <c r="H542" s="12">
        <v>0.76</v>
      </c>
      <c r="I542" s="6" t="s">
        <v>1808</v>
      </c>
      <c r="J542" s="6" t="s">
        <v>1892</v>
      </c>
      <c r="K542" s="7" t="s">
        <v>3519</v>
      </c>
      <c r="L542" s="7"/>
      <c r="M542" s="202">
        <v>1</v>
      </c>
    </row>
    <row r="543" spans="2:13" s="180" customFormat="1" ht="78.75">
      <c r="B543" s="6">
        <v>53</v>
      </c>
      <c r="C543" s="190" t="s">
        <v>3520</v>
      </c>
      <c r="D543" s="6" t="s">
        <v>860</v>
      </c>
      <c r="E543" s="6" t="s">
        <v>1821</v>
      </c>
      <c r="F543" s="35">
        <v>1.3</v>
      </c>
      <c r="G543" s="12">
        <v>1.3</v>
      </c>
      <c r="H543" s="12">
        <v>1.3</v>
      </c>
      <c r="I543" s="6" t="s">
        <v>1808</v>
      </c>
      <c r="J543" s="6" t="s">
        <v>3521</v>
      </c>
      <c r="K543" s="7" t="s">
        <v>3522</v>
      </c>
      <c r="L543" s="7"/>
      <c r="M543" s="202">
        <v>1</v>
      </c>
    </row>
    <row r="544" spans="2:13" s="180" customFormat="1" ht="63">
      <c r="B544" s="6">
        <v>54</v>
      </c>
      <c r="C544" s="190" t="s">
        <v>3523</v>
      </c>
      <c r="D544" s="6" t="s">
        <v>929</v>
      </c>
      <c r="E544" s="6" t="s">
        <v>1807</v>
      </c>
      <c r="F544" s="35">
        <v>11.83</v>
      </c>
      <c r="G544" s="12">
        <v>11.83</v>
      </c>
      <c r="H544" s="12"/>
      <c r="I544" s="6" t="s">
        <v>1808</v>
      </c>
      <c r="J544" s="6" t="s">
        <v>1895</v>
      </c>
      <c r="K544" s="7" t="s">
        <v>3524</v>
      </c>
      <c r="L544" s="7"/>
      <c r="M544" s="202">
        <v>1</v>
      </c>
    </row>
    <row r="545" spans="1:13" s="180" customFormat="1" ht="63">
      <c r="B545" s="6">
        <v>55</v>
      </c>
      <c r="C545" s="33" t="s">
        <v>3525</v>
      </c>
      <c r="D545" s="6" t="s">
        <v>860</v>
      </c>
      <c r="E545" s="6" t="s">
        <v>1807</v>
      </c>
      <c r="F545" s="35">
        <v>13.92</v>
      </c>
      <c r="G545" s="12">
        <v>13.92</v>
      </c>
      <c r="H545" s="12"/>
      <c r="I545" s="6" t="s">
        <v>1808</v>
      </c>
      <c r="J545" s="6" t="s">
        <v>1809</v>
      </c>
      <c r="K545" s="7" t="s">
        <v>3526</v>
      </c>
      <c r="L545" s="7"/>
      <c r="M545" s="202">
        <v>1</v>
      </c>
    </row>
    <row r="546" spans="1:13" s="181" customFormat="1" hidden="1">
      <c r="B546" s="3"/>
      <c r="C546" s="132"/>
      <c r="D546" s="3"/>
      <c r="E546" s="3"/>
      <c r="F546" s="143"/>
      <c r="G546" s="142"/>
      <c r="H546" s="142"/>
      <c r="I546" s="3"/>
      <c r="J546" s="3"/>
      <c r="K546" s="137"/>
      <c r="L546" s="137"/>
      <c r="M546" s="183"/>
    </row>
    <row r="547" spans="1:13" s="2" customFormat="1">
      <c r="A547" s="1"/>
      <c r="B547" s="41" t="s">
        <v>129</v>
      </c>
      <c r="C547" s="42" t="s">
        <v>130</v>
      </c>
      <c r="D547" s="11"/>
      <c r="E547" s="11"/>
      <c r="F547" s="39"/>
      <c r="G547" s="38"/>
      <c r="H547" s="38"/>
      <c r="I547" s="11"/>
      <c r="J547" s="11"/>
      <c r="K547" s="36"/>
      <c r="L547" s="36"/>
      <c r="M547" s="167">
        <v>0</v>
      </c>
    </row>
    <row r="548" spans="1:13" ht="31.5">
      <c r="B548" s="6">
        <v>56</v>
      </c>
      <c r="C548" s="7" t="s">
        <v>3527</v>
      </c>
      <c r="D548" s="6" t="s">
        <v>860</v>
      </c>
      <c r="E548" s="6" t="s">
        <v>3528</v>
      </c>
      <c r="F548" s="35">
        <v>1.6830000000000001</v>
      </c>
      <c r="G548" s="12">
        <v>1.6830000000000001</v>
      </c>
      <c r="H548" s="12"/>
      <c r="I548" s="6" t="s">
        <v>1808</v>
      </c>
      <c r="J548" s="6" t="s">
        <v>1809</v>
      </c>
      <c r="K548" s="7" t="s">
        <v>3529</v>
      </c>
      <c r="L548" s="7"/>
      <c r="M548" s="202">
        <v>1</v>
      </c>
    </row>
    <row r="549" spans="1:13" ht="47.25">
      <c r="B549" s="6">
        <v>57</v>
      </c>
      <c r="C549" s="7" t="s">
        <v>3530</v>
      </c>
      <c r="D549" s="6" t="s">
        <v>860</v>
      </c>
      <c r="E549" s="6" t="s">
        <v>3528</v>
      </c>
      <c r="F549" s="35">
        <v>1.97</v>
      </c>
      <c r="G549" s="12">
        <v>1.97</v>
      </c>
      <c r="H549" s="12"/>
      <c r="I549" s="6" t="s">
        <v>1808</v>
      </c>
      <c r="J549" s="6" t="s">
        <v>1848</v>
      </c>
      <c r="K549" s="7" t="s">
        <v>3531</v>
      </c>
      <c r="L549" s="7"/>
      <c r="M549" s="202">
        <v>1</v>
      </c>
    </row>
    <row r="550" spans="1:13" ht="47.25">
      <c r="B550" s="6">
        <v>58</v>
      </c>
      <c r="C550" s="7" t="s">
        <v>3532</v>
      </c>
      <c r="D550" s="6" t="s">
        <v>860</v>
      </c>
      <c r="E550" s="6" t="s">
        <v>3528</v>
      </c>
      <c r="F550" s="35">
        <v>1.99</v>
      </c>
      <c r="G550" s="12">
        <v>1.99</v>
      </c>
      <c r="H550" s="12"/>
      <c r="I550" s="6" t="s">
        <v>1808</v>
      </c>
      <c r="J550" s="6" t="s">
        <v>1892</v>
      </c>
      <c r="K550" s="7" t="s">
        <v>3533</v>
      </c>
      <c r="L550" s="7"/>
      <c r="M550" s="202">
        <v>1</v>
      </c>
    </row>
    <row r="551" spans="1:13" ht="47.25">
      <c r="B551" s="6">
        <v>59</v>
      </c>
      <c r="C551" s="7" t="s">
        <v>3534</v>
      </c>
      <c r="D551" s="6" t="s">
        <v>860</v>
      </c>
      <c r="E551" s="6" t="s">
        <v>3528</v>
      </c>
      <c r="F551" s="35">
        <v>0.19</v>
      </c>
      <c r="G551" s="12">
        <v>0.19</v>
      </c>
      <c r="H551" s="12"/>
      <c r="I551" s="6" t="s">
        <v>1808</v>
      </c>
      <c r="J551" s="6" t="s">
        <v>1825</v>
      </c>
      <c r="K551" s="7" t="s">
        <v>3535</v>
      </c>
      <c r="L551" s="7"/>
      <c r="M551" s="202">
        <v>1</v>
      </c>
    </row>
    <row r="552" spans="1:13" ht="31.5">
      <c r="B552" s="6">
        <v>60</v>
      </c>
      <c r="C552" s="7" t="s">
        <v>3536</v>
      </c>
      <c r="D552" s="6" t="s">
        <v>860</v>
      </c>
      <c r="E552" s="6" t="s">
        <v>3528</v>
      </c>
      <c r="F552" s="35">
        <v>0.1</v>
      </c>
      <c r="G552" s="12">
        <v>0.1</v>
      </c>
      <c r="H552" s="12"/>
      <c r="I552" s="6" t="s">
        <v>1808</v>
      </c>
      <c r="J552" s="6" t="s">
        <v>1809</v>
      </c>
      <c r="K552" s="7" t="s">
        <v>3537</v>
      </c>
      <c r="L552" s="7"/>
      <c r="M552" s="202">
        <v>1</v>
      </c>
    </row>
    <row r="553" spans="1:13" s="5" customFormat="1" hidden="1">
      <c r="B553" s="130"/>
      <c r="C553" s="137"/>
      <c r="D553" s="3"/>
      <c r="E553" s="3"/>
      <c r="F553" s="142"/>
      <c r="G553" s="142"/>
      <c r="H553" s="142"/>
      <c r="I553" s="3"/>
      <c r="J553" s="3"/>
      <c r="K553" s="137"/>
      <c r="L553" s="137"/>
      <c r="M553" s="138"/>
    </row>
    <row r="554" spans="1:13" s="2" customFormat="1">
      <c r="B554" s="42" t="s">
        <v>6420</v>
      </c>
      <c r="C554" s="40"/>
      <c r="D554" s="11"/>
      <c r="E554" s="11"/>
      <c r="F554" s="37"/>
      <c r="G554" s="38"/>
      <c r="H554" s="38"/>
      <c r="I554" s="11"/>
      <c r="J554" s="11"/>
      <c r="K554" s="36"/>
      <c r="L554" s="36"/>
      <c r="M554" s="167">
        <v>0</v>
      </c>
    </row>
    <row r="555" spans="1:13" s="2" customFormat="1">
      <c r="A555" s="5"/>
      <c r="B555" s="41" t="s">
        <v>16</v>
      </c>
      <c r="C555" s="43" t="s">
        <v>6493</v>
      </c>
      <c r="D555" s="11"/>
      <c r="E555" s="11"/>
      <c r="F555" s="37"/>
      <c r="G555" s="38"/>
      <c r="H555" s="38"/>
      <c r="I555" s="11"/>
      <c r="J555" s="11"/>
      <c r="K555" s="36"/>
      <c r="L555" s="36"/>
      <c r="M555" s="167">
        <v>0</v>
      </c>
    </row>
    <row r="556" spans="1:13" s="80" customFormat="1">
      <c r="A556" s="5"/>
      <c r="B556" s="79" t="s">
        <v>18</v>
      </c>
      <c r="C556" s="189" t="s">
        <v>19</v>
      </c>
      <c r="D556" s="78"/>
      <c r="E556" s="78"/>
      <c r="F556" s="87"/>
      <c r="G556" s="87"/>
      <c r="H556" s="87"/>
      <c r="I556" s="78"/>
      <c r="J556" s="78"/>
      <c r="K556" s="85"/>
      <c r="L556" s="85"/>
      <c r="M556" s="421">
        <v>0</v>
      </c>
    </row>
    <row r="557" spans="1:13" s="180" customFormat="1" ht="78.75">
      <c r="A557" s="5"/>
      <c r="B557" s="6">
        <v>1</v>
      </c>
      <c r="C557" s="7" t="s">
        <v>5301</v>
      </c>
      <c r="D557" s="6" t="s">
        <v>929</v>
      </c>
      <c r="E557" s="6" t="s">
        <v>5302</v>
      </c>
      <c r="F557" s="12">
        <v>2</v>
      </c>
      <c r="G557" s="12">
        <v>2</v>
      </c>
      <c r="H557" s="12"/>
      <c r="I557" s="6" t="s">
        <v>4231</v>
      </c>
      <c r="J557" s="6" t="s">
        <v>5189</v>
      </c>
      <c r="K557" s="7" t="s">
        <v>5303</v>
      </c>
      <c r="L557" s="7"/>
      <c r="M557" s="202">
        <v>1</v>
      </c>
    </row>
    <row r="558" spans="1:13" s="181" customFormat="1" hidden="1">
      <c r="A558" s="5"/>
      <c r="B558" s="3"/>
      <c r="C558" s="137"/>
      <c r="D558" s="3"/>
      <c r="E558" s="3"/>
      <c r="F558" s="142"/>
      <c r="G558" s="142"/>
      <c r="H558" s="142"/>
      <c r="I558" s="3"/>
      <c r="J558" s="3"/>
      <c r="K558" s="137"/>
      <c r="L558" s="137"/>
      <c r="M558" s="183"/>
    </row>
    <row r="559" spans="1:13" s="80" customFormat="1">
      <c r="A559" s="5"/>
      <c r="B559" s="79" t="s">
        <v>56</v>
      </c>
      <c r="C559" s="189" t="s">
        <v>6492</v>
      </c>
      <c r="D559" s="78"/>
      <c r="E559" s="78"/>
      <c r="F559" s="87"/>
      <c r="G559" s="87"/>
      <c r="H559" s="87"/>
      <c r="I559" s="78"/>
      <c r="J559" s="78"/>
      <c r="K559" s="85"/>
      <c r="L559" s="85"/>
      <c r="M559" s="421">
        <v>0</v>
      </c>
    </row>
    <row r="560" spans="1:13" s="180" customFormat="1" ht="94.5">
      <c r="A560" s="5"/>
      <c r="B560" s="6">
        <v>2</v>
      </c>
      <c r="C560" s="190" t="s">
        <v>5304</v>
      </c>
      <c r="D560" s="6" t="s">
        <v>860</v>
      </c>
      <c r="E560" s="6" t="s">
        <v>5305</v>
      </c>
      <c r="F560" s="12">
        <v>2.38</v>
      </c>
      <c r="G560" s="12">
        <v>1.38</v>
      </c>
      <c r="H560" s="12"/>
      <c r="I560" s="6" t="s">
        <v>4231</v>
      </c>
      <c r="J560" s="6" t="s">
        <v>5306</v>
      </c>
      <c r="K560" s="7" t="s">
        <v>6773</v>
      </c>
      <c r="L560" s="7"/>
      <c r="M560" s="202">
        <v>1</v>
      </c>
    </row>
    <row r="561" spans="1:13" s="180" customFormat="1" ht="94.5">
      <c r="A561" s="5"/>
      <c r="B561" s="6">
        <v>3</v>
      </c>
      <c r="C561" s="190" t="s">
        <v>5307</v>
      </c>
      <c r="D561" s="6" t="s">
        <v>860</v>
      </c>
      <c r="E561" s="6" t="s">
        <v>5305</v>
      </c>
      <c r="F561" s="12">
        <v>2.15</v>
      </c>
      <c r="G561" s="12">
        <v>1.99</v>
      </c>
      <c r="H561" s="12"/>
      <c r="I561" s="6" t="s">
        <v>4231</v>
      </c>
      <c r="J561" s="6" t="s">
        <v>5308</v>
      </c>
      <c r="K561" s="7" t="s">
        <v>5309</v>
      </c>
      <c r="L561" s="7"/>
      <c r="M561" s="202">
        <v>1</v>
      </c>
    </row>
    <row r="562" spans="1:13" s="180" customFormat="1" ht="126">
      <c r="A562" s="5"/>
      <c r="B562" s="6">
        <v>4</v>
      </c>
      <c r="C562" s="190" t="s">
        <v>5310</v>
      </c>
      <c r="D562" s="6" t="s">
        <v>860</v>
      </c>
      <c r="E562" s="6" t="s">
        <v>5305</v>
      </c>
      <c r="F562" s="12">
        <v>1</v>
      </c>
      <c r="G562" s="12">
        <v>0.92</v>
      </c>
      <c r="H562" s="12"/>
      <c r="I562" s="6" t="s">
        <v>4231</v>
      </c>
      <c r="J562" s="6" t="s">
        <v>5308</v>
      </c>
      <c r="K562" s="7" t="s">
        <v>5311</v>
      </c>
      <c r="L562" s="7"/>
      <c r="M562" s="202">
        <v>1</v>
      </c>
    </row>
    <row r="563" spans="1:13" s="180" customFormat="1" ht="94.5">
      <c r="A563" s="5"/>
      <c r="B563" s="6">
        <v>5</v>
      </c>
      <c r="C563" s="190" t="s">
        <v>5312</v>
      </c>
      <c r="D563" s="6" t="s">
        <v>860</v>
      </c>
      <c r="E563" s="6" t="s">
        <v>5305</v>
      </c>
      <c r="F563" s="12">
        <v>1.58</v>
      </c>
      <c r="G563" s="12">
        <v>1.5</v>
      </c>
      <c r="H563" s="12"/>
      <c r="I563" s="6" t="s">
        <v>4231</v>
      </c>
      <c r="J563" s="6" t="s">
        <v>5308</v>
      </c>
      <c r="K563" s="7" t="s">
        <v>5313</v>
      </c>
      <c r="L563" s="7"/>
      <c r="M563" s="202">
        <v>1</v>
      </c>
    </row>
    <row r="564" spans="1:13" s="180" customFormat="1" ht="94.5">
      <c r="A564" s="5"/>
      <c r="B564" s="6">
        <v>6</v>
      </c>
      <c r="C564" s="190" t="s">
        <v>5314</v>
      </c>
      <c r="D564" s="6" t="s">
        <v>860</v>
      </c>
      <c r="E564" s="6" t="s">
        <v>5305</v>
      </c>
      <c r="F564" s="12">
        <v>4.8</v>
      </c>
      <c r="G564" s="12">
        <v>3.8</v>
      </c>
      <c r="H564" s="12"/>
      <c r="I564" s="6" t="s">
        <v>4231</v>
      </c>
      <c r="J564" s="6" t="s">
        <v>5130</v>
      </c>
      <c r="K564" s="7" t="s">
        <v>5315</v>
      </c>
      <c r="L564" s="7"/>
      <c r="M564" s="202">
        <v>1</v>
      </c>
    </row>
    <row r="565" spans="1:13" s="180" customFormat="1" ht="126">
      <c r="A565" s="5"/>
      <c r="B565" s="6">
        <v>7</v>
      </c>
      <c r="C565" s="190" t="s">
        <v>5316</v>
      </c>
      <c r="D565" s="6" t="s">
        <v>860</v>
      </c>
      <c r="E565" s="6" t="s">
        <v>5305</v>
      </c>
      <c r="F565" s="12">
        <v>0.6</v>
      </c>
      <c r="G565" s="12">
        <v>0.6</v>
      </c>
      <c r="H565" s="12"/>
      <c r="I565" s="6" t="s">
        <v>4231</v>
      </c>
      <c r="J565" s="6" t="s">
        <v>5156</v>
      </c>
      <c r="K565" s="7" t="s">
        <v>5317</v>
      </c>
      <c r="L565" s="7"/>
      <c r="M565" s="202">
        <v>1</v>
      </c>
    </row>
    <row r="566" spans="1:13" s="180" customFormat="1" ht="94.5">
      <c r="A566" s="5"/>
      <c r="B566" s="6">
        <v>8</v>
      </c>
      <c r="C566" s="190" t="s">
        <v>5318</v>
      </c>
      <c r="D566" s="6" t="s">
        <v>860</v>
      </c>
      <c r="E566" s="6" t="s">
        <v>5302</v>
      </c>
      <c r="F566" s="12">
        <v>4.9800000000000004</v>
      </c>
      <c r="G566" s="12">
        <v>4.37</v>
      </c>
      <c r="H566" s="12"/>
      <c r="I566" s="6" t="s">
        <v>4231</v>
      </c>
      <c r="J566" s="6" t="s">
        <v>5319</v>
      </c>
      <c r="K566" s="7" t="s">
        <v>5320</v>
      </c>
      <c r="L566" s="7"/>
      <c r="M566" s="202">
        <v>1</v>
      </c>
    </row>
    <row r="567" spans="1:13" s="180" customFormat="1" ht="78.75">
      <c r="A567" s="5"/>
      <c r="B567" s="6">
        <v>9</v>
      </c>
      <c r="C567" s="190" t="s">
        <v>5321</v>
      </c>
      <c r="D567" s="6" t="s">
        <v>860</v>
      </c>
      <c r="E567" s="6" t="s">
        <v>5302</v>
      </c>
      <c r="F567" s="12">
        <v>1.55</v>
      </c>
      <c r="G567" s="12">
        <v>0.55000000000000004</v>
      </c>
      <c r="H567" s="12"/>
      <c r="I567" s="6" t="s">
        <v>4231</v>
      </c>
      <c r="J567" s="6" t="s">
        <v>5322</v>
      </c>
      <c r="K567" s="7" t="s">
        <v>5323</v>
      </c>
      <c r="L567" s="7"/>
      <c r="M567" s="202">
        <v>1</v>
      </c>
    </row>
    <row r="568" spans="1:13" s="180" customFormat="1" ht="173.25">
      <c r="A568" s="5"/>
      <c r="B568" s="6">
        <v>10</v>
      </c>
      <c r="C568" s="190" t="s">
        <v>5324</v>
      </c>
      <c r="D568" s="6" t="s">
        <v>860</v>
      </c>
      <c r="E568" s="6" t="s">
        <v>5302</v>
      </c>
      <c r="F568" s="12">
        <v>3</v>
      </c>
      <c r="G568" s="12">
        <v>3</v>
      </c>
      <c r="H568" s="12"/>
      <c r="I568" s="6" t="s">
        <v>4231</v>
      </c>
      <c r="J568" s="6" t="s">
        <v>5325</v>
      </c>
      <c r="K568" s="7" t="s">
        <v>5326</v>
      </c>
      <c r="L568" s="7"/>
      <c r="M568" s="202">
        <v>1</v>
      </c>
    </row>
    <row r="569" spans="1:13" s="180" customFormat="1" ht="110.25">
      <c r="A569" s="5"/>
      <c r="B569" s="6">
        <v>11</v>
      </c>
      <c r="C569" s="190" t="s">
        <v>5327</v>
      </c>
      <c r="D569" s="6" t="s">
        <v>860</v>
      </c>
      <c r="E569" s="6" t="s">
        <v>5302</v>
      </c>
      <c r="F569" s="12">
        <v>5.44</v>
      </c>
      <c r="G569" s="12">
        <v>5.44</v>
      </c>
      <c r="H569" s="12"/>
      <c r="I569" s="6" t="s">
        <v>4231</v>
      </c>
      <c r="J569" s="6" t="s">
        <v>5328</v>
      </c>
      <c r="K569" s="7" t="s">
        <v>5329</v>
      </c>
      <c r="L569" s="7"/>
      <c r="M569" s="202">
        <v>1</v>
      </c>
    </row>
    <row r="570" spans="1:13" s="180" customFormat="1" ht="94.5">
      <c r="A570" s="5"/>
      <c r="B570" s="6">
        <v>12</v>
      </c>
      <c r="C570" s="190" t="s">
        <v>5330</v>
      </c>
      <c r="D570" s="6" t="s">
        <v>860</v>
      </c>
      <c r="E570" s="6" t="s">
        <v>5302</v>
      </c>
      <c r="F570" s="12">
        <v>5.81</v>
      </c>
      <c r="G570" s="12">
        <v>5.81</v>
      </c>
      <c r="H570" s="12"/>
      <c r="I570" s="6" t="s">
        <v>4231</v>
      </c>
      <c r="J570" s="6" t="s">
        <v>5195</v>
      </c>
      <c r="K570" s="7" t="s">
        <v>5331</v>
      </c>
      <c r="L570" s="7"/>
      <c r="M570" s="202">
        <v>1</v>
      </c>
    </row>
    <row r="571" spans="1:13" s="180" customFormat="1" ht="94.5">
      <c r="A571" s="5"/>
      <c r="B571" s="6">
        <v>13</v>
      </c>
      <c r="C571" s="190" t="s">
        <v>5332</v>
      </c>
      <c r="D571" s="6" t="s">
        <v>860</v>
      </c>
      <c r="E571" s="6" t="s">
        <v>5302</v>
      </c>
      <c r="F571" s="12">
        <v>3.5</v>
      </c>
      <c r="G571" s="12">
        <v>3.5</v>
      </c>
      <c r="H571" s="12"/>
      <c r="I571" s="6" t="s">
        <v>4231</v>
      </c>
      <c r="J571" s="6" t="s">
        <v>5333</v>
      </c>
      <c r="K571" s="7" t="s">
        <v>5334</v>
      </c>
      <c r="L571" s="7"/>
      <c r="M571" s="202">
        <v>1</v>
      </c>
    </row>
    <row r="572" spans="1:13" s="180" customFormat="1" ht="157.5">
      <c r="A572" s="5"/>
      <c r="B572" s="6">
        <v>14</v>
      </c>
      <c r="C572" s="190" t="s">
        <v>5335</v>
      </c>
      <c r="D572" s="6" t="s">
        <v>860</v>
      </c>
      <c r="E572" s="6" t="s">
        <v>5302</v>
      </c>
      <c r="F572" s="12">
        <v>4.5</v>
      </c>
      <c r="G572" s="12">
        <v>4</v>
      </c>
      <c r="H572" s="12"/>
      <c r="I572" s="6" t="s">
        <v>4231</v>
      </c>
      <c r="J572" s="6" t="s">
        <v>5336</v>
      </c>
      <c r="K572" s="7" t="s">
        <v>5337</v>
      </c>
      <c r="L572" s="7"/>
      <c r="M572" s="202">
        <v>1</v>
      </c>
    </row>
    <row r="573" spans="1:13" s="180" customFormat="1" ht="110.25">
      <c r="A573" s="5"/>
      <c r="B573" s="6">
        <v>15</v>
      </c>
      <c r="C573" s="190" t="s">
        <v>5338</v>
      </c>
      <c r="D573" s="6" t="s">
        <v>860</v>
      </c>
      <c r="E573" s="6" t="s">
        <v>5305</v>
      </c>
      <c r="F573" s="12">
        <v>1.99</v>
      </c>
      <c r="G573" s="12">
        <v>1.99</v>
      </c>
      <c r="H573" s="12"/>
      <c r="I573" s="6" t="s">
        <v>4231</v>
      </c>
      <c r="J573" s="6" t="s">
        <v>2453</v>
      </c>
      <c r="K573" s="7" t="s">
        <v>5339</v>
      </c>
      <c r="L573" s="7"/>
      <c r="M573" s="202">
        <v>1</v>
      </c>
    </row>
    <row r="574" spans="1:13" s="180" customFormat="1" ht="126">
      <c r="A574" s="5"/>
      <c r="B574" s="6">
        <v>16</v>
      </c>
      <c r="C574" s="190" t="s">
        <v>5340</v>
      </c>
      <c r="D574" s="6" t="s">
        <v>860</v>
      </c>
      <c r="E574" s="6" t="s">
        <v>5305</v>
      </c>
      <c r="F574" s="12">
        <v>1</v>
      </c>
      <c r="G574" s="12">
        <v>0.15000000000000002</v>
      </c>
      <c r="H574" s="12"/>
      <c r="I574" s="6" t="s">
        <v>4231</v>
      </c>
      <c r="J574" s="6" t="s">
        <v>5195</v>
      </c>
      <c r="K574" s="7" t="s">
        <v>5341</v>
      </c>
      <c r="L574" s="7"/>
      <c r="M574" s="202">
        <v>1</v>
      </c>
    </row>
    <row r="575" spans="1:13" s="181" customFormat="1" hidden="1">
      <c r="A575" s="5"/>
      <c r="B575" s="3"/>
      <c r="C575" s="132"/>
      <c r="D575" s="3"/>
      <c r="E575" s="132"/>
      <c r="F575" s="143"/>
      <c r="G575" s="142"/>
      <c r="H575" s="142"/>
      <c r="I575" s="3"/>
      <c r="J575" s="3"/>
      <c r="K575" s="137"/>
      <c r="L575" s="137"/>
      <c r="M575" s="199"/>
    </row>
    <row r="576" spans="1:13" s="2" customFormat="1">
      <c r="A576" s="1"/>
      <c r="B576" s="41" t="s">
        <v>129</v>
      </c>
      <c r="C576" s="42" t="s">
        <v>130</v>
      </c>
      <c r="D576" s="11"/>
      <c r="E576" s="36"/>
      <c r="F576" s="53"/>
      <c r="G576" s="54"/>
      <c r="H576" s="54"/>
      <c r="I576" s="11"/>
      <c r="J576" s="11"/>
      <c r="K576" s="36"/>
      <c r="L576" s="36"/>
      <c r="M576" s="167">
        <v>0</v>
      </c>
    </row>
    <row r="577" spans="1:13" s="180" customFormat="1" ht="47.25">
      <c r="A577" s="1"/>
      <c r="B577" s="6">
        <v>17</v>
      </c>
      <c r="C577" s="7" t="s">
        <v>5342</v>
      </c>
      <c r="D577" s="6" t="s">
        <v>860</v>
      </c>
      <c r="E577" s="7" t="s">
        <v>5302</v>
      </c>
      <c r="F577" s="52">
        <v>0.39927299999999993</v>
      </c>
      <c r="G577" s="45">
        <v>0.39927299999999993</v>
      </c>
      <c r="H577" s="45"/>
      <c r="I577" s="6" t="s">
        <v>4231</v>
      </c>
      <c r="J577" s="6" t="s">
        <v>5195</v>
      </c>
      <c r="K577" s="7" t="s">
        <v>5343</v>
      </c>
      <c r="L577" s="7"/>
      <c r="M577" s="202">
        <v>1</v>
      </c>
    </row>
    <row r="578" spans="1:13" s="180" customFormat="1" ht="63">
      <c r="A578" s="1"/>
      <c r="B578" s="6">
        <v>18</v>
      </c>
      <c r="C578" s="7" t="s">
        <v>5344</v>
      </c>
      <c r="D578" s="6" t="s">
        <v>860</v>
      </c>
      <c r="E578" s="7" t="s">
        <v>5302</v>
      </c>
      <c r="F578" s="52">
        <v>0.71919</v>
      </c>
      <c r="G578" s="45">
        <v>0.71919</v>
      </c>
      <c r="H578" s="45"/>
      <c r="I578" s="6" t="s">
        <v>4231</v>
      </c>
      <c r="J578" s="6" t="s">
        <v>5345</v>
      </c>
      <c r="K578" s="7" t="s">
        <v>5346</v>
      </c>
      <c r="L578" s="7"/>
      <c r="M578" s="202">
        <v>1</v>
      </c>
    </row>
    <row r="579" spans="1:13" s="180" customFormat="1" ht="78.75">
      <c r="A579" s="1"/>
      <c r="B579" s="6">
        <v>19</v>
      </c>
      <c r="C579" s="7" t="s">
        <v>5347</v>
      </c>
      <c r="D579" s="6" t="s">
        <v>860</v>
      </c>
      <c r="E579" s="7" t="s">
        <v>5302</v>
      </c>
      <c r="F579" s="52">
        <v>3.29</v>
      </c>
      <c r="G579" s="45">
        <v>3.29</v>
      </c>
      <c r="H579" s="45"/>
      <c r="I579" s="6" t="s">
        <v>4231</v>
      </c>
      <c r="J579" s="6" t="s">
        <v>5224</v>
      </c>
      <c r="K579" s="7" t="s">
        <v>5348</v>
      </c>
      <c r="L579" s="7"/>
      <c r="M579" s="202">
        <v>1</v>
      </c>
    </row>
    <row r="580" spans="1:13" s="180" customFormat="1" ht="94.5">
      <c r="A580" s="5"/>
      <c r="B580" s="6">
        <v>20</v>
      </c>
      <c r="C580" s="7" t="s">
        <v>5349</v>
      </c>
      <c r="D580" s="6" t="s">
        <v>860</v>
      </c>
      <c r="E580" s="7" t="s">
        <v>5302</v>
      </c>
      <c r="F580" s="52">
        <v>3.24</v>
      </c>
      <c r="G580" s="45">
        <v>3.24</v>
      </c>
      <c r="H580" s="45"/>
      <c r="I580" s="6" t="s">
        <v>4231</v>
      </c>
      <c r="J580" s="6" t="s">
        <v>5350</v>
      </c>
      <c r="K580" s="7" t="s">
        <v>5351</v>
      </c>
      <c r="L580" s="7"/>
      <c r="M580" s="202">
        <v>1</v>
      </c>
    </row>
    <row r="581" spans="1:13" s="180" customFormat="1" ht="94.5">
      <c r="A581" s="5"/>
      <c r="B581" s="6">
        <v>21</v>
      </c>
      <c r="C581" s="7" t="s">
        <v>5352</v>
      </c>
      <c r="D581" s="6" t="s">
        <v>860</v>
      </c>
      <c r="E581" s="7" t="s">
        <v>5302</v>
      </c>
      <c r="F581" s="52">
        <v>5</v>
      </c>
      <c r="G581" s="45">
        <v>5</v>
      </c>
      <c r="H581" s="45"/>
      <c r="I581" s="6" t="s">
        <v>4231</v>
      </c>
      <c r="J581" s="6" t="s">
        <v>5353</v>
      </c>
      <c r="K581" s="7" t="s">
        <v>5354</v>
      </c>
      <c r="L581" s="7"/>
      <c r="M581" s="202">
        <v>1</v>
      </c>
    </row>
    <row r="582" spans="1:13" s="181" customFormat="1" hidden="1">
      <c r="A582" s="5"/>
      <c r="B582" s="3"/>
      <c r="C582" s="137"/>
      <c r="D582" s="3"/>
      <c r="E582" s="137"/>
      <c r="F582" s="237"/>
      <c r="G582" s="133"/>
      <c r="H582" s="133"/>
      <c r="I582" s="3"/>
      <c r="J582" s="3"/>
      <c r="K582" s="137"/>
      <c r="L582" s="137"/>
      <c r="M582" s="183"/>
    </row>
    <row r="583" spans="1:13" s="2" customFormat="1">
      <c r="B583" s="42" t="s">
        <v>6421</v>
      </c>
      <c r="C583" s="40"/>
      <c r="D583" s="11"/>
      <c r="E583" s="11"/>
      <c r="F583" s="37"/>
      <c r="G583" s="38"/>
      <c r="H583" s="38"/>
      <c r="I583" s="11"/>
      <c r="J583" s="11"/>
      <c r="K583" s="36"/>
      <c r="L583" s="36"/>
      <c r="M583" s="167">
        <v>0</v>
      </c>
    </row>
    <row r="584" spans="1:13" s="2" customFormat="1">
      <c r="B584" s="41" t="s">
        <v>16</v>
      </c>
      <c r="C584" s="43" t="s">
        <v>6493</v>
      </c>
      <c r="D584" s="11"/>
      <c r="E584" s="11"/>
      <c r="F584" s="38"/>
      <c r="G584" s="38"/>
      <c r="H584" s="38"/>
      <c r="I584" s="11"/>
      <c r="J584" s="11"/>
      <c r="K584" s="36"/>
      <c r="L584" s="36"/>
      <c r="M584" s="167">
        <v>0</v>
      </c>
    </row>
    <row r="585" spans="1:13" s="80" customFormat="1">
      <c r="A585" s="1"/>
      <c r="B585" s="79" t="s">
        <v>18</v>
      </c>
      <c r="C585" s="189" t="s">
        <v>19</v>
      </c>
      <c r="D585" s="78"/>
      <c r="E585" s="78"/>
      <c r="F585" s="87"/>
      <c r="G585" s="87"/>
      <c r="H585" s="87"/>
      <c r="I585" s="78"/>
      <c r="J585" s="78"/>
      <c r="K585" s="85"/>
      <c r="L585" s="85"/>
      <c r="M585" s="421">
        <v>0</v>
      </c>
    </row>
    <row r="586" spans="1:13" s="180" customFormat="1" ht="63">
      <c r="B586" s="6">
        <v>1</v>
      </c>
      <c r="C586" s="7" t="s">
        <v>3538</v>
      </c>
      <c r="D586" s="6" t="s">
        <v>860</v>
      </c>
      <c r="E586" s="6" t="s">
        <v>2098</v>
      </c>
      <c r="F586" s="12">
        <v>1.98</v>
      </c>
      <c r="G586" s="12">
        <v>1.98</v>
      </c>
      <c r="H586" s="12"/>
      <c r="I586" s="6" t="s">
        <v>1966</v>
      </c>
      <c r="J586" s="6" t="s">
        <v>1985</v>
      </c>
      <c r="K586" s="7" t="s">
        <v>3539</v>
      </c>
      <c r="L586" s="7"/>
      <c r="M586" s="202">
        <v>1</v>
      </c>
    </row>
    <row r="587" spans="1:13" s="180" customFormat="1" ht="47.25">
      <c r="B587" s="6">
        <v>2</v>
      </c>
      <c r="C587" s="7" t="s">
        <v>3540</v>
      </c>
      <c r="D587" s="6" t="s">
        <v>860</v>
      </c>
      <c r="E587" s="6" t="s">
        <v>1965</v>
      </c>
      <c r="F587" s="12">
        <v>1.06</v>
      </c>
      <c r="G587" s="12">
        <v>1.06</v>
      </c>
      <c r="H587" s="12"/>
      <c r="I587" s="6" t="s">
        <v>1966</v>
      </c>
      <c r="J587" s="6" t="s">
        <v>1967</v>
      </c>
      <c r="K587" s="7" t="s">
        <v>3541</v>
      </c>
      <c r="L587" s="7"/>
      <c r="M587" s="202">
        <v>1</v>
      </c>
    </row>
    <row r="588" spans="1:13" s="180" customFormat="1" ht="47.25">
      <c r="B588" s="6">
        <v>3</v>
      </c>
      <c r="C588" s="7" t="s">
        <v>3542</v>
      </c>
      <c r="D588" s="6" t="s">
        <v>860</v>
      </c>
      <c r="E588" s="6" t="s">
        <v>1965</v>
      </c>
      <c r="F588" s="12">
        <v>1.94</v>
      </c>
      <c r="G588" s="12">
        <v>1.94</v>
      </c>
      <c r="H588" s="12"/>
      <c r="I588" s="6" t="s">
        <v>1966</v>
      </c>
      <c r="J588" s="6" t="s">
        <v>1967</v>
      </c>
      <c r="K588" s="7" t="s">
        <v>3543</v>
      </c>
      <c r="L588" s="7"/>
      <c r="M588" s="202">
        <v>1</v>
      </c>
    </row>
    <row r="589" spans="1:13" s="180" customFormat="1" ht="63">
      <c r="B589" s="6">
        <v>4</v>
      </c>
      <c r="C589" s="7" t="s">
        <v>3544</v>
      </c>
      <c r="D589" s="6" t="s">
        <v>860</v>
      </c>
      <c r="E589" s="6" t="s">
        <v>1965</v>
      </c>
      <c r="F589" s="12">
        <v>4.99</v>
      </c>
      <c r="G589" s="12">
        <v>4.99</v>
      </c>
      <c r="H589" s="12"/>
      <c r="I589" s="6" t="s">
        <v>1966</v>
      </c>
      <c r="J589" s="6" t="s">
        <v>3545</v>
      </c>
      <c r="K589" s="7" t="s">
        <v>3546</v>
      </c>
      <c r="L589" s="7"/>
      <c r="M589" s="202">
        <v>1</v>
      </c>
    </row>
    <row r="590" spans="1:13" s="180" customFormat="1" ht="63">
      <c r="B590" s="6">
        <v>5</v>
      </c>
      <c r="C590" s="7" t="s">
        <v>3547</v>
      </c>
      <c r="D590" s="6" t="s">
        <v>860</v>
      </c>
      <c r="E590" s="6" t="s">
        <v>1965</v>
      </c>
      <c r="F590" s="12">
        <v>6.47</v>
      </c>
      <c r="G590" s="12">
        <v>6.47</v>
      </c>
      <c r="H590" s="12"/>
      <c r="I590" s="6" t="s">
        <v>1966</v>
      </c>
      <c r="J590" s="6" t="s">
        <v>3548</v>
      </c>
      <c r="K590" s="7" t="s">
        <v>3549</v>
      </c>
      <c r="L590" s="7"/>
      <c r="M590" s="202">
        <v>1</v>
      </c>
    </row>
    <row r="591" spans="1:13" s="180" customFormat="1" ht="78.75">
      <c r="B591" s="6">
        <v>6</v>
      </c>
      <c r="C591" s="7" t="s">
        <v>3550</v>
      </c>
      <c r="D591" s="6" t="s">
        <v>860</v>
      </c>
      <c r="E591" s="6" t="s">
        <v>1965</v>
      </c>
      <c r="F591" s="12">
        <v>2.17</v>
      </c>
      <c r="G591" s="12">
        <v>2.17</v>
      </c>
      <c r="H591" s="12"/>
      <c r="I591" s="6" t="s">
        <v>1966</v>
      </c>
      <c r="J591" s="6" t="s">
        <v>2016</v>
      </c>
      <c r="K591" s="7" t="s">
        <v>3551</v>
      </c>
      <c r="L591" s="7"/>
      <c r="M591" s="202">
        <v>1</v>
      </c>
    </row>
    <row r="592" spans="1:13" s="180" customFormat="1" ht="63">
      <c r="B592" s="6">
        <v>7</v>
      </c>
      <c r="C592" s="7" t="s">
        <v>3552</v>
      </c>
      <c r="D592" s="6" t="s">
        <v>860</v>
      </c>
      <c r="E592" s="6" t="s">
        <v>1965</v>
      </c>
      <c r="F592" s="12">
        <v>0.88</v>
      </c>
      <c r="G592" s="12">
        <v>0.88</v>
      </c>
      <c r="H592" s="12"/>
      <c r="I592" s="6" t="s">
        <v>1966</v>
      </c>
      <c r="J592" s="6" t="s">
        <v>1991</v>
      </c>
      <c r="K592" s="7" t="s">
        <v>3553</v>
      </c>
      <c r="L592" s="7"/>
      <c r="M592" s="202">
        <v>1</v>
      </c>
    </row>
    <row r="593" spans="1:13" s="180" customFormat="1" ht="63">
      <c r="B593" s="6">
        <v>8</v>
      </c>
      <c r="C593" s="7" t="s">
        <v>3554</v>
      </c>
      <c r="D593" s="6" t="s">
        <v>860</v>
      </c>
      <c r="E593" s="6" t="s">
        <v>1965</v>
      </c>
      <c r="F593" s="12">
        <v>4.9800000000000004</v>
      </c>
      <c r="G593" s="12">
        <v>4.9800000000000004</v>
      </c>
      <c r="H593" s="12"/>
      <c r="I593" s="6" t="s">
        <v>1966</v>
      </c>
      <c r="J593" s="6" t="s">
        <v>1977</v>
      </c>
      <c r="K593" s="7" t="s">
        <v>3555</v>
      </c>
      <c r="L593" s="7"/>
      <c r="M593" s="202">
        <v>1</v>
      </c>
    </row>
    <row r="594" spans="1:13" s="180" customFormat="1" ht="63">
      <c r="B594" s="6">
        <v>9</v>
      </c>
      <c r="C594" s="7" t="s">
        <v>3556</v>
      </c>
      <c r="D594" s="6" t="s">
        <v>860</v>
      </c>
      <c r="E594" s="6" t="s">
        <v>1965</v>
      </c>
      <c r="F594" s="12">
        <v>4.87</v>
      </c>
      <c r="G594" s="12">
        <v>4.87</v>
      </c>
      <c r="H594" s="12"/>
      <c r="I594" s="6" t="s">
        <v>1966</v>
      </c>
      <c r="J594" s="6" t="s">
        <v>1977</v>
      </c>
      <c r="K594" s="7" t="s">
        <v>3557</v>
      </c>
      <c r="L594" s="7"/>
      <c r="M594" s="202">
        <v>1</v>
      </c>
    </row>
    <row r="595" spans="1:13" s="180" customFormat="1" ht="63">
      <c r="B595" s="6">
        <v>10</v>
      </c>
      <c r="C595" s="7" t="s">
        <v>3558</v>
      </c>
      <c r="D595" s="6" t="s">
        <v>860</v>
      </c>
      <c r="E595" s="6" t="s">
        <v>1965</v>
      </c>
      <c r="F595" s="12">
        <v>3.24</v>
      </c>
      <c r="G595" s="12">
        <v>3.24</v>
      </c>
      <c r="H595" s="12"/>
      <c r="I595" s="6" t="s">
        <v>1966</v>
      </c>
      <c r="J595" s="6" t="s">
        <v>1977</v>
      </c>
      <c r="K595" s="7" t="s">
        <v>3559</v>
      </c>
      <c r="L595" s="7"/>
      <c r="M595" s="202">
        <v>1</v>
      </c>
    </row>
    <row r="596" spans="1:13" s="180" customFormat="1" ht="63">
      <c r="B596" s="6">
        <v>11</v>
      </c>
      <c r="C596" s="7" t="s">
        <v>3560</v>
      </c>
      <c r="D596" s="6" t="s">
        <v>860</v>
      </c>
      <c r="E596" s="6" t="s">
        <v>1965</v>
      </c>
      <c r="F596" s="12">
        <v>3.51</v>
      </c>
      <c r="G596" s="12">
        <v>3.51</v>
      </c>
      <c r="H596" s="12"/>
      <c r="I596" s="6" t="s">
        <v>1966</v>
      </c>
      <c r="J596" s="6" t="s">
        <v>1977</v>
      </c>
      <c r="K596" s="7" t="s">
        <v>3561</v>
      </c>
      <c r="L596" s="7"/>
      <c r="M596" s="202">
        <v>1</v>
      </c>
    </row>
    <row r="597" spans="1:13" s="180" customFormat="1" ht="63">
      <c r="B597" s="6">
        <v>12</v>
      </c>
      <c r="C597" s="7" t="s">
        <v>3562</v>
      </c>
      <c r="D597" s="6" t="s">
        <v>860</v>
      </c>
      <c r="E597" s="6" t="s">
        <v>1965</v>
      </c>
      <c r="F597" s="12">
        <v>3.55</v>
      </c>
      <c r="G597" s="12">
        <v>3.55</v>
      </c>
      <c r="H597" s="12"/>
      <c r="I597" s="6" t="s">
        <v>1966</v>
      </c>
      <c r="J597" s="6" t="s">
        <v>1977</v>
      </c>
      <c r="K597" s="7" t="s">
        <v>3563</v>
      </c>
      <c r="L597" s="7"/>
      <c r="M597" s="202">
        <v>1</v>
      </c>
    </row>
    <row r="598" spans="1:13" s="180" customFormat="1" ht="63">
      <c r="B598" s="6">
        <v>13</v>
      </c>
      <c r="C598" s="7" t="s">
        <v>3564</v>
      </c>
      <c r="D598" s="6" t="s">
        <v>860</v>
      </c>
      <c r="E598" s="6" t="s">
        <v>1965</v>
      </c>
      <c r="F598" s="12">
        <v>3.7</v>
      </c>
      <c r="G598" s="12">
        <v>3.7</v>
      </c>
      <c r="H598" s="12"/>
      <c r="I598" s="6" t="s">
        <v>1966</v>
      </c>
      <c r="J598" s="6" t="s">
        <v>1977</v>
      </c>
      <c r="K598" s="7" t="s">
        <v>3565</v>
      </c>
      <c r="L598" s="7"/>
      <c r="M598" s="202">
        <v>1</v>
      </c>
    </row>
    <row r="599" spans="1:13" s="180" customFormat="1" ht="63">
      <c r="B599" s="6">
        <v>14</v>
      </c>
      <c r="C599" s="7" t="s">
        <v>3566</v>
      </c>
      <c r="D599" s="6" t="s">
        <v>860</v>
      </c>
      <c r="E599" s="6" t="s">
        <v>1965</v>
      </c>
      <c r="F599" s="12">
        <v>4.68</v>
      </c>
      <c r="G599" s="12">
        <v>4.68</v>
      </c>
      <c r="H599" s="12"/>
      <c r="I599" s="6" t="s">
        <v>1966</v>
      </c>
      <c r="J599" s="6" t="s">
        <v>2011</v>
      </c>
      <c r="K599" s="7" t="s">
        <v>3567</v>
      </c>
      <c r="L599" s="7"/>
      <c r="M599" s="202">
        <v>1</v>
      </c>
    </row>
    <row r="600" spans="1:13" s="180" customFormat="1" ht="63">
      <c r="B600" s="6">
        <v>15</v>
      </c>
      <c r="C600" s="7" t="s">
        <v>3568</v>
      </c>
      <c r="D600" s="6" t="s">
        <v>860</v>
      </c>
      <c r="E600" s="6" t="s">
        <v>1965</v>
      </c>
      <c r="F600" s="12">
        <v>3.57</v>
      </c>
      <c r="G600" s="12">
        <v>3.57</v>
      </c>
      <c r="H600" s="12"/>
      <c r="I600" s="6" t="s">
        <v>1966</v>
      </c>
      <c r="J600" s="6" t="s">
        <v>2011</v>
      </c>
      <c r="K600" s="7" t="s">
        <v>3569</v>
      </c>
      <c r="L600" s="7"/>
      <c r="M600" s="202">
        <v>1</v>
      </c>
    </row>
    <row r="601" spans="1:13" s="181" customFormat="1" hidden="1">
      <c r="B601" s="3"/>
      <c r="C601" s="137"/>
      <c r="D601" s="3"/>
      <c r="E601" s="3"/>
      <c r="F601" s="142"/>
      <c r="G601" s="142"/>
      <c r="H601" s="142"/>
      <c r="I601" s="3"/>
      <c r="J601" s="3"/>
      <c r="K601" s="137"/>
      <c r="L601" s="137"/>
      <c r="M601" s="183"/>
    </row>
    <row r="602" spans="1:13" s="80" customFormat="1">
      <c r="A602" s="1"/>
      <c r="B602" s="79" t="s">
        <v>56</v>
      </c>
      <c r="C602" s="189" t="s">
        <v>6492</v>
      </c>
      <c r="D602" s="78"/>
      <c r="E602" s="78"/>
      <c r="F602" s="87"/>
      <c r="G602" s="87"/>
      <c r="H602" s="87"/>
      <c r="I602" s="78"/>
      <c r="J602" s="78"/>
      <c r="K602" s="85"/>
      <c r="L602" s="85"/>
      <c r="M602" s="421">
        <v>0</v>
      </c>
    </row>
    <row r="603" spans="1:13" s="180" customFormat="1" ht="94.5">
      <c r="B603" s="6">
        <v>16</v>
      </c>
      <c r="C603" s="190" t="s">
        <v>3570</v>
      </c>
      <c r="D603" s="6" t="s">
        <v>860</v>
      </c>
      <c r="E603" s="6" t="s">
        <v>2098</v>
      </c>
      <c r="F603" s="12">
        <v>1</v>
      </c>
      <c r="G603" s="12">
        <v>0.5</v>
      </c>
      <c r="H603" s="12"/>
      <c r="I603" s="6" t="s">
        <v>1966</v>
      </c>
      <c r="J603" s="6" t="s">
        <v>2029</v>
      </c>
      <c r="K603" s="7" t="s">
        <v>3571</v>
      </c>
      <c r="L603" s="7"/>
      <c r="M603" s="202">
        <v>1</v>
      </c>
    </row>
    <row r="604" spans="1:13" s="180" customFormat="1" ht="47.25">
      <c r="B604" s="6">
        <v>17</v>
      </c>
      <c r="C604" s="190" t="s">
        <v>3572</v>
      </c>
      <c r="D604" s="6" t="s">
        <v>860</v>
      </c>
      <c r="E604" s="6" t="s">
        <v>2098</v>
      </c>
      <c r="F604" s="12">
        <v>0.35</v>
      </c>
      <c r="G604" s="12">
        <v>0.17499999999999999</v>
      </c>
      <c r="H604" s="12"/>
      <c r="I604" s="6" t="s">
        <v>1966</v>
      </c>
      <c r="J604" s="6" t="s">
        <v>2052</v>
      </c>
      <c r="K604" s="7" t="s">
        <v>3573</v>
      </c>
      <c r="L604" s="7"/>
      <c r="M604" s="202">
        <v>1</v>
      </c>
    </row>
    <row r="605" spans="1:13" s="180" customFormat="1" ht="47.25">
      <c r="B605" s="6">
        <v>18</v>
      </c>
      <c r="C605" s="190" t="s">
        <v>3574</v>
      </c>
      <c r="D605" s="6" t="s">
        <v>860</v>
      </c>
      <c r="E605" s="6" t="s">
        <v>2098</v>
      </c>
      <c r="F605" s="12">
        <v>5</v>
      </c>
      <c r="G605" s="12">
        <v>1.08</v>
      </c>
      <c r="H605" s="12"/>
      <c r="I605" s="6" t="s">
        <v>1966</v>
      </c>
      <c r="J605" s="6" t="s">
        <v>1977</v>
      </c>
      <c r="K605" s="7" t="s">
        <v>3575</v>
      </c>
      <c r="L605" s="7"/>
      <c r="M605" s="202">
        <v>1</v>
      </c>
    </row>
    <row r="606" spans="1:13" s="180" customFormat="1" ht="63">
      <c r="B606" s="6">
        <v>19</v>
      </c>
      <c r="C606" s="190" t="s">
        <v>3576</v>
      </c>
      <c r="D606" s="6" t="s">
        <v>860</v>
      </c>
      <c r="E606" s="6" t="s">
        <v>2098</v>
      </c>
      <c r="F606" s="12">
        <v>4.9000000000000004</v>
      </c>
      <c r="G606" s="12">
        <v>0.01</v>
      </c>
      <c r="H606" s="12"/>
      <c r="I606" s="6" t="s">
        <v>1966</v>
      </c>
      <c r="J606" s="6" t="s">
        <v>2011</v>
      </c>
      <c r="K606" s="7" t="s">
        <v>3577</v>
      </c>
      <c r="L606" s="7"/>
      <c r="M606" s="202">
        <v>1</v>
      </c>
    </row>
    <row r="607" spans="1:13" s="180" customFormat="1" ht="63">
      <c r="B607" s="6">
        <v>20</v>
      </c>
      <c r="C607" s="190" t="s">
        <v>3578</v>
      </c>
      <c r="D607" s="6" t="s">
        <v>860</v>
      </c>
      <c r="E607" s="6" t="s">
        <v>2098</v>
      </c>
      <c r="F607" s="12">
        <v>4.84</v>
      </c>
      <c r="G607" s="12">
        <v>0.17</v>
      </c>
      <c r="H607" s="12"/>
      <c r="I607" s="6" t="s">
        <v>1966</v>
      </c>
      <c r="J607" s="6" t="s">
        <v>1977</v>
      </c>
      <c r="K607" s="7" t="s">
        <v>3579</v>
      </c>
      <c r="L607" s="7"/>
      <c r="M607" s="202">
        <v>1</v>
      </c>
    </row>
    <row r="608" spans="1:13" s="180" customFormat="1" ht="63">
      <c r="B608" s="6">
        <v>21</v>
      </c>
      <c r="C608" s="190" t="s">
        <v>3580</v>
      </c>
      <c r="D608" s="6" t="s">
        <v>860</v>
      </c>
      <c r="E608" s="6" t="s">
        <v>2098</v>
      </c>
      <c r="F608" s="12">
        <v>3.43</v>
      </c>
      <c r="G608" s="12">
        <v>1.7150000000000001</v>
      </c>
      <c r="H608" s="12"/>
      <c r="I608" s="6" t="s">
        <v>1966</v>
      </c>
      <c r="J608" s="6" t="s">
        <v>3581</v>
      </c>
      <c r="K608" s="7" t="s">
        <v>3582</v>
      </c>
      <c r="L608" s="7"/>
      <c r="M608" s="202">
        <v>1</v>
      </c>
    </row>
    <row r="609" spans="1:13" s="180" customFormat="1" ht="63">
      <c r="B609" s="6">
        <v>22</v>
      </c>
      <c r="C609" s="190" t="s">
        <v>3583</v>
      </c>
      <c r="D609" s="6" t="s">
        <v>860</v>
      </c>
      <c r="E609" s="6" t="s">
        <v>2098</v>
      </c>
      <c r="F609" s="12">
        <v>0.77</v>
      </c>
      <c r="G609" s="12">
        <v>0.33</v>
      </c>
      <c r="H609" s="12"/>
      <c r="I609" s="6" t="s">
        <v>1966</v>
      </c>
      <c r="J609" s="6" t="s">
        <v>1977</v>
      </c>
      <c r="K609" s="7" t="s">
        <v>3584</v>
      </c>
      <c r="L609" s="7"/>
      <c r="M609" s="202">
        <v>1</v>
      </c>
    </row>
    <row r="610" spans="1:13" s="180" customFormat="1" ht="63">
      <c r="B610" s="6">
        <v>23</v>
      </c>
      <c r="C610" s="190" t="s">
        <v>3585</v>
      </c>
      <c r="D610" s="6" t="s">
        <v>860</v>
      </c>
      <c r="E610" s="6" t="s">
        <v>2098</v>
      </c>
      <c r="F610" s="12">
        <v>1.7</v>
      </c>
      <c r="G610" s="12">
        <v>0.67</v>
      </c>
      <c r="H610" s="12"/>
      <c r="I610" s="6" t="s">
        <v>1966</v>
      </c>
      <c r="J610" s="6" t="s">
        <v>2011</v>
      </c>
      <c r="K610" s="7" t="s">
        <v>3586</v>
      </c>
      <c r="L610" s="7"/>
      <c r="M610" s="202">
        <v>1</v>
      </c>
    </row>
    <row r="611" spans="1:13" s="181" customFormat="1" hidden="1">
      <c r="B611" s="3"/>
      <c r="C611" s="132"/>
      <c r="D611" s="3"/>
      <c r="E611" s="3"/>
      <c r="F611" s="142"/>
      <c r="G611" s="142"/>
      <c r="H611" s="142"/>
      <c r="I611" s="3"/>
      <c r="J611" s="3"/>
      <c r="K611" s="137"/>
      <c r="L611" s="137"/>
      <c r="M611" s="183"/>
    </row>
    <row r="612" spans="1:13" s="2" customFormat="1">
      <c r="A612" s="1"/>
      <c r="B612" s="41" t="s">
        <v>129</v>
      </c>
      <c r="C612" s="42" t="s">
        <v>130</v>
      </c>
      <c r="D612" s="11"/>
      <c r="E612" s="11"/>
      <c r="F612" s="38"/>
      <c r="G612" s="38"/>
      <c r="H612" s="38"/>
      <c r="I612" s="11"/>
      <c r="J612" s="11"/>
      <c r="K612" s="36"/>
      <c r="L612" s="36"/>
      <c r="M612" s="167">
        <v>0</v>
      </c>
    </row>
    <row r="613" spans="1:13" ht="47.25">
      <c r="A613" s="5"/>
      <c r="B613" s="6">
        <v>24</v>
      </c>
      <c r="C613" s="7" t="s">
        <v>3589</v>
      </c>
      <c r="D613" s="6" t="s">
        <v>860</v>
      </c>
      <c r="E613" s="6" t="s">
        <v>1965</v>
      </c>
      <c r="F613" s="12">
        <v>1.97</v>
      </c>
      <c r="G613" s="12">
        <v>1.97</v>
      </c>
      <c r="H613" s="12"/>
      <c r="I613" s="6" t="s">
        <v>1966</v>
      </c>
      <c r="J613" s="6" t="s">
        <v>1997</v>
      </c>
      <c r="K613" s="7" t="s">
        <v>3590</v>
      </c>
      <c r="L613" s="7"/>
      <c r="M613" s="202">
        <v>1</v>
      </c>
    </row>
    <row r="614" spans="1:13" ht="47.25">
      <c r="B614" s="19">
        <v>25</v>
      </c>
      <c r="C614" s="7" t="s">
        <v>3591</v>
      </c>
      <c r="D614" s="6" t="s">
        <v>860</v>
      </c>
      <c r="E614" s="6" t="s">
        <v>1965</v>
      </c>
      <c r="F614" s="13">
        <v>4.9000000000000004</v>
      </c>
      <c r="G614" s="13">
        <v>4.9000000000000004</v>
      </c>
      <c r="H614" s="13"/>
      <c r="I614" s="6" t="s">
        <v>1966</v>
      </c>
      <c r="J614" s="6" t="s">
        <v>2092</v>
      </c>
      <c r="K614" s="7" t="s">
        <v>3592</v>
      </c>
      <c r="L614" s="7"/>
      <c r="M614" s="202">
        <v>1</v>
      </c>
    </row>
    <row r="615" spans="1:13" ht="47.25">
      <c r="B615" s="19">
        <v>26</v>
      </c>
      <c r="C615" s="7" t="s">
        <v>3593</v>
      </c>
      <c r="D615" s="6" t="s">
        <v>860</v>
      </c>
      <c r="E615" s="6" t="s">
        <v>1965</v>
      </c>
      <c r="F615" s="13">
        <v>3.47</v>
      </c>
      <c r="G615" s="13">
        <v>3.47</v>
      </c>
      <c r="H615" s="13"/>
      <c r="I615" s="6" t="s">
        <v>1966</v>
      </c>
      <c r="J615" s="6" t="s">
        <v>2073</v>
      </c>
      <c r="K615" s="7" t="s">
        <v>3594</v>
      </c>
      <c r="L615" s="7"/>
      <c r="M615" s="202">
        <v>1</v>
      </c>
    </row>
    <row r="616" spans="1:13" s="5" customFormat="1" hidden="1">
      <c r="B616" s="130"/>
      <c r="C616" s="192"/>
      <c r="D616" s="130"/>
      <c r="E616" s="130"/>
      <c r="F616" s="193"/>
      <c r="G616" s="193"/>
      <c r="H616" s="193"/>
      <c r="I616" s="130"/>
      <c r="J616" s="130"/>
      <c r="K616" s="192"/>
      <c r="L616" s="137"/>
      <c r="M616" s="138"/>
    </row>
    <row r="617" spans="1:13" s="2" customFormat="1">
      <c r="B617" s="42" t="s">
        <v>6422</v>
      </c>
      <c r="C617" s="40"/>
      <c r="D617" s="11"/>
      <c r="E617" s="11"/>
      <c r="F617" s="37"/>
      <c r="G617" s="38"/>
      <c r="H617" s="38"/>
      <c r="I617" s="11"/>
      <c r="J617" s="11"/>
      <c r="K617" s="36"/>
      <c r="L617" s="36"/>
      <c r="M617" s="167">
        <v>0</v>
      </c>
    </row>
    <row r="618" spans="1:13" s="2" customFormat="1">
      <c r="B618" s="41" t="s">
        <v>16</v>
      </c>
      <c r="C618" s="43" t="s">
        <v>6493</v>
      </c>
      <c r="D618" s="41"/>
      <c r="E618" s="42"/>
      <c r="F618" s="39"/>
      <c r="G618" s="38"/>
      <c r="H618" s="38"/>
      <c r="I618" s="11"/>
      <c r="J618" s="11"/>
      <c r="K618" s="36"/>
      <c r="L618" s="36"/>
      <c r="M618" s="167">
        <v>0</v>
      </c>
    </row>
    <row r="619" spans="1:13" s="80" customFormat="1">
      <c r="A619" s="2"/>
      <c r="B619" s="79" t="s">
        <v>18</v>
      </c>
      <c r="C619" s="189" t="s">
        <v>19</v>
      </c>
      <c r="D619" s="98"/>
      <c r="E619" s="99"/>
      <c r="F619" s="86"/>
      <c r="G619" s="87"/>
      <c r="H619" s="87"/>
      <c r="I619" s="78"/>
      <c r="J619" s="78"/>
      <c r="K619" s="85"/>
      <c r="L619" s="85"/>
      <c r="M619" s="421">
        <v>0</v>
      </c>
    </row>
    <row r="620" spans="1:13" s="180" customFormat="1" ht="47.25">
      <c r="A620" s="2"/>
      <c r="B620" s="6">
        <v>1</v>
      </c>
      <c r="C620" s="7" t="s">
        <v>5468</v>
      </c>
      <c r="D620" s="6" t="s">
        <v>860</v>
      </c>
      <c r="E620" s="33" t="s">
        <v>1225</v>
      </c>
      <c r="F620" s="35">
        <v>1.5</v>
      </c>
      <c r="G620" s="12">
        <v>1.5</v>
      </c>
      <c r="H620" s="12"/>
      <c r="I620" s="6" t="s">
        <v>4644</v>
      </c>
      <c r="J620" s="6" t="s">
        <v>4668</v>
      </c>
      <c r="K620" s="7" t="s">
        <v>5469</v>
      </c>
      <c r="L620" s="7"/>
      <c r="M620" s="202">
        <v>1</v>
      </c>
    </row>
    <row r="621" spans="1:13" s="180" customFormat="1" ht="47.25">
      <c r="A621" s="2"/>
      <c r="B621" s="6">
        <v>2</v>
      </c>
      <c r="C621" s="7" t="s">
        <v>5470</v>
      </c>
      <c r="D621" s="6" t="s">
        <v>860</v>
      </c>
      <c r="E621" s="33" t="s">
        <v>4699</v>
      </c>
      <c r="F621" s="35">
        <v>4.5</v>
      </c>
      <c r="G621" s="12">
        <v>4.5</v>
      </c>
      <c r="H621" s="12"/>
      <c r="I621" s="6" t="s">
        <v>5446</v>
      </c>
      <c r="J621" s="6" t="s">
        <v>5471</v>
      </c>
      <c r="K621" s="7" t="s">
        <v>5472</v>
      </c>
      <c r="L621" s="7"/>
      <c r="M621" s="202">
        <v>1</v>
      </c>
    </row>
    <row r="622" spans="1:13" s="180" customFormat="1" ht="47.25">
      <c r="A622" s="2"/>
      <c r="B622" s="6">
        <v>3</v>
      </c>
      <c r="C622" s="7" t="s">
        <v>5473</v>
      </c>
      <c r="D622" s="6" t="s">
        <v>860</v>
      </c>
      <c r="E622" s="33" t="s">
        <v>4699</v>
      </c>
      <c r="F622" s="35">
        <v>3.5</v>
      </c>
      <c r="G622" s="12">
        <v>3.5</v>
      </c>
      <c r="H622" s="12"/>
      <c r="I622" s="6" t="s">
        <v>5446</v>
      </c>
      <c r="J622" s="6" t="s">
        <v>5474</v>
      </c>
      <c r="K622" s="7" t="s">
        <v>5475</v>
      </c>
      <c r="L622" s="7"/>
      <c r="M622" s="202">
        <v>1</v>
      </c>
    </row>
    <row r="623" spans="1:13" s="180" customFormat="1" ht="63">
      <c r="A623" s="2"/>
      <c r="B623" s="6">
        <v>4</v>
      </c>
      <c r="C623" s="7" t="s">
        <v>5476</v>
      </c>
      <c r="D623" s="6" t="s">
        <v>860</v>
      </c>
      <c r="E623" s="33" t="s">
        <v>4699</v>
      </c>
      <c r="F623" s="35">
        <v>3.7</v>
      </c>
      <c r="G623" s="12">
        <v>3.7</v>
      </c>
      <c r="H623" s="12"/>
      <c r="I623" s="6" t="s">
        <v>5446</v>
      </c>
      <c r="J623" s="6" t="s">
        <v>5477</v>
      </c>
      <c r="K623" s="7" t="s">
        <v>5478</v>
      </c>
      <c r="L623" s="7"/>
      <c r="M623" s="202">
        <v>1</v>
      </c>
    </row>
    <row r="624" spans="1:13" s="180" customFormat="1" ht="47.25">
      <c r="A624" s="2"/>
      <c r="B624" s="6">
        <v>5</v>
      </c>
      <c r="C624" s="7" t="s">
        <v>5479</v>
      </c>
      <c r="D624" s="6" t="s">
        <v>860</v>
      </c>
      <c r="E624" s="33" t="s">
        <v>4699</v>
      </c>
      <c r="F624" s="35">
        <v>3.6</v>
      </c>
      <c r="G624" s="12">
        <v>3.6</v>
      </c>
      <c r="H624" s="12"/>
      <c r="I624" s="6" t="s">
        <v>5446</v>
      </c>
      <c r="J624" s="6" t="s">
        <v>5480</v>
      </c>
      <c r="K624" s="7" t="s">
        <v>5472</v>
      </c>
      <c r="L624" s="7"/>
      <c r="M624" s="202">
        <v>1</v>
      </c>
    </row>
    <row r="625" spans="1:13" s="180" customFormat="1" ht="63">
      <c r="A625" s="2"/>
      <c r="B625" s="6">
        <v>6</v>
      </c>
      <c r="C625" s="7" t="s">
        <v>5481</v>
      </c>
      <c r="D625" s="6" t="s">
        <v>860</v>
      </c>
      <c r="E625" s="33" t="s">
        <v>4699</v>
      </c>
      <c r="F625" s="35">
        <v>0.6</v>
      </c>
      <c r="G625" s="12">
        <v>0.47</v>
      </c>
      <c r="H625" s="12"/>
      <c r="I625" s="6" t="s">
        <v>5446</v>
      </c>
      <c r="J625" s="6" t="s">
        <v>5482</v>
      </c>
      <c r="K625" s="7" t="s">
        <v>5483</v>
      </c>
      <c r="L625" s="7"/>
      <c r="M625" s="202">
        <v>1</v>
      </c>
    </row>
    <row r="626" spans="1:13" s="180" customFormat="1" ht="47.25">
      <c r="A626" s="2"/>
      <c r="B626" s="6">
        <v>7</v>
      </c>
      <c r="C626" s="7" t="s">
        <v>5484</v>
      </c>
      <c r="D626" s="6" t="s">
        <v>860</v>
      </c>
      <c r="E626" s="33" t="s">
        <v>4699</v>
      </c>
      <c r="F626" s="35">
        <v>0.26700000000000002</v>
      </c>
      <c r="G626" s="12">
        <v>0.26700000000000002</v>
      </c>
      <c r="H626" s="12"/>
      <c r="I626" s="6" t="s">
        <v>5446</v>
      </c>
      <c r="J626" s="6" t="s">
        <v>5485</v>
      </c>
      <c r="K626" s="7" t="s">
        <v>5486</v>
      </c>
      <c r="L626" s="7"/>
      <c r="M626" s="202">
        <v>1</v>
      </c>
    </row>
    <row r="627" spans="1:13" s="180" customFormat="1" ht="47.25">
      <c r="A627" s="2"/>
      <c r="B627" s="6">
        <v>8</v>
      </c>
      <c r="C627" s="7" t="s">
        <v>5487</v>
      </c>
      <c r="D627" s="6" t="s">
        <v>860</v>
      </c>
      <c r="E627" s="33" t="s">
        <v>4699</v>
      </c>
      <c r="F627" s="35">
        <v>5.5E-2</v>
      </c>
      <c r="G627" s="12">
        <v>5.5E-2</v>
      </c>
      <c r="H627" s="12"/>
      <c r="I627" s="6" t="s">
        <v>5446</v>
      </c>
      <c r="J627" s="6" t="s">
        <v>5474</v>
      </c>
      <c r="K627" s="7" t="s">
        <v>5486</v>
      </c>
      <c r="L627" s="7"/>
      <c r="M627" s="202">
        <v>1</v>
      </c>
    </row>
    <row r="628" spans="1:13" s="180" customFormat="1" ht="47.25">
      <c r="A628" s="2"/>
      <c r="B628" s="6">
        <v>9</v>
      </c>
      <c r="C628" s="7" t="s">
        <v>5488</v>
      </c>
      <c r="D628" s="6" t="s">
        <v>860</v>
      </c>
      <c r="E628" s="33" t="s">
        <v>4699</v>
      </c>
      <c r="F628" s="35">
        <v>0.15</v>
      </c>
      <c r="G628" s="12">
        <v>0.15</v>
      </c>
      <c r="H628" s="12"/>
      <c r="I628" s="6" t="s">
        <v>5446</v>
      </c>
      <c r="J628" s="6" t="s">
        <v>5489</v>
      </c>
      <c r="K628" s="7" t="s">
        <v>5486</v>
      </c>
      <c r="L628" s="7"/>
      <c r="M628" s="202">
        <v>1</v>
      </c>
    </row>
    <row r="629" spans="1:13" s="180" customFormat="1" ht="47.25">
      <c r="A629" s="2"/>
      <c r="B629" s="6">
        <v>10</v>
      </c>
      <c r="C629" s="7" t="s">
        <v>5490</v>
      </c>
      <c r="D629" s="6" t="s">
        <v>860</v>
      </c>
      <c r="E629" s="33" t="s">
        <v>4699</v>
      </c>
      <c r="F629" s="35">
        <v>1.69</v>
      </c>
      <c r="G629" s="12">
        <v>1.69</v>
      </c>
      <c r="H629" s="12"/>
      <c r="I629" s="6" t="s">
        <v>5446</v>
      </c>
      <c r="J629" s="6" t="s">
        <v>5480</v>
      </c>
      <c r="K629" s="7" t="s">
        <v>5491</v>
      </c>
      <c r="L629" s="7"/>
      <c r="M629" s="202">
        <v>1</v>
      </c>
    </row>
    <row r="630" spans="1:13" s="180" customFormat="1" ht="47.25">
      <c r="A630" s="2"/>
      <c r="B630" s="6">
        <v>11</v>
      </c>
      <c r="C630" s="7" t="s">
        <v>5492</v>
      </c>
      <c r="D630" s="6" t="s">
        <v>860</v>
      </c>
      <c r="E630" s="33" t="s">
        <v>4699</v>
      </c>
      <c r="F630" s="35">
        <v>3.3</v>
      </c>
      <c r="G630" s="12">
        <v>3.3</v>
      </c>
      <c r="H630" s="12"/>
      <c r="I630" s="6" t="s">
        <v>5446</v>
      </c>
      <c r="J630" s="6" t="s">
        <v>5493</v>
      </c>
      <c r="K630" s="7" t="s">
        <v>5494</v>
      </c>
      <c r="L630" s="7"/>
      <c r="M630" s="202">
        <v>1</v>
      </c>
    </row>
    <row r="631" spans="1:13" s="180" customFormat="1" ht="47.25">
      <c r="A631" s="2"/>
      <c r="B631" s="6">
        <v>12</v>
      </c>
      <c r="C631" s="7" t="s">
        <v>5495</v>
      </c>
      <c r="D631" s="6" t="s">
        <v>860</v>
      </c>
      <c r="E631" s="33" t="s">
        <v>4699</v>
      </c>
      <c r="F631" s="35">
        <v>4.95</v>
      </c>
      <c r="G631" s="12">
        <v>4.95</v>
      </c>
      <c r="H631" s="12"/>
      <c r="I631" s="6" t="s">
        <v>5446</v>
      </c>
      <c r="J631" s="6" t="s">
        <v>4720</v>
      </c>
      <c r="K631" s="7" t="s">
        <v>5496</v>
      </c>
      <c r="L631" s="7"/>
      <c r="M631" s="202">
        <v>1</v>
      </c>
    </row>
    <row r="632" spans="1:13" s="180" customFormat="1" ht="47.25">
      <c r="A632" s="2"/>
      <c r="B632" s="6">
        <v>13</v>
      </c>
      <c r="C632" s="7" t="s">
        <v>5497</v>
      </c>
      <c r="D632" s="6" t="s">
        <v>860</v>
      </c>
      <c r="E632" s="33" t="s">
        <v>4699</v>
      </c>
      <c r="F632" s="35">
        <v>6.65</v>
      </c>
      <c r="G632" s="12">
        <v>6.65</v>
      </c>
      <c r="H632" s="12"/>
      <c r="I632" s="6" t="s">
        <v>5446</v>
      </c>
      <c r="J632" s="6" t="s">
        <v>5498</v>
      </c>
      <c r="K632" s="7" t="s">
        <v>5499</v>
      </c>
      <c r="L632" s="7"/>
      <c r="M632" s="202">
        <v>1</v>
      </c>
    </row>
    <row r="633" spans="1:13" s="180" customFormat="1" ht="47.25">
      <c r="A633" s="2"/>
      <c r="B633" s="6">
        <v>14</v>
      </c>
      <c r="C633" s="7" t="s">
        <v>5500</v>
      </c>
      <c r="D633" s="6" t="s">
        <v>860</v>
      </c>
      <c r="E633" s="33" t="s">
        <v>4699</v>
      </c>
      <c r="F633" s="35">
        <v>6.5</v>
      </c>
      <c r="G633" s="12">
        <v>6.5</v>
      </c>
      <c r="H633" s="12"/>
      <c r="I633" s="6" t="s">
        <v>5446</v>
      </c>
      <c r="J633" s="6" t="s">
        <v>5471</v>
      </c>
      <c r="K633" s="7" t="s">
        <v>5501</v>
      </c>
      <c r="L633" s="7"/>
      <c r="M633" s="202">
        <v>1</v>
      </c>
    </row>
    <row r="634" spans="1:13" s="180" customFormat="1" ht="78.75">
      <c r="A634" s="2"/>
      <c r="B634" s="6">
        <v>15</v>
      </c>
      <c r="C634" s="7" t="s">
        <v>5502</v>
      </c>
      <c r="D634" s="6" t="s">
        <v>860</v>
      </c>
      <c r="E634" s="33" t="s">
        <v>4699</v>
      </c>
      <c r="F634" s="35">
        <v>0.48</v>
      </c>
      <c r="G634" s="12">
        <v>0.48</v>
      </c>
      <c r="H634" s="12"/>
      <c r="I634" s="6" t="s">
        <v>4700</v>
      </c>
      <c r="J634" s="6" t="s">
        <v>5471</v>
      </c>
      <c r="K634" s="7" t="s">
        <v>5503</v>
      </c>
      <c r="L634" s="7"/>
      <c r="M634" s="202">
        <v>1</v>
      </c>
    </row>
    <row r="635" spans="1:13" s="181" customFormat="1" hidden="1">
      <c r="A635" s="5"/>
      <c r="B635" s="3"/>
      <c r="C635" s="137"/>
      <c r="D635" s="3"/>
      <c r="E635" s="132"/>
      <c r="F635" s="143"/>
      <c r="G635" s="142"/>
      <c r="H635" s="142"/>
      <c r="I635" s="3"/>
      <c r="J635" s="3"/>
      <c r="K635" s="137"/>
      <c r="L635" s="137"/>
      <c r="M635" s="183"/>
    </row>
    <row r="636" spans="1:13" s="80" customFormat="1">
      <c r="A636" s="2"/>
      <c r="B636" s="79" t="s">
        <v>56</v>
      </c>
      <c r="C636" s="189" t="s">
        <v>6492</v>
      </c>
      <c r="D636" s="98"/>
      <c r="E636" s="99"/>
      <c r="F636" s="86"/>
      <c r="G636" s="87"/>
      <c r="H636" s="87"/>
      <c r="I636" s="78"/>
      <c r="J636" s="78"/>
      <c r="K636" s="85"/>
      <c r="L636" s="85"/>
      <c r="M636" s="421">
        <v>0</v>
      </c>
    </row>
    <row r="637" spans="1:13" s="180" customFormat="1" ht="63">
      <c r="A637" s="2"/>
      <c r="B637" s="6">
        <v>16</v>
      </c>
      <c r="C637" s="190" t="s">
        <v>5504</v>
      </c>
      <c r="D637" s="6" t="s">
        <v>860</v>
      </c>
      <c r="E637" s="33" t="s">
        <v>1225</v>
      </c>
      <c r="F637" s="35">
        <v>1.3</v>
      </c>
      <c r="G637" s="12">
        <v>0.38</v>
      </c>
      <c r="H637" s="12"/>
      <c r="I637" s="6" t="s">
        <v>4644</v>
      </c>
      <c r="J637" s="6" t="s">
        <v>5419</v>
      </c>
      <c r="K637" s="7" t="s">
        <v>6794</v>
      </c>
      <c r="L637" s="7"/>
      <c r="M637" s="202">
        <v>1</v>
      </c>
    </row>
    <row r="638" spans="1:13" s="180" customFormat="1" ht="63">
      <c r="A638" s="2"/>
      <c r="B638" s="6">
        <v>17</v>
      </c>
      <c r="C638" s="190" t="s">
        <v>5505</v>
      </c>
      <c r="D638" s="6" t="s">
        <v>860</v>
      </c>
      <c r="E638" s="33" t="s">
        <v>1225</v>
      </c>
      <c r="F638" s="35">
        <v>1.1299999999999999</v>
      </c>
      <c r="G638" s="12">
        <v>9.1999999999999998E-2</v>
      </c>
      <c r="H638" s="12"/>
      <c r="I638" s="6" t="s">
        <v>4644</v>
      </c>
      <c r="J638" s="6" t="s">
        <v>5506</v>
      </c>
      <c r="K638" s="7" t="s">
        <v>6795</v>
      </c>
      <c r="L638" s="7"/>
      <c r="M638" s="202">
        <v>1</v>
      </c>
    </row>
    <row r="639" spans="1:13" s="180" customFormat="1" ht="47.25">
      <c r="A639" s="2"/>
      <c r="B639" s="6">
        <v>18</v>
      </c>
      <c r="C639" s="190" t="s">
        <v>5507</v>
      </c>
      <c r="D639" s="6" t="s">
        <v>860</v>
      </c>
      <c r="E639" s="33" t="s">
        <v>4699</v>
      </c>
      <c r="F639" s="35">
        <v>3.5</v>
      </c>
      <c r="G639" s="12">
        <v>3</v>
      </c>
      <c r="H639" s="12"/>
      <c r="I639" s="6" t="s">
        <v>4700</v>
      </c>
      <c r="J639" s="6" t="s">
        <v>5471</v>
      </c>
      <c r="K639" s="7" t="s">
        <v>5508</v>
      </c>
      <c r="L639" s="7"/>
      <c r="M639" s="202">
        <v>1</v>
      </c>
    </row>
    <row r="640" spans="1:13" s="180" customFormat="1" ht="63">
      <c r="A640" s="2"/>
      <c r="B640" s="6">
        <v>19</v>
      </c>
      <c r="C640" s="190" t="s">
        <v>5509</v>
      </c>
      <c r="D640" s="6" t="s">
        <v>860</v>
      </c>
      <c r="E640" s="33" t="s">
        <v>4699</v>
      </c>
      <c r="F640" s="35">
        <v>1</v>
      </c>
      <c r="G640" s="12">
        <v>0.88</v>
      </c>
      <c r="H640" s="12"/>
      <c r="I640" s="6" t="s">
        <v>4700</v>
      </c>
      <c r="J640" s="6" t="s">
        <v>5474</v>
      </c>
      <c r="K640" s="7" t="s">
        <v>5510</v>
      </c>
      <c r="L640" s="7"/>
      <c r="M640" s="202">
        <v>1</v>
      </c>
    </row>
    <row r="641" spans="1:13" s="180" customFormat="1" ht="78.75">
      <c r="A641" s="2"/>
      <c r="B641" s="6">
        <v>20</v>
      </c>
      <c r="C641" s="190" t="s">
        <v>5511</v>
      </c>
      <c r="D641" s="6" t="s">
        <v>860</v>
      </c>
      <c r="E641" s="33" t="s">
        <v>4699</v>
      </c>
      <c r="F641" s="35">
        <v>2.52</v>
      </c>
      <c r="G641" s="12">
        <v>2.25</v>
      </c>
      <c r="H641" s="12"/>
      <c r="I641" s="6" t="s">
        <v>4700</v>
      </c>
      <c r="J641" s="6" t="s">
        <v>5512</v>
      </c>
      <c r="K641" s="7" t="s">
        <v>5513</v>
      </c>
      <c r="L641" s="7"/>
      <c r="M641" s="202">
        <v>1</v>
      </c>
    </row>
    <row r="642" spans="1:13" s="180" customFormat="1" ht="47.25">
      <c r="A642" s="2"/>
      <c r="B642" s="6">
        <v>21</v>
      </c>
      <c r="C642" s="190" t="s">
        <v>5514</v>
      </c>
      <c r="D642" s="6" t="s">
        <v>860</v>
      </c>
      <c r="E642" s="33" t="s">
        <v>4699</v>
      </c>
      <c r="F642" s="35">
        <v>0.67</v>
      </c>
      <c r="G642" s="12">
        <v>0.6</v>
      </c>
      <c r="H642" s="12"/>
      <c r="I642" s="6" t="s">
        <v>5446</v>
      </c>
      <c r="J642" s="6" t="s">
        <v>5515</v>
      </c>
      <c r="K642" s="7" t="s">
        <v>5516</v>
      </c>
      <c r="L642" s="7"/>
      <c r="M642" s="202">
        <v>1</v>
      </c>
    </row>
    <row r="643" spans="1:13" s="180" customFormat="1" ht="63">
      <c r="A643" s="2"/>
      <c r="B643" s="6">
        <v>22</v>
      </c>
      <c r="C643" s="190" t="s">
        <v>5517</v>
      </c>
      <c r="D643" s="6" t="s">
        <v>860</v>
      </c>
      <c r="E643" s="33" t="s">
        <v>4699</v>
      </c>
      <c r="F643" s="35">
        <v>2.97</v>
      </c>
      <c r="G643" s="12">
        <v>2.9</v>
      </c>
      <c r="H643" s="12"/>
      <c r="I643" s="6" t="s">
        <v>5446</v>
      </c>
      <c r="J643" s="6" t="s">
        <v>5515</v>
      </c>
      <c r="K643" s="7" t="s">
        <v>5518</v>
      </c>
      <c r="L643" s="7"/>
      <c r="M643" s="202">
        <v>1</v>
      </c>
    </row>
    <row r="644" spans="1:13" s="180" customFormat="1" ht="63">
      <c r="A644" s="2"/>
      <c r="B644" s="6">
        <v>23</v>
      </c>
      <c r="C644" s="190" t="s">
        <v>5519</v>
      </c>
      <c r="D644" s="6" t="s">
        <v>860</v>
      </c>
      <c r="E644" s="33" t="s">
        <v>4699</v>
      </c>
      <c r="F644" s="35">
        <v>1.41</v>
      </c>
      <c r="G644" s="12">
        <v>0.3</v>
      </c>
      <c r="H644" s="12"/>
      <c r="I644" s="6" t="s">
        <v>5446</v>
      </c>
      <c r="J644" s="6" t="s">
        <v>4689</v>
      </c>
      <c r="K644" s="7" t="s">
        <v>6796</v>
      </c>
      <c r="L644" s="7"/>
      <c r="M644" s="202">
        <v>1</v>
      </c>
    </row>
    <row r="645" spans="1:13" s="180" customFormat="1" ht="47.25">
      <c r="A645" s="2"/>
      <c r="B645" s="6">
        <v>24</v>
      </c>
      <c r="C645" s="190" t="s">
        <v>5520</v>
      </c>
      <c r="D645" s="6" t="s">
        <v>860</v>
      </c>
      <c r="E645" s="33" t="s">
        <v>4699</v>
      </c>
      <c r="F645" s="35">
        <v>5.5</v>
      </c>
      <c r="G645" s="12">
        <v>5.3</v>
      </c>
      <c r="H645" s="12"/>
      <c r="I645" s="6" t="s">
        <v>5446</v>
      </c>
      <c r="J645" s="6" t="s">
        <v>4689</v>
      </c>
      <c r="K645" s="7" t="s">
        <v>5521</v>
      </c>
      <c r="L645" s="7"/>
      <c r="M645" s="202">
        <v>1</v>
      </c>
    </row>
    <row r="646" spans="1:13" s="180" customFormat="1" ht="47.25">
      <c r="A646" s="2"/>
      <c r="B646" s="6">
        <v>25</v>
      </c>
      <c r="C646" s="190" t="s">
        <v>5522</v>
      </c>
      <c r="D646" s="6" t="s">
        <v>860</v>
      </c>
      <c r="E646" s="33" t="s">
        <v>4699</v>
      </c>
      <c r="F646" s="35">
        <v>3.8</v>
      </c>
      <c r="G646" s="12">
        <v>3.5</v>
      </c>
      <c r="H646" s="12"/>
      <c r="I646" s="6" t="s">
        <v>5446</v>
      </c>
      <c r="J646" s="6" t="s">
        <v>5523</v>
      </c>
      <c r="K646" s="7" t="s">
        <v>5524</v>
      </c>
      <c r="L646" s="7"/>
      <c r="M646" s="202">
        <v>1</v>
      </c>
    </row>
    <row r="647" spans="1:13" s="181" customFormat="1" hidden="1">
      <c r="A647" s="5"/>
      <c r="B647" s="3"/>
      <c r="C647" s="132"/>
      <c r="D647" s="3"/>
      <c r="E647" s="3"/>
      <c r="F647" s="143"/>
      <c r="G647" s="142"/>
      <c r="H647" s="142"/>
      <c r="I647" s="3"/>
      <c r="J647" s="3"/>
      <c r="K647" s="137"/>
      <c r="L647" s="137"/>
      <c r="M647" s="199"/>
    </row>
    <row r="648" spans="1:13" s="2" customFormat="1">
      <c r="A648" s="1"/>
      <c r="B648" s="41" t="s">
        <v>129</v>
      </c>
      <c r="C648" s="42" t="s">
        <v>130</v>
      </c>
      <c r="D648" s="11"/>
      <c r="E648" s="11"/>
      <c r="F648" s="83"/>
      <c r="G648" s="83"/>
      <c r="H648" s="83"/>
      <c r="I648" s="84"/>
      <c r="J648" s="11"/>
      <c r="K648" s="82"/>
      <c r="L648" s="36"/>
      <c r="M648" s="167">
        <v>0</v>
      </c>
    </row>
    <row r="649" spans="1:13" s="180" customFormat="1" ht="47.25">
      <c r="A649" s="1"/>
      <c r="B649" s="68">
        <v>26</v>
      </c>
      <c r="C649" s="58" t="s">
        <v>5525</v>
      </c>
      <c r="D649" s="57" t="s">
        <v>860</v>
      </c>
      <c r="E649" s="6" t="s">
        <v>4699</v>
      </c>
      <c r="F649" s="56">
        <v>7.58</v>
      </c>
      <c r="G649" s="56">
        <v>7.58</v>
      </c>
      <c r="H649" s="56"/>
      <c r="I649" s="57" t="s">
        <v>5446</v>
      </c>
      <c r="J649" s="6" t="s">
        <v>5526</v>
      </c>
      <c r="K649" s="51" t="s">
        <v>5527</v>
      </c>
      <c r="L649" s="7"/>
      <c r="M649" s="202">
        <v>1</v>
      </c>
    </row>
    <row r="650" spans="1:13" s="180" customFormat="1" ht="47.25">
      <c r="A650" s="1"/>
      <c r="B650" s="68">
        <v>27</v>
      </c>
      <c r="C650" s="58" t="s">
        <v>5528</v>
      </c>
      <c r="D650" s="57" t="s">
        <v>860</v>
      </c>
      <c r="E650" s="6" t="s">
        <v>4699</v>
      </c>
      <c r="F650" s="56">
        <v>0.84299999999999997</v>
      </c>
      <c r="G650" s="56">
        <v>0.84299999999999997</v>
      </c>
      <c r="H650" s="56"/>
      <c r="I650" s="57" t="s">
        <v>5446</v>
      </c>
      <c r="J650" s="6" t="s">
        <v>5529</v>
      </c>
      <c r="K650" s="51" t="s">
        <v>5530</v>
      </c>
      <c r="L650" s="7"/>
      <c r="M650" s="202">
        <v>1</v>
      </c>
    </row>
    <row r="651" spans="1:13" s="180" customFormat="1" ht="63">
      <c r="A651" s="1"/>
      <c r="B651" s="68">
        <v>28</v>
      </c>
      <c r="C651" s="7" t="s">
        <v>5531</v>
      </c>
      <c r="D651" s="6" t="s">
        <v>860</v>
      </c>
      <c r="E651" s="6" t="s">
        <v>4699</v>
      </c>
      <c r="F651" s="56">
        <v>3.34</v>
      </c>
      <c r="G651" s="56">
        <v>1.7</v>
      </c>
      <c r="H651" s="56"/>
      <c r="I651" s="57" t="s">
        <v>4700</v>
      </c>
      <c r="J651" s="6" t="s">
        <v>5532</v>
      </c>
      <c r="K651" s="51" t="s">
        <v>5533</v>
      </c>
      <c r="L651" s="7"/>
      <c r="M651" s="202">
        <v>1</v>
      </c>
    </row>
    <row r="652" spans="1:13" s="181" customFormat="1" hidden="1">
      <c r="A652" s="5"/>
      <c r="B652" s="215"/>
      <c r="C652" s="137"/>
      <c r="D652" s="3"/>
      <c r="E652" s="3"/>
      <c r="F652" s="238"/>
      <c r="G652" s="238"/>
      <c r="H652" s="238"/>
      <c r="I652" s="239"/>
      <c r="J652" s="3"/>
      <c r="K652" s="185"/>
      <c r="L652" s="137"/>
      <c r="M652" s="183"/>
    </row>
    <row r="653" spans="1:13" s="2" customFormat="1">
      <c r="A653" s="5"/>
      <c r="B653" s="42" t="s">
        <v>6423</v>
      </c>
      <c r="C653" s="40"/>
      <c r="D653" s="11"/>
      <c r="E653" s="11"/>
      <c r="F653" s="37"/>
      <c r="G653" s="38"/>
      <c r="H653" s="38"/>
      <c r="I653" s="11"/>
      <c r="J653" s="11"/>
      <c r="K653" s="36"/>
      <c r="L653" s="36"/>
      <c r="M653" s="167">
        <v>0</v>
      </c>
    </row>
    <row r="654" spans="1:13" s="2" customFormat="1">
      <c r="A654" s="5"/>
      <c r="B654" s="41" t="s">
        <v>16</v>
      </c>
      <c r="C654" s="43" t="s">
        <v>6493</v>
      </c>
      <c r="D654" s="11"/>
      <c r="E654" s="11"/>
      <c r="F654" s="37"/>
      <c r="G654" s="38"/>
      <c r="H654" s="38"/>
      <c r="I654" s="11"/>
      <c r="J654" s="11"/>
      <c r="K654" s="36"/>
      <c r="L654" s="36"/>
      <c r="M654" s="167">
        <v>0</v>
      </c>
    </row>
    <row r="655" spans="1:13" s="80" customFormat="1">
      <c r="A655" s="5"/>
      <c r="B655" s="79" t="s">
        <v>18</v>
      </c>
      <c r="C655" s="189" t="s">
        <v>19</v>
      </c>
      <c r="D655" s="78"/>
      <c r="E655" s="78"/>
      <c r="F655" s="89"/>
      <c r="G655" s="87"/>
      <c r="H655" s="87"/>
      <c r="I655" s="78"/>
      <c r="J655" s="78"/>
      <c r="K655" s="85"/>
      <c r="L655" s="85"/>
      <c r="M655" s="421">
        <v>0</v>
      </c>
    </row>
    <row r="656" spans="1:13" s="180" customFormat="1" ht="94.5">
      <c r="A656" s="181"/>
      <c r="B656" s="6">
        <v>1</v>
      </c>
      <c r="C656" s="7" t="s">
        <v>3597</v>
      </c>
      <c r="D656" s="6" t="s">
        <v>929</v>
      </c>
      <c r="E656" s="6" t="s">
        <v>1225</v>
      </c>
      <c r="F656" s="12">
        <v>4.9800000000000004</v>
      </c>
      <c r="G656" s="12">
        <v>1.49</v>
      </c>
      <c r="H656" s="12"/>
      <c r="I656" s="6" t="s">
        <v>2132</v>
      </c>
      <c r="J656" s="6" t="s">
        <v>2136</v>
      </c>
      <c r="K656" s="7" t="s">
        <v>3598</v>
      </c>
      <c r="L656" s="7" t="s">
        <v>6827</v>
      </c>
      <c r="M656" s="202">
        <v>1</v>
      </c>
    </row>
    <row r="657" spans="1:13" s="180" customFormat="1" ht="110.25">
      <c r="A657" s="181"/>
      <c r="B657" s="6">
        <v>2</v>
      </c>
      <c r="C657" s="7" t="s">
        <v>3599</v>
      </c>
      <c r="D657" s="6" t="s">
        <v>929</v>
      </c>
      <c r="E657" s="6" t="s">
        <v>1225</v>
      </c>
      <c r="F657" s="12">
        <v>0.67735000000000001</v>
      </c>
      <c r="G657" s="12">
        <v>0.2</v>
      </c>
      <c r="H657" s="12"/>
      <c r="I657" s="6" t="s">
        <v>2132</v>
      </c>
      <c r="J657" s="6" t="s">
        <v>3600</v>
      </c>
      <c r="K657" s="7" t="s">
        <v>3601</v>
      </c>
      <c r="L657" s="7" t="s">
        <v>6828</v>
      </c>
      <c r="M657" s="202">
        <v>1</v>
      </c>
    </row>
    <row r="658" spans="1:13" s="181" customFormat="1" hidden="1">
      <c r="B658" s="3"/>
      <c r="C658" s="137"/>
      <c r="D658" s="3"/>
      <c r="E658" s="3"/>
      <c r="F658" s="142"/>
      <c r="G658" s="142"/>
      <c r="H658" s="142"/>
      <c r="I658" s="3"/>
      <c r="J658" s="3"/>
      <c r="K658" s="137"/>
      <c r="L658" s="137"/>
      <c r="M658" s="183"/>
    </row>
    <row r="659" spans="1:13" s="80" customFormat="1">
      <c r="A659" s="5"/>
      <c r="B659" s="79" t="s">
        <v>56</v>
      </c>
      <c r="C659" s="189" t="s">
        <v>6492</v>
      </c>
      <c r="D659" s="78"/>
      <c r="E659" s="78"/>
      <c r="F659" s="87"/>
      <c r="G659" s="87"/>
      <c r="H659" s="87"/>
      <c r="I659" s="78"/>
      <c r="J659" s="78"/>
      <c r="K659" s="85"/>
      <c r="L659" s="85"/>
      <c r="M659" s="421">
        <v>0</v>
      </c>
    </row>
    <row r="660" spans="1:13" s="180" customFormat="1" ht="94.5">
      <c r="A660" s="181"/>
      <c r="B660" s="6">
        <v>3</v>
      </c>
      <c r="C660" s="190" t="s">
        <v>3602</v>
      </c>
      <c r="D660" s="6" t="s">
        <v>929</v>
      </c>
      <c r="E660" s="33" t="s">
        <v>1225</v>
      </c>
      <c r="F660" s="35">
        <v>4.8</v>
      </c>
      <c r="G660" s="12">
        <v>0.11219999999999999</v>
      </c>
      <c r="H660" s="12"/>
      <c r="I660" s="6" t="s">
        <v>2132</v>
      </c>
      <c r="J660" s="6" t="s">
        <v>2136</v>
      </c>
      <c r="K660" s="7" t="s">
        <v>3603</v>
      </c>
      <c r="L660" s="7" t="s">
        <v>6828</v>
      </c>
      <c r="M660" s="202">
        <v>1</v>
      </c>
    </row>
    <row r="661" spans="1:13" s="180" customFormat="1" ht="157.5">
      <c r="A661" s="181"/>
      <c r="B661" s="6">
        <v>4</v>
      </c>
      <c r="C661" s="190" t="s">
        <v>3604</v>
      </c>
      <c r="D661" s="6" t="s">
        <v>860</v>
      </c>
      <c r="E661" s="33" t="s">
        <v>1225</v>
      </c>
      <c r="F661" s="35">
        <v>4.9800000000000004</v>
      </c>
      <c r="G661" s="12">
        <v>3.4521000000000006</v>
      </c>
      <c r="H661" s="12"/>
      <c r="I661" s="6" t="s">
        <v>2132</v>
      </c>
      <c r="J661" s="6" t="s">
        <v>2218</v>
      </c>
      <c r="K661" s="7" t="s">
        <v>3605</v>
      </c>
      <c r="L661" s="7" t="s">
        <v>6816</v>
      </c>
      <c r="M661" s="202">
        <v>1</v>
      </c>
    </row>
    <row r="662" spans="1:13" s="180" customFormat="1" ht="63">
      <c r="A662" s="181"/>
      <c r="B662" s="6">
        <v>5</v>
      </c>
      <c r="C662" s="190" t="s">
        <v>3608</v>
      </c>
      <c r="D662" s="6" t="s">
        <v>860</v>
      </c>
      <c r="E662" s="33" t="s">
        <v>1225</v>
      </c>
      <c r="F662" s="35">
        <v>0.9</v>
      </c>
      <c r="G662" s="12">
        <v>0.27</v>
      </c>
      <c r="H662" s="12"/>
      <c r="I662" s="6" t="s">
        <v>2132</v>
      </c>
      <c r="J662" s="6" t="s">
        <v>2156</v>
      </c>
      <c r="K662" s="7" t="s">
        <v>3609</v>
      </c>
      <c r="L662" s="7" t="s">
        <v>6818</v>
      </c>
      <c r="M662" s="202">
        <v>1</v>
      </c>
    </row>
    <row r="663" spans="1:13" s="180" customFormat="1" ht="126">
      <c r="A663" s="181"/>
      <c r="B663" s="6">
        <v>6</v>
      </c>
      <c r="C663" s="190" t="s">
        <v>3610</v>
      </c>
      <c r="D663" s="6" t="s">
        <v>860</v>
      </c>
      <c r="E663" s="33" t="s">
        <v>1225</v>
      </c>
      <c r="F663" s="35">
        <v>4.99</v>
      </c>
      <c r="G663" s="12">
        <v>1.5</v>
      </c>
      <c r="H663" s="12"/>
      <c r="I663" s="6" t="s">
        <v>2132</v>
      </c>
      <c r="J663" s="6" t="s">
        <v>2142</v>
      </c>
      <c r="K663" s="7" t="s">
        <v>3611</v>
      </c>
      <c r="L663" s="7" t="s">
        <v>6830</v>
      </c>
      <c r="M663" s="202">
        <v>1</v>
      </c>
    </row>
    <row r="664" spans="1:13" s="180" customFormat="1" ht="157.5">
      <c r="A664" s="181"/>
      <c r="B664" s="6">
        <v>7</v>
      </c>
      <c r="C664" s="190" t="s">
        <v>3615</v>
      </c>
      <c r="D664" s="6" t="s">
        <v>929</v>
      </c>
      <c r="E664" s="33" t="s">
        <v>1225</v>
      </c>
      <c r="F664" s="35">
        <v>4.43</v>
      </c>
      <c r="G664" s="12">
        <v>0.02</v>
      </c>
      <c r="H664" s="12"/>
      <c r="I664" s="6" t="s">
        <v>2132</v>
      </c>
      <c r="J664" s="6" t="s">
        <v>2139</v>
      </c>
      <c r="K664" s="7" t="s">
        <v>3616</v>
      </c>
      <c r="L664" s="7" t="s">
        <v>6832</v>
      </c>
      <c r="M664" s="202">
        <v>1</v>
      </c>
    </row>
    <row r="665" spans="1:13" s="180" customFormat="1" ht="78.75">
      <c r="A665" s="181"/>
      <c r="B665" s="6">
        <v>8</v>
      </c>
      <c r="C665" s="190" t="s">
        <v>3617</v>
      </c>
      <c r="D665" s="6" t="s">
        <v>860</v>
      </c>
      <c r="E665" s="33" t="s">
        <v>1225</v>
      </c>
      <c r="F665" s="35">
        <v>2.68</v>
      </c>
      <c r="G665" s="12">
        <v>1.57</v>
      </c>
      <c r="H665" s="12"/>
      <c r="I665" s="6" t="s">
        <v>2132</v>
      </c>
      <c r="J665" s="6" t="s">
        <v>2218</v>
      </c>
      <c r="K665" s="7" t="s">
        <v>3618</v>
      </c>
      <c r="L665" s="7" t="s">
        <v>6806</v>
      </c>
      <c r="M665" s="202">
        <v>1</v>
      </c>
    </row>
    <row r="666" spans="1:13" s="181" customFormat="1" hidden="1">
      <c r="B666" s="3"/>
      <c r="C666" s="132"/>
      <c r="D666" s="3"/>
      <c r="E666" s="137"/>
      <c r="F666" s="143"/>
      <c r="G666" s="142"/>
      <c r="H666" s="142"/>
      <c r="I666" s="3"/>
      <c r="J666" s="3"/>
      <c r="K666" s="137"/>
      <c r="L666" s="137"/>
      <c r="M666" s="183"/>
    </row>
    <row r="667" spans="1:13" s="5" customFormat="1" hidden="1">
      <c r="B667" s="162" t="s">
        <v>129</v>
      </c>
      <c r="C667" s="163" t="s">
        <v>130</v>
      </c>
      <c r="D667" s="3"/>
      <c r="E667" s="137"/>
      <c r="F667" s="143"/>
      <c r="G667" s="142"/>
      <c r="H667" s="142"/>
      <c r="I667" s="3"/>
      <c r="J667" s="3"/>
      <c r="K667" s="137"/>
      <c r="L667" s="137"/>
      <c r="M667" s="138"/>
    </row>
    <row r="668" spans="1:13" s="5" customFormat="1" hidden="1">
      <c r="B668" s="162"/>
      <c r="C668" s="195"/>
      <c r="D668" s="196"/>
      <c r="E668" s="195"/>
      <c r="F668" s="143"/>
      <c r="G668" s="142"/>
      <c r="H668" s="142"/>
      <c r="I668" s="3"/>
      <c r="J668" s="3"/>
      <c r="K668" s="137"/>
      <c r="L668" s="137"/>
      <c r="M668" s="138"/>
    </row>
    <row r="669" spans="1:13" s="5" customFormat="1" hidden="1">
      <c r="B669" s="130"/>
      <c r="C669" s="137"/>
      <c r="D669" s="3"/>
      <c r="E669" s="3"/>
      <c r="F669" s="142"/>
      <c r="G669" s="142"/>
      <c r="H669" s="142"/>
      <c r="I669" s="3"/>
      <c r="J669" s="3"/>
      <c r="K669" s="137"/>
      <c r="L669" s="137"/>
      <c r="M669" s="138"/>
    </row>
    <row r="670" spans="1:13" s="2" customFormat="1">
      <c r="B670" s="42" t="s">
        <v>6424</v>
      </c>
      <c r="C670" s="40"/>
      <c r="D670" s="11"/>
      <c r="E670" s="11"/>
      <c r="F670" s="37"/>
      <c r="G670" s="38"/>
      <c r="H670" s="38"/>
      <c r="I670" s="11"/>
      <c r="J670" s="11"/>
      <c r="K670" s="36"/>
      <c r="L670" s="36"/>
      <c r="M670" s="167">
        <v>0</v>
      </c>
    </row>
    <row r="671" spans="1:13" s="2" customFormat="1">
      <c r="B671" s="41" t="s">
        <v>16</v>
      </c>
      <c r="C671" s="43" t="s">
        <v>6493</v>
      </c>
      <c r="D671" s="11"/>
      <c r="E671" s="11"/>
      <c r="F671" s="37"/>
      <c r="G671" s="38"/>
      <c r="H671" s="38"/>
      <c r="I671" s="11"/>
      <c r="J671" s="11"/>
      <c r="K671" s="36"/>
      <c r="L671" s="36"/>
      <c r="M671" s="167">
        <v>0</v>
      </c>
    </row>
    <row r="672" spans="1:13" s="80" customFormat="1">
      <c r="A672" s="2"/>
      <c r="B672" s="79" t="s">
        <v>18</v>
      </c>
      <c r="C672" s="189" t="s">
        <v>19</v>
      </c>
      <c r="D672" s="78"/>
      <c r="E672" s="78"/>
      <c r="F672" s="89"/>
      <c r="G672" s="87"/>
      <c r="H672" s="87"/>
      <c r="I672" s="78"/>
      <c r="J672" s="78"/>
      <c r="K672" s="85"/>
      <c r="L672" s="85"/>
      <c r="M672" s="421">
        <v>0</v>
      </c>
    </row>
    <row r="673" spans="1:13" s="180" customFormat="1" ht="126">
      <c r="A673" s="194"/>
      <c r="B673" s="6">
        <v>1</v>
      </c>
      <c r="C673" s="7" t="s">
        <v>3619</v>
      </c>
      <c r="D673" s="6" t="s">
        <v>929</v>
      </c>
      <c r="E673" s="6" t="s">
        <v>1225</v>
      </c>
      <c r="F673" s="12">
        <v>0.3</v>
      </c>
      <c r="G673" s="12">
        <v>0.3</v>
      </c>
      <c r="H673" s="12"/>
      <c r="I673" s="6" t="s">
        <v>2268</v>
      </c>
      <c r="J673" s="6" t="s">
        <v>2272</v>
      </c>
      <c r="K673" s="7" t="s">
        <v>3620</v>
      </c>
      <c r="L673" s="7" t="s">
        <v>6726</v>
      </c>
      <c r="M673" s="202">
        <v>1</v>
      </c>
    </row>
    <row r="674" spans="1:13" s="180" customFormat="1" ht="94.5">
      <c r="A674" s="194"/>
      <c r="B674" s="6">
        <v>2</v>
      </c>
      <c r="C674" s="7" t="s">
        <v>3621</v>
      </c>
      <c r="D674" s="6" t="s">
        <v>929</v>
      </c>
      <c r="E674" s="6" t="s">
        <v>2302</v>
      </c>
      <c r="F674" s="12">
        <v>0.02</v>
      </c>
      <c r="G674" s="12">
        <v>0.02</v>
      </c>
      <c r="H674" s="12"/>
      <c r="I674" s="6" t="s">
        <v>2268</v>
      </c>
      <c r="J674" s="6" t="s">
        <v>2269</v>
      </c>
      <c r="K674" s="7" t="s">
        <v>3622</v>
      </c>
      <c r="L674" s="7" t="s">
        <v>6839</v>
      </c>
      <c r="M674" s="202">
        <v>1</v>
      </c>
    </row>
    <row r="675" spans="1:13" s="181" customFormat="1" hidden="1">
      <c r="B675" s="3"/>
      <c r="C675" s="137"/>
      <c r="D675" s="3"/>
      <c r="E675" s="3"/>
      <c r="F675" s="142"/>
      <c r="G675" s="142"/>
      <c r="H675" s="142"/>
      <c r="I675" s="3"/>
      <c r="J675" s="3"/>
      <c r="K675" s="137"/>
      <c r="L675" s="137"/>
      <c r="M675" s="183"/>
    </row>
    <row r="676" spans="1:13" s="80" customFormat="1">
      <c r="A676" s="34"/>
      <c r="B676" s="79" t="s">
        <v>56</v>
      </c>
      <c r="C676" s="189" t="s">
        <v>6492</v>
      </c>
      <c r="D676" s="78"/>
      <c r="E676" s="78"/>
      <c r="F676" s="87"/>
      <c r="G676" s="87"/>
      <c r="H676" s="87"/>
      <c r="I676" s="78"/>
      <c r="J676" s="78"/>
      <c r="K676" s="85"/>
      <c r="L676" s="85"/>
      <c r="M676" s="421">
        <v>0</v>
      </c>
    </row>
    <row r="677" spans="1:13" ht="94.5">
      <c r="A677" s="2"/>
      <c r="B677" s="6">
        <v>3</v>
      </c>
      <c r="C677" s="190" t="s">
        <v>3623</v>
      </c>
      <c r="D677" s="6" t="s">
        <v>929</v>
      </c>
      <c r="E677" s="33" t="s">
        <v>1225</v>
      </c>
      <c r="F677" s="35">
        <v>0.5</v>
      </c>
      <c r="G677" s="12">
        <v>0.5</v>
      </c>
      <c r="H677" s="12"/>
      <c r="I677" s="6" t="s">
        <v>2268</v>
      </c>
      <c r="J677" s="6" t="s">
        <v>2269</v>
      </c>
      <c r="K677" s="7" t="s">
        <v>3624</v>
      </c>
      <c r="L677" s="7" t="s">
        <v>6836</v>
      </c>
      <c r="M677" s="202">
        <v>1</v>
      </c>
    </row>
    <row r="678" spans="1:13" s="5" customFormat="1" hidden="1">
      <c r="B678" s="3"/>
      <c r="C678" s="132"/>
      <c r="D678" s="3"/>
      <c r="E678" s="137"/>
      <c r="F678" s="143"/>
      <c r="G678" s="142"/>
      <c r="H678" s="142"/>
      <c r="I678" s="3"/>
      <c r="J678" s="3"/>
      <c r="K678" s="137"/>
      <c r="L678" s="137"/>
      <c r="M678" s="138"/>
    </row>
    <row r="679" spans="1:13" s="2" customFormat="1">
      <c r="A679" s="5"/>
      <c r="B679" s="41" t="s">
        <v>129</v>
      </c>
      <c r="C679" s="42" t="s">
        <v>130</v>
      </c>
      <c r="D679" s="11"/>
      <c r="E679" s="36"/>
      <c r="F679" s="39"/>
      <c r="G679" s="38"/>
      <c r="H679" s="38"/>
      <c r="I679" s="11"/>
      <c r="J679" s="11"/>
      <c r="K679" s="36"/>
      <c r="L679" s="72"/>
      <c r="M679" s="167">
        <v>0</v>
      </c>
    </row>
    <row r="680" spans="1:13" ht="126">
      <c r="A680" s="5"/>
      <c r="B680" s="6">
        <v>4</v>
      </c>
      <c r="C680" s="7" t="s">
        <v>3625</v>
      </c>
      <c r="D680" s="6" t="s">
        <v>929</v>
      </c>
      <c r="E680" s="7" t="s">
        <v>1225</v>
      </c>
      <c r="F680" s="35">
        <v>4.2</v>
      </c>
      <c r="G680" s="12">
        <v>4.2</v>
      </c>
      <c r="H680" s="12"/>
      <c r="I680" s="6" t="s">
        <v>2268</v>
      </c>
      <c r="J680" s="6" t="s">
        <v>3626</v>
      </c>
      <c r="K680" s="7" t="s">
        <v>3627</v>
      </c>
      <c r="L680" s="69" t="s">
        <v>6727</v>
      </c>
      <c r="M680" s="202">
        <v>1</v>
      </c>
    </row>
    <row r="681" spans="1:13" s="5" customFormat="1" hidden="1">
      <c r="B681" s="130"/>
      <c r="C681" s="132"/>
      <c r="D681" s="3"/>
      <c r="E681" s="3"/>
      <c r="F681" s="142"/>
      <c r="G681" s="142"/>
      <c r="H681" s="142"/>
      <c r="I681" s="3"/>
      <c r="J681" s="3"/>
      <c r="K681" s="132"/>
      <c r="L681" s="197"/>
      <c r="M681" s="138"/>
    </row>
    <row r="682" spans="1:13" s="2" customFormat="1">
      <c r="B682" s="42" t="s">
        <v>6425</v>
      </c>
      <c r="C682" s="40"/>
      <c r="D682" s="11"/>
      <c r="E682" s="11"/>
      <c r="F682" s="37"/>
      <c r="G682" s="38"/>
      <c r="H682" s="38"/>
      <c r="I682" s="11"/>
      <c r="J682" s="11"/>
      <c r="K682" s="36"/>
      <c r="L682" s="36"/>
      <c r="M682" s="167">
        <v>0</v>
      </c>
    </row>
    <row r="683" spans="1:13" s="2" customFormat="1">
      <c r="B683" s="41" t="s">
        <v>16</v>
      </c>
      <c r="C683" s="43" t="s">
        <v>6493</v>
      </c>
      <c r="D683" s="11"/>
      <c r="E683" s="11"/>
      <c r="F683" s="38"/>
      <c r="G683" s="38"/>
      <c r="H683" s="38"/>
      <c r="I683" s="11"/>
      <c r="J683" s="11"/>
      <c r="K683" s="36"/>
      <c r="L683" s="36"/>
      <c r="M683" s="167">
        <v>0</v>
      </c>
    </row>
    <row r="684" spans="1:13" s="80" customFormat="1">
      <c r="A684" s="1"/>
      <c r="B684" s="79" t="s">
        <v>18</v>
      </c>
      <c r="C684" s="189" t="s">
        <v>19</v>
      </c>
      <c r="D684" s="78"/>
      <c r="E684" s="78"/>
      <c r="F684" s="87"/>
      <c r="G684" s="87"/>
      <c r="H684" s="87"/>
      <c r="I684" s="78"/>
      <c r="J684" s="78"/>
      <c r="K684" s="85"/>
      <c r="L684" s="85"/>
      <c r="M684" s="421">
        <v>0</v>
      </c>
    </row>
    <row r="685" spans="1:13" s="180" customFormat="1" ht="47.25">
      <c r="A685" s="1"/>
      <c r="B685" s="6">
        <v>1</v>
      </c>
      <c r="C685" s="7" t="s">
        <v>5833</v>
      </c>
      <c r="D685" s="6" t="s">
        <v>860</v>
      </c>
      <c r="E685" s="6" t="s">
        <v>5834</v>
      </c>
      <c r="F685" s="12">
        <v>0.9</v>
      </c>
      <c r="G685" s="12">
        <v>0.9</v>
      </c>
      <c r="H685" s="12"/>
      <c r="I685" s="6" t="s">
        <v>5552</v>
      </c>
      <c r="J685" s="6" t="s">
        <v>5579</v>
      </c>
      <c r="K685" s="7" t="s">
        <v>5835</v>
      </c>
      <c r="L685" s="7"/>
      <c r="M685" s="202">
        <v>1</v>
      </c>
    </row>
    <row r="686" spans="1:13" s="181" customFormat="1" hidden="1">
      <c r="A686" s="5"/>
      <c r="B686" s="3"/>
      <c r="C686" s="137"/>
      <c r="D686" s="3"/>
      <c r="E686" s="3"/>
      <c r="F686" s="142"/>
      <c r="G686" s="142"/>
      <c r="H686" s="142"/>
      <c r="I686" s="3"/>
      <c r="J686" s="3"/>
      <c r="K686" s="137"/>
      <c r="L686" s="137"/>
      <c r="M686" s="183"/>
    </row>
    <row r="687" spans="1:13" s="80" customFormat="1">
      <c r="A687" s="1"/>
      <c r="B687" s="79" t="s">
        <v>56</v>
      </c>
      <c r="C687" s="189" t="s">
        <v>6492</v>
      </c>
      <c r="D687" s="78"/>
      <c r="E687" s="78"/>
      <c r="F687" s="87"/>
      <c r="G687" s="87"/>
      <c r="H687" s="87"/>
      <c r="I687" s="78"/>
      <c r="J687" s="78"/>
      <c r="K687" s="85"/>
      <c r="L687" s="85"/>
      <c r="M687" s="421">
        <v>0</v>
      </c>
    </row>
    <row r="688" spans="1:13" s="180" customFormat="1" ht="47.25">
      <c r="A688" s="1"/>
      <c r="B688" s="6">
        <v>2</v>
      </c>
      <c r="C688" s="190" t="s">
        <v>5836</v>
      </c>
      <c r="D688" s="6" t="s">
        <v>860</v>
      </c>
      <c r="E688" s="6" t="s">
        <v>5837</v>
      </c>
      <c r="F688" s="12">
        <v>2.62</v>
      </c>
      <c r="G688" s="12">
        <v>0.14000000000000001</v>
      </c>
      <c r="H688" s="12"/>
      <c r="I688" s="6" t="s">
        <v>5552</v>
      </c>
      <c r="J688" s="6" t="s">
        <v>5705</v>
      </c>
      <c r="K688" s="7" t="s">
        <v>5838</v>
      </c>
      <c r="L688" s="7"/>
      <c r="M688" s="202">
        <v>1</v>
      </c>
    </row>
    <row r="689" spans="1:13" s="180" customFormat="1" ht="47.25">
      <c r="A689" s="1"/>
      <c r="B689" s="6">
        <v>3</v>
      </c>
      <c r="C689" s="190" t="s">
        <v>5839</v>
      </c>
      <c r="D689" s="6" t="s">
        <v>860</v>
      </c>
      <c r="E689" s="6" t="s">
        <v>5837</v>
      </c>
      <c r="F689" s="12">
        <v>8.3000000000000007</v>
      </c>
      <c r="G689" s="12">
        <v>3.25</v>
      </c>
      <c r="H689" s="12"/>
      <c r="I689" s="6" t="s">
        <v>5552</v>
      </c>
      <c r="J689" s="6" t="s">
        <v>5611</v>
      </c>
      <c r="K689" s="7" t="s">
        <v>5840</v>
      </c>
      <c r="L689" s="7"/>
      <c r="M689" s="202">
        <v>1</v>
      </c>
    </row>
    <row r="690" spans="1:13" s="180" customFormat="1" ht="47.25">
      <c r="A690" s="1"/>
      <c r="B690" s="6">
        <v>4</v>
      </c>
      <c r="C690" s="190" t="s">
        <v>5841</v>
      </c>
      <c r="D690" s="6" t="s">
        <v>860</v>
      </c>
      <c r="E690" s="6" t="s">
        <v>5837</v>
      </c>
      <c r="F690" s="12">
        <v>4.96</v>
      </c>
      <c r="G690" s="12">
        <v>4.38</v>
      </c>
      <c r="H690" s="12"/>
      <c r="I690" s="6" t="s">
        <v>5552</v>
      </c>
      <c r="J690" s="6" t="s">
        <v>5582</v>
      </c>
      <c r="K690" s="7" t="s">
        <v>5842</v>
      </c>
      <c r="L690" s="7"/>
      <c r="M690" s="202">
        <v>1</v>
      </c>
    </row>
    <row r="691" spans="1:13" s="180" customFormat="1" ht="47.25">
      <c r="A691" s="1"/>
      <c r="B691" s="6">
        <v>5</v>
      </c>
      <c r="C691" s="190" t="s">
        <v>5843</v>
      </c>
      <c r="D691" s="6" t="s">
        <v>860</v>
      </c>
      <c r="E691" s="6" t="s">
        <v>5837</v>
      </c>
      <c r="F691" s="12">
        <v>4.33</v>
      </c>
      <c r="G691" s="12">
        <v>0.71</v>
      </c>
      <c r="H691" s="12"/>
      <c r="I691" s="6" t="s">
        <v>5552</v>
      </c>
      <c r="J691" s="6" t="s">
        <v>5633</v>
      </c>
      <c r="K691" s="7" t="s">
        <v>5844</v>
      </c>
      <c r="L691" s="7"/>
      <c r="M691" s="202">
        <v>1</v>
      </c>
    </row>
    <row r="692" spans="1:13" s="180" customFormat="1" ht="31.5">
      <c r="A692" s="1"/>
      <c r="B692" s="6">
        <v>6</v>
      </c>
      <c r="C692" s="190" t="s">
        <v>5845</v>
      </c>
      <c r="D692" s="6" t="s">
        <v>860</v>
      </c>
      <c r="E692" s="6" t="s">
        <v>5837</v>
      </c>
      <c r="F692" s="12">
        <v>2.35</v>
      </c>
      <c r="G692" s="12">
        <v>1.175</v>
      </c>
      <c r="H692" s="12"/>
      <c r="I692" s="6" t="s">
        <v>5552</v>
      </c>
      <c r="J692" s="6" t="s">
        <v>5699</v>
      </c>
      <c r="K692" s="7" t="s">
        <v>5846</v>
      </c>
      <c r="L692" s="7"/>
      <c r="M692" s="202">
        <v>1</v>
      </c>
    </row>
    <row r="693" spans="1:13" s="180" customFormat="1" ht="47.25">
      <c r="A693" s="1"/>
      <c r="B693" s="6">
        <v>7</v>
      </c>
      <c r="C693" s="190" t="s">
        <v>5847</v>
      </c>
      <c r="D693" s="6" t="s">
        <v>860</v>
      </c>
      <c r="E693" s="6" t="s">
        <v>5837</v>
      </c>
      <c r="F693" s="12">
        <v>2.77</v>
      </c>
      <c r="G693" s="12">
        <v>2.2000000000000002</v>
      </c>
      <c r="H693" s="12"/>
      <c r="I693" s="6" t="s">
        <v>5552</v>
      </c>
      <c r="J693" s="6" t="s">
        <v>5848</v>
      </c>
      <c r="K693" s="7" t="s">
        <v>5849</v>
      </c>
      <c r="L693" s="7"/>
      <c r="M693" s="202">
        <v>1</v>
      </c>
    </row>
    <row r="694" spans="1:13" s="180" customFormat="1" ht="94.5">
      <c r="A694" s="1"/>
      <c r="B694" s="6">
        <v>8</v>
      </c>
      <c r="C694" s="190" t="s">
        <v>5850</v>
      </c>
      <c r="D694" s="6" t="s">
        <v>860</v>
      </c>
      <c r="E694" s="6" t="s">
        <v>1976</v>
      </c>
      <c r="F694" s="12">
        <v>3.98</v>
      </c>
      <c r="G694" s="12">
        <v>1.194</v>
      </c>
      <c r="H694" s="12"/>
      <c r="I694" s="6" t="s">
        <v>5552</v>
      </c>
      <c r="J694" s="6" t="s">
        <v>5851</v>
      </c>
      <c r="K694" s="7" t="s">
        <v>5852</v>
      </c>
      <c r="L694" s="7"/>
      <c r="M694" s="202">
        <v>1</v>
      </c>
    </row>
    <row r="695" spans="1:13" s="180" customFormat="1" ht="47.25">
      <c r="A695" s="1"/>
      <c r="B695" s="6">
        <v>9</v>
      </c>
      <c r="C695" s="190" t="s">
        <v>5853</v>
      </c>
      <c r="D695" s="6" t="s">
        <v>860</v>
      </c>
      <c r="E695" s="6" t="s">
        <v>5837</v>
      </c>
      <c r="F695" s="12">
        <v>1.5</v>
      </c>
      <c r="G695" s="12">
        <v>0.44999999999999996</v>
      </c>
      <c r="H695" s="12"/>
      <c r="I695" s="6" t="s">
        <v>5552</v>
      </c>
      <c r="J695" s="6" t="s">
        <v>5854</v>
      </c>
      <c r="K695" s="7" t="s">
        <v>5855</v>
      </c>
      <c r="L695" s="7"/>
      <c r="M695" s="202">
        <v>1</v>
      </c>
    </row>
    <row r="696" spans="1:13" s="180" customFormat="1" ht="47.25">
      <c r="A696" s="1"/>
      <c r="B696" s="6">
        <v>10</v>
      </c>
      <c r="C696" s="190" t="s">
        <v>5856</v>
      </c>
      <c r="D696" s="6" t="s">
        <v>860</v>
      </c>
      <c r="E696" s="6" t="s">
        <v>5837</v>
      </c>
      <c r="F696" s="12">
        <v>2.5</v>
      </c>
      <c r="G696" s="12">
        <v>1.25</v>
      </c>
      <c r="H696" s="12"/>
      <c r="I696" s="6" t="s">
        <v>5552</v>
      </c>
      <c r="J696" s="6" t="s">
        <v>5857</v>
      </c>
      <c r="K696" s="7" t="s">
        <v>5858</v>
      </c>
      <c r="L696" s="7"/>
      <c r="M696" s="202">
        <v>1</v>
      </c>
    </row>
    <row r="697" spans="1:13" s="180" customFormat="1" ht="47.25">
      <c r="A697" s="1"/>
      <c r="B697" s="6">
        <v>11</v>
      </c>
      <c r="C697" s="190" t="s">
        <v>5859</v>
      </c>
      <c r="D697" s="6" t="s">
        <v>860</v>
      </c>
      <c r="E697" s="6" t="s">
        <v>5837</v>
      </c>
      <c r="F697" s="12">
        <v>0.68</v>
      </c>
      <c r="G697" s="12">
        <v>0.34</v>
      </c>
      <c r="H697" s="12"/>
      <c r="I697" s="6" t="s">
        <v>5552</v>
      </c>
      <c r="J697" s="6" t="s">
        <v>5860</v>
      </c>
      <c r="K697" s="7" t="s">
        <v>5861</v>
      </c>
      <c r="L697" s="7"/>
      <c r="M697" s="202">
        <v>1</v>
      </c>
    </row>
    <row r="698" spans="1:13" s="180" customFormat="1" ht="47.25">
      <c r="A698" s="1"/>
      <c r="B698" s="6">
        <v>12</v>
      </c>
      <c r="C698" s="190" t="s">
        <v>5862</v>
      </c>
      <c r="D698" s="6" t="s">
        <v>860</v>
      </c>
      <c r="E698" s="6" t="s">
        <v>5837</v>
      </c>
      <c r="F698" s="12">
        <v>0.9</v>
      </c>
      <c r="G698" s="12">
        <v>0.45</v>
      </c>
      <c r="H698" s="12"/>
      <c r="I698" s="6" t="s">
        <v>5552</v>
      </c>
      <c r="J698" s="6" t="s">
        <v>1456</v>
      </c>
      <c r="K698" s="7" t="s">
        <v>5863</v>
      </c>
      <c r="L698" s="7"/>
      <c r="M698" s="202">
        <v>1</v>
      </c>
    </row>
    <row r="699" spans="1:13" s="180" customFormat="1" ht="94.5">
      <c r="A699" s="1"/>
      <c r="B699" s="6">
        <v>13</v>
      </c>
      <c r="C699" s="190" t="s">
        <v>5864</v>
      </c>
      <c r="D699" s="6" t="s">
        <v>860</v>
      </c>
      <c r="E699" s="6" t="s">
        <v>1976</v>
      </c>
      <c r="F699" s="12">
        <v>5.3</v>
      </c>
      <c r="G699" s="12">
        <v>2.65</v>
      </c>
      <c r="H699" s="12"/>
      <c r="I699" s="6" t="s">
        <v>5552</v>
      </c>
      <c r="J699" s="6" t="s">
        <v>5615</v>
      </c>
      <c r="K699" s="7" t="s">
        <v>5865</v>
      </c>
      <c r="L699" s="7"/>
      <c r="M699" s="202">
        <v>1</v>
      </c>
    </row>
    <row r="700" spans="1:13" s="180" customFormat="1" ht="47.25">
      <c r="A700" s="1"/>
      <c r="B700" s="6">
        <v>14</v>
      </c>
      <c r="C700" s="190" t="s">
        <v>5866</v>
      </c>
      <c r="D700" s="6" t="s">
        <v>860</v>
      </c>
      <c r="E700" s="6" t="s">
        <v>5837</v>
      </c>
      <c r="F700" s="12">
        <v>3.5</v>
      </c>
      <c r="G700" s="12">
        <v>1.75</v>
      </c>
      <c r="H700" s="12"/>
      <c r="I700" s="6" t="s">
        <v>5552</v>
      </c>
      <c r="J700" s="6" t="s">
        <v>5867</v>
      </c>
      <c r="K700" s="7" t="s">
        <v>5868</v>
      </c>
      <c r="L700" s="7"/>
      <c r="M700" s="202">
        <v>1</v>
      </c>
    </row>
    <row r="701" spans="1:13" s="181" customFormat="1" hidden="1">
      <c r="A701" s="5"/>
      <c r="B701" s="3"/>
      <c r="C701" s="132"/>
      <c r="D701" s="3"/>
      <c r="E701" s="3"/>
      <c r="F701" s="142"/>
      <c r="G701" s="142"/>
      <c r="H701" s="142"/>
      <c r="I701" s="3"/>
      <c r="J701" s="3"/>
      <c r="K701" s="137"/>
      <c r="L701" s="137"/>
      <c r="M701" s="183"/>
    </row>
    <row r="702" spans="1:13" s="2" customFormat="1">
      <c r="A702" s="1"/>
      <c r="B702" s="41" t="s">
        <v>129</v>
      </c>
      <c r="C702" s="42" t="s">
        <v>130</v>
      </c>
      <c r="D702" s="11"/>
      <c r="E702" s="11"/>
      <c r="F702" s="38"/>
      <c r="G702" s="38"/>
      <c r="H702" s="38"/>
      <c r="I702" s="11"/>
      <c r="J702" s="11"/>
      <c r="K702" s="36"/>
      <c r="L702" s="36"/>
      <c r="M702" s="167">
        <v>0</v>
      </c>
    </row>
    <row r="703" spans="1:13" s="180" customFormat="1" ht="110.25">
      <c r="A703" s="1"/>
      <c r="B703" s="6">
        <v>15</v>
      </c>
      <c r="C703" s="33" t="s">
        <v>5869</v>
      </c>
      <c r="D703" s="6" t="s">
        <v>860</v>
      </c>
      <c r="E703" s="6" t="s">
        <v>1976</v>
      </c>
      <c r="F703" s="45">
        <v>4.5</v>
      </c>
      <c r="G703" s="45">
        <v>4.5</v>
      </c>
      <c r="H703" s="45"/>
      <c r="I703" s="6" t="s">
        <v>5552</v>
      </c>
      <c r="J703" s="6" t="s">
        <v>5582</v>
      </c>
      <c r="K703" s="51" t="s">
        <v>5870</v>
      </c>
      <c r="L703" s="7"/>
      <c r="M703" s="202">
        <v>1</v>
      </c>
    </row>
    <row r="704" spans="1:13" s="180" customFormat="1" ht="126">
      <c r="A704" s="1"/>
      <c r="B704" s="6">
        <v>16</v>
      </c>
      <c r="C704" s="33" t="s">
        <v>5871</v>
      </c>
      <c r="D704" s="6" t="s">
        <v>860</v>
      </c>
      <c r="E704" s="6" t="s">
        <v>1976</v>
      </c>
      <c r="F704" s="45">
        <v>8.5</v>
      </c>
      <c r="G704" s="45">
        <v>8.5</v>
      </c>
      <c r="H704" s="45"/>
      <c r="I704" s="6" t="s">
        <v>5552</v>
      </c>
      <c r="J704" s="6" t="s">
        <v>1456</v>
      </c>
      <c r="K704" s="51" t="s">
        <v>5872</v>
      </c>
      <c r="L704" s="69"/>
      <c r="M704" s="202">
        <v>1</v>
      </c>
    </row>
    <row r="705" spans="1:13" s="180" customFormat="1" ht="63">
      <c r="A705" s="1"/>
      <c r="B705" s="6">
        <v>17</v>
      </c>
      <c r="C705" s="33" t="s">
        <v>5873</v>
      </c>
      <c r="D705" s="6" t="s">
        <v>860</v>
      </c>
      <c r="E705" s="6" t="s">
        <v>5837</v>
      </c>
      <c r="F705" s="45">
        <v>2.9</v>
      </c>
      <c r="G705" s="45">
        <v>2.9</v>
      </c>
      <c r="H705" s="45"/>
      <c r="I705" s="6" t="s">
        <v>5552</v>
      </c>
      <c r="J705" s="6" t="s">
        <v>5653</v>
      </c>
      <c r="K705" s="51" t="s">
        <v>5874</v>
      </c>
      <c r="L705" s="69"/>
      <c r="M705" s="202">
        <v>1</v>
      </c>
    </row>
    <row r="706" spans="1:13" s="180" customFormat="1" ht="63">
      <c r="A706" s="1"/>
      <c r="B706" s="6">
        <v>18</v>
      </c>
      <c r="C706" s="33" t="s">
        <v>5875</v>
      </c>
      <c r="D706" s="6" t="s">
        <v>860</v>
      </c>
      <c r="E706" s="6" t="s">
        <v>5837</v>
      </c>
      <c r="F706" s="45">
        <v>1.8</v>
      </c>
      <c r="G706" s="45">
        <v>1.8</v>
      </c>
      <c r="H706" s="45"/>
      <c r="I706" s="6" t="s">
        <v>5552</v>
      </c>
      <c r="J706" s="6" t="s">
        <v>5615</v>
      </c>
      <c r="K706" s="51" t="s">
        <v>5876</v>
      </c>
      <c r="L706" s="69"/>
      <c r="M706" s="202">
        <v>1</v>
      </c>
    </row>
    <row r="707" spans="1:13" s="180" customFormat="1" ht="78.75">
      <c r="A707" s="1"/>
      <c r="B707" s="6">
        <v>19</v>
      </c>
      <c r="C707" s="33" t="s">
        <v>5877</v>
      </c>
      <c r="D707" s="6" t="s">
        <v>929</v>
      </c>
      <c r="E707" s="6" t="s">
        <v>5837</v>
      </c>
      <c r="F707" s="45">
        <v>2.5</v>
      </c>
      <c r="G707" s="45">
        <v>2.5</v>
      </c>
      <c r="H707" s="45"/>
      <c r="I707" s="6" t="s">
        <v>5552</v>
      </c>
      <c r="J707" s="6" t="s">
        <v>5878</v>
      </c>
      <c r="K707" s="51" t="s">
        <v>5879</v>
      </c>
      <c r="L707" s="69"/>
      <c r="M707" s="202">
        <v>1</v>
      </c>
    </row>
    <row r="708" spans="1:13" s="181" customFormat="1" hidden="1">
      <c r="A708" s="5"/>
      <c r="B708" s="3"/>
      <c r="C708" s="137"/>
      <c r="D708" s="3"/>
      <c r="E708" s="137"/>
      <c r="F708" s="143"/>
      <c r="G708" s="142"/>
      <c r="H708" s="142"/>
      <c r="I708" s="3"/>
      <c r="J708" s="3"/>
      <c r="K708" s="137"/>
      <c r="L708" s="197"/>
      <c r="M708" s="183"/>
    </row>
    <row r="709" spans="1:13" s="2" customFormat="1">
      <c r="A709" s="5"/>
      <c r="B709" s="42" t="s">
        <v>6426</v>
      </c>
      <c r="C709" s="40"/>
      <c r="D709" s="11"/>
      <c r="E709" s="11"/>
      <c r="F709" s="37"/>
      <c r="G709" s="38"/>
      <c r="H709" s="38"/>
      <c r="I709" s="11"/>
      <c r="J709" s="11"/>
      <c r="K709" s="36"/>
      <c r="L709" s="72"/>
      <c r="M709" s="167">
        <v>0</v>
      </c>
    </row>
    <row r="710" spans="1:13" s="2" customFormat="1">
      <c r="A710" s="5"/>
      <c r="B710" s="41" t="s">
        <v>16</v>
      </c>
      <c r="C710" s="43" t="s">
        <v>6493</v>
      </c>
      <c r="D710" s="11"/>
      <c r="E710" s="11"/>
      <c r="F710" s="38"/>
      <c r="G710" s="38"/>
      <c r="H710" s="38"/>
      <c r="I710" s="11"/>
      <c r="J710" s="11"/>
      <c r="K710" s="36"/>
      <c r="L710" s="72"/>
      <c r="M710" s="167">
        <v>0</v>
      </c>
    </row>
    <row r="711" spans="1:13" s="80" customFormat="1">
      <c r="A711" s="5"/>
      <c r="B711" s="79" t="s">
        <v>18</v>
      </c>
      <c r="C711" s="189" t="s">
        <v>19</v>
      </c>
      <c r="D711" s="78"/>
      <c r="E711" s="78"/>
      <c r="F711" s="87"/>
      <c r="G711" s="87"/>
      <c r="H711" s="87"/>
      <c r="I711" s="78"/>
      <c r="J711" s="78"/>
      <c r="K711" s="85"/>
      <c r="L711" s="102"/>
      <c r="M711" s="421">
        <v>0</v>
      </c>
    </row>
    <row r="712" spans="1:13" s="180" customFormat="1" ht="63">
      <c r="A712" s="181"/>
      <c r="B712" s="6">
        <v>1</v>
      </c>
      <c r="C712" s="7" t="s">
        <v>3628</v>
      </c>
      <c r="D712" s="6" t="s">
        <v>860</v>
      </c>
      <c r="E712" s="6" t="s">
        <v>2391</v>
      </c>
      <c r="F712" s="12">
        <v>3.3</v>
      </c>
      <c r="G712" s="12">
        <v>3.3</v>
      </c>
      <c r="H712" s="12"/>
      <c r="I712" s="6" t="s">
        <v>2392</v>
      </c>
      <c r="J712" s="6" t="s">
        <v>2437</v>
      </c>
      <c r="K712" s="7" t="s">
        <v>3629</v>
      </c>
      <c r="L712" s="69"/>
      <c r="M712" s="202">
        <v>1</v>
      </c>
    </row>
    <row r="713" spans="1:13" s="180" customFormat="1" ht="63">
      <c r="A713" s="181"/>
      <c r="B713" s="6">
        <v>2</v>
      </c>
      <c r="C713" s="7" t="s">
        <v>3630</v>
      </c>
      <c r="D713" s="6" t="s">
        <v>860</v>
      </c>
      <c r="E713" s="6" t="s">
        <v>2391</v>
      </c>
      <c r="F713" s="12">
        <v>0.91</v>
      </c>
      <c r="G713" s="12">
        <v>0.91</v>
      </c>
      <c r="H713" s="12"/>
      <c r="I713" s="6" t="s">
        <v>2392</v>
      </c>
      <c r="J713" s="6" t="s">
        <v>2437</v>
      </c>
      <c r="K713" s="7" t="s">
        <v>3631</v>
      </c>
      <c r="L713" s="69"/>
      <c r="M713" s="202">
        <v>1</v>
      </c>
    </row>
    <row r="714" spans="1:13" s="180" customFormat="1" ht="78.75">
      <c r="A714" s="181"/>
      <c r="B714" s="6">
        <v>3</v>
      </c>
      <c r="C714" s="7" t="s">
        <v>3632</v>
      </c>
      <c r="D714" s="6" t="s">
        <v>929</v>
      </c>
      <c r="E714" s="6" t="s">
        <v>2391</v>
      </c>
      <c r="F714" s="12">
        <v>0.73</v>
      </c>
      <c r="G714" s="12">
        <v>0.73</v>
      </c>
      <c r="H714" s="12"/>
      <c r="I714" s="6" t="s">
        <v>2392</v>
      </c>
      <c r="J714" s="6" t="s">
        <v>2402</v>
      </c>
      <c r="K714" s="7" t="s">
        <v>3633</v>
      </c>
      <c r="L714" s="69"/>
      <c r="M714" s="202">
        <v>1</v>
      </c>
    </row>
    <row r="715" spans="1:13" s="180" customFormat="1" ht="78.75">
      <c r="A715" s="181"/>
      <c r="B715" s="6">
        <v>4</v>
      </c>
      <c r="C715" s="7" t="s">
        <v>3634</v>
      </c>
      <c r="D715" s="6" t="s">
        <v>860</v>
      </c>
      <c r="E715" s="6" t="s">
        <v>2391</v>
      </c>
      <c r="F715" s="12">
        <v>3.2</v>
      </c>
      <c r="G715" s="12">
        <v>3.2</v>
      </c>
      <c r="H715" s="12"/>
      <c r="I715" s="6" t="s">
        <v>2392</v>
      </c>
      <c r="J715" s="6" t="s">
        <v>3635</v>
      </c>
      <c r="K715" s="7" t="s">
        <v>6478</v>
      </c>
      <c r="L715" s="69"/>
      <c r="M715" s="202">
        <v>1</v>
      </c>
    </row>
    <row r="716" spans="1:13" s="180" customFormat="1" ht="47.25">
      <c r="A716" s="181"/>
      <c r="B716" s="6">
        <v>5</v>
      </c>
      <c r="C716" s="7" t="s">
        <v>3636</v>
      </c>
      <c r="D716" s="6" t="s">
        <v>929</v>
      </c>
      <c r="E716" s="6" t="s">
        <v>2391</v>
      </c>
      <c r="F716" s="12">
        <v>4.8</v>
      </c>
      <c r="G716" s="12">
        <v>4.8</v>
      </c>
      <c r="H716" s="12"/>
      <c r="I716" s="6" t="s">
        <v>2392</v>
      </c>
      <c r="J716" s="6" t="s">
        <v>3637</v>
      </c>
      <c r="K716" s="7" t="s">
        <v>3638</v>
      </c>
      <c r="L716" s="69"/>
      <c r="M716" s="202">
        <v>1</v>
      </c>
    </row>
    <row r="717" spans="1:13" s="181" customFormat="1" hidden="1">
      <c r="B717" s="3"/>
      <c r="C717" s="137"/>
      <c r="D717" s="3"/>
      <c r="E717" s="3"/>
      <c r="F717" s="142"/>
      <c r="G717" s="142"/>
      <c r="H717" s="142"/>
      <c r="I717" s="3"/>
      <c r="J717" s="3"/>
      <c r="K717" s="137"/>
      <c r="L717" s="197"/>
      <c r="M717" s="183"/>
    </row>
    <row r="718" spans="1:13" s="80" customFormat="1">
      <c r="A718" s="5"/>
      <c r="B718" s="79" t="s">
        <v>56</v>
      </c>
      <c r="C718" s="189" t="s">
        <v>6492</v>
      </c>
      <c r="D718" s="78"/>
      <c r="E718" s="78"/>
      <c r="F718" s="87"/>
      <c r="G718" s="87"/>
      <c r="H718" s="87"/>
      <c r="I718" s="78"/>
      <c r="J718" s="78"/>
      <c r="K718" s="85"/>
      <c r="L718" s="102"/>
      <c r="M718" s="421">
        <v>0</v>
      </c>
    </row>
    <row r="719" spans="1:13" s="180" customFormat="1" ht="110.25">
      <c r="A719" s="181"/>
      <c r="B719" s="6">
        <v>6</v>
      </c>
      <c r="C719" s="190" t="s">
        <v>3639</v>
      </c>
      <c r="D719" s="6" t="s">
        <v>860</v>
      </c>
      <c r="E719" s="33" t="s">
        <v>2391</v>
      </c>
      <c r="F719" s="35">
        <v>3.1</v>
      </c>
      <c r="G719" s="12">
        <v>3.1</v>
      </c>
      <c r="H719" s="12"/>
      <c r="I719" s="6" t="s">
        <v>2392</v>
      </c>
      <c r="J719" s="6" t="s">
        <v>3637</v>
      </c>
      <c r="K719" s="7" t="s">
        <v>3640</v>
      </c>
      <c r="L719" s="69"/>
      <c r="M719" s="202">
        <v>1</v>
      </c>
    </row>
    <row r="720" spans="1:13" s="180" customFormat="1" ht="110.25">
      <c r="A720" s="181"/>
      <c r="B720" s="6">
        <v>7</v>
      </c>
      <c r="C720" s="190" t="s">
        <v>3641</v>
      </c>
      <c r="D720" s="6" t="s">
        <v>860</v>
      </c>
      <c r="E720" s="33" t="s">
        <v>2391</v>
      </c>
      <c r="F720" s="35">
        <v>4.7</v>
      </c>
      <c r="G720" s="12">
        <v>4.7</v>
      </c>
      <c r="H720" s="12"/>
      <c r="I720" s="6" t="s">
        <v>2392</v>
      </c>
      <c r="J720" s="6" t="s">
        <v>2408</v>
      </c>
      <c r="K720" s="7" t="s">
        <v>3642</v>
      </c>
      <c r="L720" s="69"/>
      <c r="M720" s="202">
        <v>1</v>
      </c>
    </row>
    <row r="721" spans="1:13" s="180" customFormat="1" ht="110.25">
      <c r="A721" s="181"/>
      <c r="B721" s="6">
        <v>8</v>
      </c>
      <c r="C721" s="190" t="s">
        <v>3643</v>
      </c>
      <c r="D721" s="6" t="s">
        <v>860</v>
      </c>
      <c r="E721" s="33" t="s">
        <v>2391</v>
      </c>
      <c r="F721" s="35">
        <v>0.26</v>
      </c>
      <c r="G721" s="12">
        <v>0.26</v>
      </c>
      <c r="H721" s="12"/>
      <c r="I721" s="6" t="s">
        <v>2392</v>
      </c>
      <c r="J721" s="6" t="s">
        <v>3644</v>
      </c>
      <c r="K721" s="7" t="s">
        <v>3645</v>
      </c>
      <c r="L721" s="69"/>
      <c r="M721" s="202">
        <v>1</v>
      </c>
    </row>
    <row r="722" spans="1:13" s="180" customFormat="1" ht="78.75">
      <c r="A722" s="181"/>
      <c r="B722" s="6">
        <v>9</v>
      </c>
      <c r="C722" s="190" t="s">
        <v>3646</v>
      </c>
      <c r="D722" s="6" t="s">
        <v>860</v>
      </c>
      <c r="E722" s="33" t="s">
        <v>2391</v>
      </c>
      <c r="F722" s="35">
        <v>3.97</v>
      </c>
      <c r="G722" s="12">
        <v>3.97</v>
      </c>
      <c r="H722" s="12"/>
      <c r="I722" s="6" t="s">
        <v>2392</v>
      </c>
      <c r="J722" s="6" t="s">
        <v>3644</v>
      </c>
      <c r="K722" s="7" t="s">
        <v>3647</v>
      </c>
      <c r="L722" s="69"/>
      <c r="M722" s="202">
        <v>1</v>
      </c>
    </row>
    <row r="723" spans="1:13" s="180" customFormat="1" ht="110.25">
      <c r="A723" s="181"/>
      <c r="B723" s="6">
        <v>10</v>
      </c>
      <c r="C723" s="190" t="s">
        <v>3648</v>
      </c>
      <c r="D723" s="6" t="s">
        <v>860</v>
      </c>
      <c r="E723" s="33" t="s">
        <v>2391</v>
      </c>
      <c r="F723" s="35">
        <v>1.99</v>
      </c>
      <c r="G723" s="12">
        <v>1.99</v>
      </c>
      <c r="H723" s="12"/>
      <c r="I723" s="6" t="s">
        <v>2392</v>
      </c>
      <c r="J723" s="6" t="s">
        <v>2410</v>
      </c>
      <c r="K723" s="7" t="s">
        <v>3649</v>
      </c>
      <c r="L723" s="69"/>
      <c r="M723" s="202">
        <v>1</v>
      </c>
    </row>
    <row r="724" spans="1:13" s="180" customFormat="1" ht="78.75">
      <c r="A724" s="181"/>
      <c r="B724" s="6">
        <v>11</v>
      </c>
      <c r="C724" s="190" t="s">
        <v>3650</v>
      </c>
      <c r="D724" s="6" t="s">
        <v>860</v>
      </c>
      <c r="E724" s="33" t="s">
        <v>2391</v>
      </c>
      <c r="F724" s="35">
        <v>4.1900000000000004</v>
      </c>
      <c r="G724" s="12">
        <v>4.1900000000000004</v>
      </c>
      <c r="H724" s="12"/>
      <c r="I724" s="6" t="s">
        <v>2392</v>
      </c>
      <c r="J724" s="6" t="s">
        <v>3651</v>
      </c>
      <c r="K724" s="7" t="s">
        <v>3652</v>
      </c>
      <c r="L724" s="69"/>
      <c r="M724" s="202">
        <v>1</v>
      </c>
    </row>
    <row r="725" spans="1:13" s="180" customFormat="1" ht="110.25">
      <c r="A725" s="181"/>
      <c r="B725" s="6">
        <v>12</v>
      </c>
      <c r="C725" s="190" t="s">
        <v>3653</v>
      </c>
      <c r="D725" s="6" t="s">
        <v>860</v>
      </c>
      <c r="E725" s="33" t="s">
        <v>2391</v>
      </c>
      <c r="F725" s="35">
        <v>0.9</v>
      </c>
      <c r="G725" s="12">
        <v>0.9</v>
      </c>
      <c r="H725" s="12"/>
      <c r="I725" s="6" t="s">
        <v>2392</v>
      </c>
      <c r="J725" s="6" t="s">
        <v>3651</v>
      </c>
      <c r="K725" s="7" t="s">
        <v>3654</v>
      </c>
      <c r="L725" s="69"/>
      <c r="M725" s="202">
        <v>1</v>
      </c>
    </row>
    <row r="726" spans="1:13" s="180" customFormat="1" ht="63">
      <c r="A726" s="181"/>
      <c r="B726" s="6">
        <v>13</v>
      </c>
      <c r="C726" s="190" t="s">
        <v>3655</v>
      </c>
      <c r="D726" s="6" t="s">
        <v>860</v>
      </c>
      <c r="E726" s="33" t="s">
        <v>2391</v>
      </c>
      <c r="F726" s="35">
        <v>1.1000000000000001</v>
      </c>
      <c r="G726" s="12">
        <v>1.1000000000000001</v>
      </c>
      <c r="H726" s="12"/>
      <c r="I726" s="6" t="s">
        <v>2392</v>
      </c>
      <c r="J726" s="6" t="s">
        <v>2408</v>
      </c>
      <c r="K726" s="7" t="s">
        <v>6479</v>
      </c>
      <c r="L726" s="69"/>
      <c r="M726" s="202">
        <v>1</v>
      </c>
    </row>
    <row r="727" spans="1:13" s="180" customFormat="1" ht="63">
      <c r="A727" s="181"/>
      <c r="B727" s="6">
        <v>14</v>
      </c>
      <c r="C727" s="190" t="s">
        <v>3656</v>
      </c>
      <c r="D727" s="6" t="s">
        <v>860</v>
      </c>
      <c r="E727" s="33" t="s">
        <v>2391</v>
      </c>
      <c r="F727" s="35">
        <v>4.5</v>
      </c>
      <c r="G727" s="12">
        <v>4.5</v>
      </c>
      <c r="H727" s="12"/>
      <c r="I727" s="6" t="s">
        <v>2392</v>
      </c>
      <c r="J727" s="6" t="s">
        <v>2424</v>
      </c>
      <c r="K727" s="7" t="s">
        <v>6480</v>
      </c>
      <c r="L727" s="69"/>
      <c r="M727" s="202">
        <v>1</v>
      </c>
    </row>
    <row r="728" spans="1:13" s="180" customFormat="1" ht="110.25">
      <c r="A728" s="181"/>
      <c r="B728" s="6">
        <v>15</v>
      </c>
      <c r="C728" s="190" t="s">
        <v>3657</v>
      </c>
      <c r="D728" s="6" t="s">
        <v>860</v>
      </c>
      <c r="E728" s="33" t="s">
        <v>2391</v>
      </c>
      <c r="F728" s="35">
        <v>2.7</v>
      </c>
      <c r="G728" s="12">
        <v>2.7</v>
      </c>
      <c r="H728" s="12"/>
      <c r="I728" s="6" t="s">
        <v>2392</v>
      </c>
      <c r="J728" s="6" t="s">
        <v>2424</v>
      </c>
      <c r="K728" s="7" t="s">
        <v>6481</v>
      </c>
      <c r="L728" s="69"/>
      <c r="M728" s="202">
        <v>1</v>
      </c>
    </row>
    <row r="729" spans="1:13" s="180" customFormat="1" ht="110.25">
      <c r="A729" s="181"/>
      <c r="B729" s="6">
        <v>16</v>
      </c>
      <c r="C729" s="190" t="s">
        <v>3658</v>
      </c>
      <c r="D729" s="6" t="s">
        <v>860</v>
      </c>
      <c r="E729" s="33" t="s">
        <v>2391</v>
      </c>
      <c r="F729" s="35">
        <v>4.3</v>
      </c>
      <c r="G729" s="12">
        <v>4.3</v>
      </c>
      <c r="H729" s="12"/>
      <c r="I729" s="6" t="s">
        <v>2392</v>
      </c>
      <c r="J729" s="6" t="s">
        <v>3659</v>
      </c>
      <c r="K729" s="7" t="s">
        <v>3660</v>
      </c>
      <c r="L729" s="69"/>
      <c r="M729" s="202">
        <v>1</v>
      </c>
    </row>
    <row r="730" spans="1:13" s="180" customFormat="1" ht="78.75">
      <c r="A730" s="181"/>
      <c r="B730" s="6">
        <v>17</v>
      </c>
      <c r="C730" s="190" t="s">
        <v>3661</v>
      </c>
      <c r="D730" s="6" t="s">
        <v>860</v>
      </c>
      <c r="E730" s="33" t="s">
        <v>2391</v>
      </c>
      <c r="F730" s="35">
        <v>1.74</v>
      </c>
      <c r="G730" s="12">
        <v>1.74</v>
      </c>
      <c r="H730" s="12"/>
      <c r="I730" s="6" t="s">
        <v>2392</v>
      </c>
      <c r="J730" s="6" t="s">
        <v>2397</v>
      </c>
      <c r="K730" s="7" t="s">
        <v>3662</v>
      </c>
      <c r="L730" s="69"/>
      <c r="M730" s="202">
        <v>1</v>
      </c>
    </row>
    <row r="731" spans="1:13" s="180" customFormat="1" ht="78.75">
      <c r="A731" s="181"/>
      <c r="B731" s="6">
        <v>18</v>
      </c>
      <c r="C731" s="190" t="s">
        <v>3663</v>
      </c>
      <c r="D731" s="6" t="s">
        <v>860</v>
      </c>
      <c r="E731" s="33" t="s">
        <v>2391</v>
      </c>
      <c r="F731" s="35">
        <v>1.93</v>
      </c>
      <c r="G731" s="12">
        <v>1.93</v>
      </c>
      <c r="H731" s="12"/>
      <c r="I731" s="6" t="s">
        <v>2392</v>
      </c>
      <c r="J731" s="6" t="s">
        <v>3664</v>
      </c>
      <c r="K731" s="7" t="s">
        <v>3665</v>
      </c>
      <c r="L731" s="69"/>
      <c r="M731" s="202">
        <v>1</v>
      </c>
    </row>
    <row r="732" spans="1:13" s="180" customFormat="1" ht="94.5">
      <c r="A732" s="181"/>
      <c r="B732" s="6">
        <v>19</v>
      </c>
      <c r="C732" s="190" t="s">
        <v>3666</v>
      </c>
      <c r="D732" s="6" t="s">
        <v>860</v>
      </c>
      <c r="E732" s="33" t="s">
        <v>2391</v>
      </c>
      <c r="F732" s="35">
        <v>4.93</v>
      </c>
      <c r="G732" s="12">
        <v>4.93</v>
      </c>
      <c r="H732" s="12"/>
      <c r="I732" s="6" t="s">
        <v>2392</v>
      </c>
      <c r="J732" s="6" t="s">
        <v>2424</v>
      </c>
      <c r="K732" s="7" t="s">
        <v>3667</v>
      </c>
      <c r="L732" s="69"/>
      <c r="M732" s="202">
        <v>1</v>
      </c>
    </row>
    <row r="733" spans="1:13" s="180" customFormat="1" ht="110.25">
      <c r="A733" s="181"/>
      <c r="B733" s="6">
        <v>20</v>
      </c>
      <c r="C733" s="190" t="s">
        <v>3668</v>
      </c>
      <c r="D733" s="6" t="s">
        <v>860</v>
      </c>
      <c r="E733" s="33" t="s">
        <v>2391</v>
      </c>
      <c r="F733" s="35">
        <v>1.03</v>
      </c>
      <c r="G733" s="12">
        <v>1.03</v>
      </c>
      <c r="H733" s="12"/>
      <c r="I733" s="6" t="s">
        <v>2392</v>
      </c>
      <c r="J733" s="6" t="s">
        <v>3669</v>
      </c>
      <c r="K733" s="7" t="s">
        <v>6482</v>
      </c>
      <c r="L733" s="69"/>
      <c r="M733" s="202">
        <v>1</v>
      </c>
    </row>
    <row r="734" spans="1:13" s="180" customFormat="1" ht="78.75">
      <c r="A734" s="181"/>
      <c r="B734" s="6">
        <v>21</v>
      </c>
      <c r="C734" s="190" t="s">
        <v>3670</v>
      </c>
      <c r="D734" s="6" t="s">
        <v>860</v>
      </c>
      <c r="E734" s="33" t="s">
        <v>2391</v>
      </c>
      <c r="F734" s="35">
        <v>1.3</v>
      </c>
      <c r="G734" s="12">
        <v>1.3</v>
      </c>
      <c r="H734" s="12"/>
      <c r="I734" s="6" t="s">
        <v>2392</v>
      </c>
      <c r="J734" s="6" t="s">
        <v>3671</v>
      </c>
      <c r="K734" s="7" t="s">
        <v>6483</v>
      </c>
      <c r="L734" s="69"/>
      <c r="M734" s="202">
        <v>1</v>
      </c>
    </row>
    <row r="735" spans="1:13" s="180" customFormat="1" ht="63">
      <c r="A735" s="181"/>
      <c r="B735" s="6">
        <v>22</v>
      </c>
      <c r="C735" s="190" t="s">
        <v>3672</v>
      </c>
      <c r="D735" s="6" t="s">
        <v>860</v>
      </c>
      <c r="E735" s="33" t="s">
        <v>2391</v>
      </c>
      <c r="F735" s="35">
        <v>2.2000000000000002</v>
      </c>
      <c r="G735" s="12">
        <v>2.2000000000000002</v>
      </c>
      <c r="H735" s="12"/>
      <c r="I735" s="6" t="s">
        <v>2392</v>
      </c>
      <c r="J735" s="6" t="s">
        <v>3673</v>
      </c>
      <c r="K735" s="7" t="s">
        <v>6484</v>
      </c>
      <c r="L735" s="69"/>
      <c r="M735" s="202">
        <v>1</v>
      </c>
    </row>
    <row r="736" spans="1:13" s="180" customFormat="1" ht="63">
      <c r="A736" s="181"/>
      <c r="B736" s="6">
        <v>23</v>
      </c>
      <c r="C736" s="190" t="s">
        <v>3674</v>
      </c>
      <c r="D736" s="6" t="s">
        <v>860</v>
      </c>
      <c r="E736" s="33" t="s">
        <v>2391</v>
      </c>
      <c r="F736" s="35">
        <v>1.4</v>
      </c>
      <c r="G736" s="12">
        <v>1.4</v>
      </c>
      <c r="H736" s="12"/>
      <c r="I736" s="6" t="s">
        <v>2392</v>
      </c>
      <c r="J736" s="6" t="s">
        <v>3673</v>
      </c>
      <c r="K736" s="7" t="s">
        <v>3675</v>
      </c>
      <c r="L736" s="69"/>
      <c r="M736" s="202">
        <v>1</v>
      </c>
    </row>
    <row r="737" spans="1:13" s="180" customFormat="1" ht="110.25">
      <c r="A737" s="181"/>
      <c r="B737" s="6">
        <v>24</v>
      </c>
      <c r="C737" s="190" t="s">
        <v>3676</v>
      </c>
      <c r="D737" s="6" t="s">
        <v>860</v>
      </c>
      <c r="E737" s="33" t="s">
        <v>2391</v>
      </c>
      <c r="F737" s="35">
        <v>4.91</v>
      </c>
      <c r="G737" s="12">
        <v>4.91</v>
      </c>
      <c r="H737" s="12"/>
      <c r="I737" s="6" t="s">
        <v>2392</v>
      </c>
      <c r="J737" s="6" t="s">
        <v>3664</v>
      </c>
      <c r="K737" s="7" t="s">
        <v>3677</v>
      </c>
      <c r="L737" s="69"/>
      <c r="M737" s="202">
        <v>1</v>
      </c>
    </row>
    <row r="738" spans="1:13" s="181" customFormat="1" hidden="1">
      <c r="B738" s="3"/>
      <c r="C738" s="132"/>
      <c r="D738" s="3"/>
      <c r="E738" s="137"/>
      <c r="F738" s="143"/>
      <c r="G738" s="142"/>
      <c r="H738" s="142"/>
      <c r="I738" s="3"/>
      <c r="J738" s="3"/>
      <c r="K738" s="137"/>
      <c r="L738" s="197"/>
      <c r="M738" s="183"/>
    </row>
    <row r="739" spans="1:13" s="5" customFormat="1" hidden="1">
      <c r="B739" s="162" t="s">
        <v>129</v>
      </c>
      <c r="C739" s="163" t="s">
        <v>130</v>
      </c>
      <c r="D739" s="3"/>
      <c r="E739" s="137"/>
      <c r="F739" s="143"/>
      <c r="G739" s="142"/>
      <c r="H739" s="142"/>
      <c r="I739" s="3"/>
      <c r="J739" s="3"/>
      <c r="K739" s="137"/>
      <c r="L739" s="197"/>
      <c r="M739" s="138"/>
    </row>
    <row r="740" spans="1:13" s="5" customFormat="1" hidden="1">
      <c r="B740" s="130"/>
      <c r="C740" s="137"/>
      <c r="D740" s="3"/>
      <c r="E740" s="137"/>
      <c r="F740" s="143"/>
      <c r="G740" s="142"/>
      <c r="H740" s="142"/>
      <c r="I740" s="3"/>
      <c r="J740" s="3"/>
      <c r="K740" s="137"/>
      <c r="L740" s="197"/>
      <c r="M740" s="138"/>
    </row>
    <row r="741" spans="1:13" s="5" customFormat="1" hidden="1">
      <c r="B741" s="130"/>
      <c r="C741" s="137"/>
      <c r="D741" s="3"/>
      <c r="E741" s="137"/>
      <c r="F741" s="143"/>
      <c r="G741" s="142"/>
      <c r="H741" s="142"/>
      <c r="I741" s="3"/>
      <c r="J741" s="3"/>
      <c r="K741" s="137"/>
      <c r="L741" s="197"/>
      <c r="M741" s="138"/>
    </row>
    <row r="742" spans="1:13" s="5" customFormat="1" hidden="1">
      <c r="B742" s="130"/>
      <c r="C742" s="137"/>
      <c r="D742" s="3"/>
      <c r="E742" s="137"/>
      <c r="F742" s="143"/>
      <c r="G742" s="142"/>
      <c r="H742" s="142"/>
      <c r="I742" s="3"/>
      <c r="J742" s="3"/>
      <c r="K742" s="137"/>
      <c r="L742" s="197"/>
      <c r="M742" s="138"/>
    </row>
    <row r="743" spans="1:13" s="5" customFormat="1" hidden="1">
      <c r="B743" s="130"/>
      <c r="C743" s="132"/>
      <c r="D743" s="3"/>
      <c r="E743" s="3"/>
      <c r="F743" s="142"/>
      <c r="G743" s="142"/>
      <c r="H743" s="142"/>
      <c r="I743" s="3"/>
      <c r="J743" s="3"/>
      <c r="K743" s="132"/>
      <c r="L743" s="197"/>
      <c r="M743" s="138"/>
    </row>
    <row r="744" spans="1:13" s="2" customFormat="1">
      <c r="B744" s="42" t="s">
        <v>6427</v>
      </c>
      <c r="C744" s="40"/>
      <c r="D744" s="11"/>
      <c r="E744" s="11"/>
      <c r="F744" s="37"/>
      <c r="G744" s="38"/>
      <c r="H744" s="38"/>
      <c r="I744" s="11"/>
      <c r="J744" s="11"/>
      <c r="K744" s="36"/>
      <c r="L744" s="36"/>
      <c r="M744" s="167">
        <v>0</v>
      </c>
    </row>
    <row r="745" spans="1:13" s="2" customFormat="1">
      <c r="B745" s="41" t="s">
        <v>16</v>
      </c>
      <c r="C745" s="43" t="s">
        <v>6493</v>
      </c>
      <c r="D745" s="11"/>
      <c r="E745" s="11"/>
      <c r="F745" s="38"/>
      <c r="G745" s="38"/>
      <c r="H745" s="38"/>
      <c r="I745" s="11"/>
      <c r="J745" s="11"/>
      <c r="K745" s="36"/>
      <c r="L745" s="36"/>
      <c r="M745" s="167">
        <v>0</v>
      </c>
    </row>
    <row r="746" spans="1:13" s="5" customFormat="1" hidden="1">
      <c r="B746" s="161" t="s">
        <v>18</v>
      </c>
      <c r="C746" s="201" t="s">
        <v>19</v>
      </c>
      <c r="D746" s="3"/>
      <c r="E746" s="3"/>
      <c r="F746" s="198"/>
      <c r="G746" s="198"/>
      <c r="H746" s="198"/>
      <c r="I746" s="3"/>
      <c r="J746" s="3"/>
      <c r="K746" s="185"/>
      <c r="L746" s="137"/>
      <c r="M746" s="138"/>
    </row>
    <row r="747" spans="1:13" s="181" customFormat="1" hidden="1">
      <c r="B747" s="3"/>
      <c r="C747" s="137"/>
      <c r="D747" s="3"/>
      <c r="E747" s="132"/>
      <c r="F747" s="143"/>
      <c r="G747" s="142"/>
      <c r="H747" s="142"/>
      <c r="I747" s="3"/>
      <c r="J747" s="3"/>
      <c r="K747" s="137"/>
      <c r="L747" s="137"/>
      <c r="M747" s="199"/>
    </row>
    <row r="748" spans="1:13" s="181" customFormat="1" hidden="1">
      <c r="B748" s="3"/>
      <c r="C748" s="137"/>
      <c r="D748" s="3"/>
      <c r="E748" s="132"/>
      <c r="F748" s="143"/>
      <c r="G748" s="142"/>
      <c r="H748" s="142"/>
      <c r="I748" s="3"/>
      <c r="J748" s="3"/>
      <c r="K748" s="137"/>
      <c r="L748" s="137"/>
      <c r="M748" s="183"/>
    </row>
    <row r="749" spans="1:13" s="181" customFormat="1" hidden="1">
      <c r="B749" s="3"/>
      <c r="C749" s="137"/>
      <c r="D749" s="3"/>
      <c r="E749" s="132"/>
      <c r="F749" s="143"/>
      <c r="G749" s="142"/>
      <c r="H749" s="142"/>
      <c r="I749" s="3"/>
      <c r="J749" s="3"/>
      <c r="K749" s="137"/>
      <c r="L749" s="137"/>
      <c r="M749" s="183"/>
    </row>
    <row r="750" spans="1:13" s="181" customFormat="1" hidden="1">
      <c r="B750" s="3"/>
      <c r="C750" s="137"/>
      <c r="D750" s="3"/>
      <c r="E750" s="132"/>
      <c r="F750" s="143"/>
      <c r="G750" s="142"/>
      <c r="H750" s="142"/>
      <c r="I750" s="3"/>
      <c r="J750" s="3"/>
      <c r="K750" s="137"/>
      <c r="L750" s="137"/>
      <c r="M750" s="183"/>
    </row>
    <row r="751" spans="1:13" s="181" customFormat="1" hidden="1">
      <c r="B751" s="3"/>
      <c r="C751" s="137"/>
      <c r="D751" s="3"/>
      <c r="E751" s="132"/>
      <c r="F751" s="143"/>
      <c r="G751" s="142"/>
      <c r="H751" s="142"/>
      <c r="I751" s="3"/>
      <c r="J751" s="3"/>
      <c r="K751" s="137"/>
      <c r="L751" s="137"/>
      <c r="M751" s="183"/>
    </row>
    <row r="752" spans="1:13" s="80" customFormat="1">
      <c r="A752" s="2"/>
      <c r="B752" s="79" t="s">
        <v>56</v>
      </c>
      <c r="C752" s="189" t="s">
        <v>6492</v>
      </c>
      <c r="D752" s="98"/>
      <c r="E752" s="99"/>
      <c r="F752" s="86"/>
      <c r="G752" s="87"/>
      <c r="H752" s="87"/>
      <c r="I752" s="78"/>
      <c r="J752" s="78"/>
      <c r="K752" s="85"/>
      <c r="L752" s="85"/>
      <c r="M752" s="421">
        <v>0</v>
      </c>
    </row>
    <row r="753" spans="1:13" s="180" customFormat="1" ht="157.5">
      <c r="A753" s="194"/>
      <c r="B753" s="6">
        <v>1</v>
      </c>
      <c r="C753" s="190" t="s">
        <v>3678</v>
      </c>
      <c r="D753" s="6" t="s">
        <v>860</v>
      </c>
      <c r="E753" s="33" t="s">
        <v>2450</v>
      </c>
      <c r="F753" s="35">
        <v>0.8</v>
      </c>
      <c r="G753" s="12">
        <v>0.8</v>
      </c>
      <c r="H753" s="12"/>
      <c r="I753" s="6" t="s">
        <v>1170</v>
      </c>
      <c r="J753" s="6" t="s">
        <v>2488</v>
      </c>
      <c r="K753" s="51" t="s">
        <v>6963</v>
      </c>
      <c r="L753" s="7" t="s">
        <v>6868</v>
      </c>
      <c r="M753" s="202">
        <v>1</v>
      </c>
    </row>
    <row r="754" spans="1:13" s="180" customFormat="1" ht="126">
      <c r="A754" s="194"/>
      <c r="B754" s="6">
        <v>2</v>
      </c>
      <c r="C754" s="190" t="s">
        <v>3679</v>
      </c>
      <c r="D754" s="6" t="s">
        <v>860</v>
      </c>
      <c r="E754" s="33" t="s">
        <v>2450</v>
      </c>
      <c r="F754" s="35">
        <v>1.49</v>
      </c>
      <c r="G754" s="12">
        <v>0.08</v>
      </c>
      <c r="H754" s="12"/>
      <c r="I754" s="6" t="s">
        <v>1170</v>
      </c>
      <c r="J754" s="6" t="s">
        <v>2451</v>
      </c>
      <c r="K754" s="7" t="s">
        <v>6962</v>
      </c>
      <c r="L754" s="7" t="s">
        <v>6946</v>
      </c>
      <c r="M754" s="202">
        <v>1</v>
      </c>
    </row>
    <row r="755" spans="1:13" s="180" customFormat="1" ht="283.5">
      <c r="A755" s="194"/>
      <c r="B755" s="6">
        <v>3</v>
      </c>
      <c r="C755" s="190" t="s">
        <v>3682</v>
      </c>
      <c r="D755" s="6" t="s">
        <v>860</v>
      </c>
      <c r="E755" s="33" t="s">
        <v>2450</v>
      </c>
      <c r="F755" s="35">
        <v>1.6</v>
      </c>
      <c r="G755" s="12">
        <v>1.6</v>
      </c>
      <c r="H755" s="12"/>
      <c r="I755" s="6" t="s">
        <v>1170</v>
      </c>
      <c r="J755" s="6" t="s">
        <v>2488</v>
      </c>
      <c r="K755" s="7" t="s">
        <v>6958</v>
      </c>
      <c r="L755" s="7" t="s">
        <v>6868</v>
      </c>
      <c r="M755" s="202">
        <v>1</v>
      </c>
    </row>
    <row r="756" spans="1:13" s="180" customFormat="1" ht="126">
      <c r="A756" s="194"/>
      <c r="B756" s="6">
        <v>4</v>
      </c>
      <c r="C756" s="190" t="s">
        <v>3684</v>
      </c>
      <c r="D756" s="6" t="s">
        <v>860</v>
      </c>
      <c r="E756" s="33" t="s">
        <v>2450</v>
      </c>
      <c r="F756" s="35">
        <v>0.84</v>
      </c>
      <c r="G756" s="12">
        <v>0.84</v>
      </c>
      <c r="H756" s="12"/>
      <c r="I756" s="6" t="s">
        <v>1170</v>
      </c>
      <c r="J756" s="6" t="s">
        <v>2453</v>
      </c>
      <c r="K756" s="7" t="s">
        <v>6957</v>
      </c>
      <c r="L756" s="7" t="s">
        <v>6866</v>
      </c>
      <c r="M756" s="202">
        <v>1</v>
      </c>
    </row>
    <row r="757" spans="1:13" s="180" customFormat="1" ht="78.75">
      <c r="A757" s="194"/>
      <c r="B757" s="6">
        <v>5</v>
      </c>
      <c r="C757" s="190" t="s">
        <v>3685</v>
      </c>
      <c r="D757" s="6" t="s">
        <v>860</v>
      </c>
      <c r="E757" s="33" t="s">
        <v>2450</v>
      </c>
      <c r="F757" s="35">
        <v>2</v>
      </c>
      <c r="G757" s="12">
        <v>2</v>
      </c>
      <c r="H757" s="12"/>
      <c r="I757" s="6" t="s">
        <v>1170</v>
      </c>
      <c r="J757" s="6" t="s">
        <v>2453</v>
      </c>
      <c r="K757" s="7" t="s">
        <v>6956</v>
      </c>
      <c r="L757" s="7" t="s">
        <v>6948</v>
      </c>
      <c r="M757" s="202">
        <v>1</v>
      </c>
    </row>
    <row r="758" spans="1:13" s="180" customFormat="1" ht="78.75">
      <c r="A758" s="194"/>
      <c r="B758" s="6">
        <v>6</v>
      </c>
      <c r="C758" s="190" t="s">
        <v>3686</v>
      </c>
      <c r="D758" s="6" t="s">
        <v>860</v>
      </c>
      <c r="E758" s="33" t="s">
        <v>2450</v>
      </c>
      <c r="F758" s="35">
        <v>0.5</v>
      </c>
      <c r="G758" s="12">
        <v>0.5</v>
      </c>
      <c r="H758" s="12"/>
      <c r="I758" s="6" t="s">
        <v>1170</v>
      </c>
      <c r="J758" s="6" t="s">
        <v>2543</v>
      </c>
      <c r="K758" s="7" t="s">
        <v>6955</v>
      </c>
      <c r="L758" s="7" t="s">
        <v>6948</v>
      </c>
      <c r="M758" s="202">
        <v>1</v>
      </c>
    </row>
    <row r="759" spans="1:13" s="180" customFormat="1" ht="63">
      <c r="A759" s="194"/>
      <c r="B759" s="6">
        <v>7</v>
      </c>
      <c r="C759" s="190" t="s">
        <v>3687</v>
      </c>
      <c r="D759" s="6" t="s">
        <v>860</v>
      </c>
      <c r="E759" s="33" t="s">
        <v>2450</v>
      </c>
      <c r="F759" s="35">
        <v>0.5</v>
      </c>
      <c r="G759" s="12">
        <v>0.5</v>
      </c>
      <c r="H759" s="12"/>
      <c r="I759" s="6" t="s">
        <v>1170</v>
      </c>
      <c r="J759" s="6" t="s">
        <v>2516</v>
      </c>
      <c r="K759" s="7" t="s">
        <v>6954</v>
      </c>
      <c r="L759" s="7" t="s">
        <v>6948</v>
      </c>
      <c r="M759" s="202">
        <v>1</v>
      </c>
    </row>
    <row r="760" spans="1:13" s="180" customFormat="1" ht="173.25">
      <c r="A760" s="194"/>
      <c r="B760" s="6">
        <v>8</v>
      </c>
      <c r="C760" s="190" t="s">
        <v>3688</v>
      </c>
      <c r="D760" s="6" t="s">
        <v>860</v>
      </c>
      <c r="E760" s="33" t="s">
        <v>2450</v>
      </c>
      <c r="F760" s="35">
        <v>3</v>
      </c>
      <c r="G760" s="12">
        <v>3</v>
      </c>
      <c r="H760" s="12"/>
      <c r="I760" s="6" t="s">
        <v>1170</v>
      </c>
      <c r="J760" s="6" t="s">
        <v>2465</v>
      </c>
      <c r="K760" s="7" t="s">
        <v>6953</v>
      </c>
      <c r="L760" s="7" t="s">
        <v>6866</v>
      </c>
      <c r="M760" s="202">
        <v>1</v>
      </c>
    </row>
    <row r="761" spans="1:13" s="180" customFormat="1" ht="63">
      <c r="A761" s="194"/>
      <c r="B761" s="6">
        <v>9</v>
      </c>
      <c r="C761" s="190" t="s">
        <v>3689</v>
      </c>
      <c r="D761" s="6" t="s">
        <v>860</v>
      </c>
      <c r="E761" s="33" t="s">
        <v>2450</v>
      </c>
      <c r="F761" s="35">
        <v>1</v>
      </c>
      <c r="G761" s="12">
        <v>1</v>
      </c>
      <c r="H761" s="12"/>
      <c r="I761" s="6" t="s">
        <v>1170</v>
      </c>
      <c r="J761" s="6" t="s">
        <v>2498</v>
      </c>
      <c r="K761" s="7" t="s">
        <v>6952</v>
      </c>
      <c r="L761" s="7" t="s">
        <v>6948</v>
      </c>
      <c r="M761" s="202">
        <v>1</v>
      </c>
    </row>
    <row r="762" spans="1:13" s="180" customFormat="1" ht="157.5">
      <c r="A762" s="194"/>
      <c r="B762" s="6">
        <v>10</v>
      </c>
      <c r="C762" s="190" t="s">
        <v>3690</v>
      </c>
      <c r="D762" s="6" t="s">
        <v>860</v>
      </c>
      <c r="E762" s="33" t="s">
        <v>2450</v>
      </c>
      <c r="F762" s="35">
        <v>0.14000000000000001</v>
      </c>
      <c r="G762" s="12">
        <v>0.14000000000000001</v>
      </c>
      <c r="H762" s="12"/>
      <c r="I762" s="6" t="s">
        <v>1170</v>
      </c>
      <c r="J762" s="6" t="s">
        <v>2485</v>
      </c>
      <c r="K762" s="7" t="s">
        <v>6951</v>
      </c>
      <c r="L762" s="7" t="s">
        <v>6858</v>
      </c>
      <c r="M762" s="202">
        <v>1</v>
      </c>
    </row>
    <row r="763" spans="1:13" s="180" customFormat="1" ht="94.5">
      <c r="A763" s="194"/>
      <c r="B763" s="6">
        <v>11</v>
      </c>
      <c r="C763" s="190" t="s">
        <v>3691</v>
      </c>
      <c r="D763" s="6" t="s">
        <v>860</v>
      </c>
      <c r="E763" s="33" t="s">
        <v>2450</v>
      </c>
      <c r="F763" s="35">
        <v>4.5</v>
      </c>
      <c r="G763" s="12">
        <v>4.5</v>
      </c>
      <c r="H763" s="12"/>
      <c r="I763" s="6" t="s">
        <v>1170</v>
      </c>
      <c r="J763" s="6" t="s">
        <v>2458</v>
      </c>
      <c r="K763" s="7" t="s">
        <v>5946</v>
      </c>
      <c r="L763" s="7" t="s">
        <v>6858</v>
      </c>
      <c r="M763" s="202">
        <v>1</v>
      </c>
    </row>
    <row r="764" spans="1:13" s="181" customFormat="1" hidden="1">
      <c r="B764" s="3"/>
      <c r="C764" s="132"/>
      <c r="D764" s="3"/>
      <c r="E764" s="132"/>
      <c r="F764" s="143"/>
      <c r="G764" s="142"/>
      <c r="H764" s="142"/>
      <c r="I764" s="3"/>
      <c r="J764" s="3"/>
      <c r="K764" s="137"/>
      <c r="L764" s="137"/>
      <c r="M764" s="183"/>
    </row>
    <row r="765" spans="1:13" s="2" customFormat="1">
      <c r="B765" s="41" t="s">
        <v>129</v>
      </c>
      <c r="C765" s="42" t="s">
        <v>130</v>
      </c>
      <c r="D765" s="41"/>
      <c r="E765" s="42"/>
      <c r="F765" s="39"/>
      <c r="G765" s="38"/>
      <c r="H765" s="38"/>
      <c r="I765" s="11"/>
      <c r="J765" s="11"/>
      <c r="K765" s="36"/>
      <c r="L765" s="36"/>
      <c r="M765" s="167">
        <v>0</v>
      </c>
    </row>
    <row r="766" spans="1:13" ht="47.25">
      <c r="A766" s="2"/>
      <c r="B766" s="6">
        <v>12</v>
      </c>
      <c r="C766" s="33" t="s">
        <v>3692</v>
      </c>
      <c r="D766" s="6" t="s">
        <v>860</v>
      </c>
      <c r="E766" s="33" t="s">
        <v>2450</v>
      </c>
      <c r="F766" s="35">
        <v>0.5</v>
      </c>
      <c r="G766" s="12">
        <v>0.5</v>
      </c>
      <c r="H766" s="12"/>
      <c r="I766" s="6" t="s">
        <v>1170</v>
      </c>
      <c r="J766" s="6" t="s">
        <v>2467</v>
      </c>
      <c r="K766" s="7" t="s">
        <v>6950</v>
      </c>
      <c r="L766" s="7" t="s">
        <v>6866</v>
      </c>
      <c r="M766" s="202">
        <v>1</v>
      </c>
    </row>
    <row r="767" spans="1:13" ht="47.25">
      <c r="A767" s="2"/>
      <c r="B767" s="6">
        <v>13</v>
      </c>
      <c r="C767" s="33" t="s">
        <v>3693</v>
      </c>
      <c r="D767" s="6" t="s">
        <v>860</v>
      </c>
      <c r="E767" s="33" t="s">
        <v>2450</v>
      </c>
      <c r="F767" s="35">
        <v>0.5</v>
      </c>
      <c r="G767" s="12">
        <v>0.5</v>
      </c>
      <c r="H767" s="12"/>
      <c r="I767" s="6" t="s">
        <v>1170</v>
      </c>
      <c r="J767" s="6" t="s">
        <v>2498</v>
      </c>
      <c r="K767" s="7" t="s">
        <v>6950</v>
      </c>
      <c r="L767" s="7" t="s">
        <v>6866</v>
      </c>
      <c r="M767" s="202">
        <v>1</v>
      </c>
    </row>
    <row r="768" spans="1:13" ht="47.25">
      <c r="B768" s="6">
        <v>14</v>
      </c>
      <c r="C768" s="7" t="s">
        <v>3694</v>
      </c>
      <c r="D768" s="6" t="s">
        <v>860</v>
      </c>
      <c r="E768" s="7" t="s">
        <v>2450</v>
      </c>
      <c r="F768" s="35">
        <v>0.5</v>
      </c>
      <c r="G768" s="12">
        <v>0.5</v>
      </c>
      <c r="H768" s="12"/>
      <c r="I768" s="6" t="s">
        <v>1170</v>
      </c>
      <c r="J768" s="6" t="s">
        <v>2498</v>
      </c>
      <c r="K768" s="7" t="s">
        <v>6950</v>
      </c>
      <c r="L768" s="7" t="s">
        <v>6866</v>
      </c>
      <c r="M768" s="202">
        <v>1</v>
      </c>
    </row>
    <row r="769" spans="1:13" s="180" customFormat="1" ht="189">
      <c r="A769" s="194"/>
      <c r="B769" s="6">
        <v>15</v>
      </c>
      <c r="C769" s="190" t="s">
        <v>4251</v>
      </c>
      <c r="D769" s="6" t="s">
        <v>860</v>
      </c>
      <c r="E769" s="33" t="s">
        <v>2450</v>
      </c>
      <c r="F769" s="35">
        <v>3.5746699999999998</v>
      </c>
      <c r="G769" s="12"/>
      <c r="H769" s="12">
        <v>2.79</v>
      </c>
      <c r="I769" s="6" t="s">
        <v>1170</v>
      </c>
      <c r="J769" s="6" t="s">
        <v>2453</v>
      </c>
      <c r="K769" s="51" t="s">
        <v>6949</v>
      </c>
      <c r="L769" s="7" t="s">
        <v>6858</v>
      </c>
      <c r="M769" s="202">
        <v>1</v>
      </c>
    </row>
    <row r="770" spans="1:13" s="181" customFormat="1" hidden="1">
      <c r="B770" s="3"/>
      <c r="C770" s="137"/>
      <c r="D770" s="3"/>
      <c r="E770" s="137"/>
      <c r="F770" s="143"/>
      <c r="G770" s="142"/>
      <c r="H770" s="142"/>
      <c r="I770" s="3"/>
      <c r="J770" s="3"/>
      <c r="K770" s="137"/>
      <c r="L770" s="137"/>
      <c r="M770" s="183"/>
    </row>
    <row r="771" spans="1:13" s="5" customFormat="1" hidden="1">
      <c r="B771" s="163" t="s">
        <v>2553</v>
      </c>
      <c r="C771" s="186"/>
      <c r="D771" s="3"/>
      <c r="E771" s="3"/>
      <c r="F771" s="187"/>
      <c r="G771" s="142"/>
      <c r="H771" s="142"/>
      <c r="I771" s="3"/>
      <c r="J771" s="3"/>
      <c r="K771" s="137"/>
      <c r="L771" s="197"/>
      <c r="M771" s="138"/>
    </row>
    <row r="772" spans="1:13" s="5" customFormat="1" hidden="1">
      <c r="B772" s="162" t="s">
        <v>16</v>
      </c>
      <c r="C772" s="188" t="s">
        <v>17</v>
      </c>
      <c r="D772" s="162"/>
      <c r="E772" s="163"/>
      <c r="F772" s="143"/>
      <c r="G772" s="142"/>
      <c r="H772" s="142"/>
      <c r="I772" s="3"/>
      <c r="J772" s="3"/>
      <c r="K772" s="137"/>
      <c r="L772" s="197"/>
      <c r="M772" s="138"/>
    </row>
    <row r="773" spans="1:13" s="5" customFormat="1" hidden="1">
      <c r="B773" s="161" t="s">
        <v>18</v>
      </c>
      <c r="C773" s="201" t="s">
        <v>19</v>
      </c>
      <c r="D773" s="130"/>
      <c r="E773" s="130"/>
      <c r="F773" s="193"/>
      <c r="G773" s="193"/>
      <c r="H773" s="193"/>
      <c r="I773" s="130"/>
      <c r="J773" s="130"/>
      <c r="K773" s="192"/>
      <c r="L773" s="197"/>
      <c r="M773" s="138"/>
    </row>
    <row r="774" spans="1:13" s="181" customFormat="1" hidden="1">
      <c r="A774" s="5"/>
      <c r="B774" s="3"/>
      <c r="C774" s="137"/>
      <c r="D774" s="3"/>
      <c r="E774" s="3"/>
      <c r="F774" s="142"/>
      <c r="G774" s="142"/>
      <c r="H774" s="142"/>
      <c r="I774" s="3"/>
      <c r="J774" s="3"/>
      <c r="K774" s="132"/>
      <c r="L774" s="197"/>
      <c r="M774" s="183"/>
    </row>
    <row r="775" spans="1:13" s="181" customFormat="1" hidden="1">
      <c r="A775" s="5"/>
      <c r="B775" s="3"/>
      <c r="C775" s="137"/>
      <c r="D775" s="3"/>
      <c r="E775" s="3"/>
      <c r="F775" s="142"/>
      <c r="G775" s="142"/>
      <c r="H775" s="142"/>
      <c r="I775" s="3"/>
      <c r="J775" s="3"/>
      <c r="K775" s="132"/>
      <c r="L775" s="197"/>
      <c r="M775" s="183"/>
    </row>
    <row r="776" spans="1:13" s="181" customFormat="1" hidden="1">
      <c r="A776" s="5"/>
      <c r="B776" s="3"/>
      <c r="C776" s="137"/>
      <c r="D776" s="3"/>
      <c r="E776" s="3"/>
      <c r="F776" s="142"/>
      <c r="G776" s="142"/>
      <c r="H776" s="142"/>
      <c r="I776" s="3"/>
      <c r="J776" s="3"/>
      <c r="K776" s="132"/>
      <c r="L776" s="197"/>
      <c r="M776" s="183"/>
    </row>
    <row r="777" spans="1:13" s="181" customFormat="1" hidden="1">
      <c r="A777" s="5"/>
      <c r="B777" s="3"/>
      <c r="C777" s="137"/>
      <c r="D777" s="3"/>
      <c r="E777" s="3"/>
      <c r="F777" s="142"/>
      <c r="G777" s="142"/>
      <c r="H777" s="142"/>
      <c r="I777" s="3"/>
      <c r="J777" s="3"/>
      <c r="K777" s="132"/>
      <c r="L777" s="197"/>
      <c r="M777" s="183"/>
    </row>
    <row r="778" spans="1:13" s="181" customFormat="1" hidden="1">
      <c r="A778" s="5"/>
      <c r="B778" s="3"/>
      <c r="C778" s="137"/>
      <c r="D778" s="3"/>
      <c r="E778" s="3"/>
      <c r="F778" s="142"/>
      <c r="G778" s="142"/>
      <c r="H778" s="142"/>
      <c r="I778" s="3"/>
      <c r="J778" s="3"/>
      <c r="K778" s="132"/>
      <c r="L778" s="197"/>
      <c r="M778" s="183"/>
    </row>
    <row r="779" spans="1:13" s="5" customFormat="1" hidden="1">
      <c r="B779" s="161" t="s">
        <v>56</v>
      </c>
      <c r="C779" s="201" t="s">
        <v>57</v>
      </c>
      <c r="D779" s="130"/>
      <c r="E779" s="130"/>
      <c r="F779" s="193"/>
      <c r="G779" s="193"/>
      <c r="H779" s="193"/>
      <c r="I779" s="130"/>
      <c r="J779" s="130"/>
      <c r="K779" s="192"/>
      <c r="L779" s="197"/>
      <c r="M779" s="138"/>
    </row>
    <row r="780" spans="1:13" s="181" customFormat="1" hidden="1">
      <c r="A780" s="5"/>
      <c r="B780" s="3"/>
      <c r="C780" s="230"/>
      <c r="D780" s="3"/>
      <c r="E780" s="3"/>
      <c r="F780" s="142"/>
      <c r="G780" s="142"/>
      <c r="H780" s="142"/>
      <c r="I780" s="3"/>
      <c r="J780" s="3"/>
      <c r="K780" s="132"/>
      <c r="L780" s="197"/>
      <c r="M780" s="183"/>
    </row>
    <row r="781" spans="1:13" s="181" customFormat="1" hidden="1">
      <c r="A781" s="5"/>
      <c r="B781" s="3"/>
      <c r="C781" s="132"/>
      <c r="D781" s="3"/>
      <c r="E781" s="3"/>
      <c r="F781" s="142"/>
      <c r="G781" s="142"/>
      <c r="H781" s="142"/>
      <c r="I781" s="3"/>
      <c r="J781" s="3"/>
      <c r="K781" s="132"/>
      <c r="L781" s="197"/>
      <c r="M781" s="183"/>
    </row>
    <row r="782" spans="1:13" s="181" customFormat="1" hidden="1">
      <c r="A782" s="5"/>
      <c r="B782" s="3"/>
      <c r="C782" s="132"/>
      <c r="D782" s="3"/>
      <c r="E782" s="3"/>
      <c r="F782" s="142"/>
      <c r="G782" s="142"/>
      <c r="H782" s="142"/>
      <c r="I782" s="3"/>
      <c r="J782" s="3"/>
      <c r="K782" s="132"/>
      <c r="L782" s="197"/>
      <c r="M782" s="183"/>
    </row>
    <row r="783" spans="1:13" s="5" customFormat="1" hidden="1">
      <c r="B783" s="162" t="s">
        <v>129</v>
      </c>
      <c r="C783" s="163" t="s">
        <v>130</v>
      </c>
      <c r="D783" s="130"/>
      <c r="E783" s="130"/>
      <c r="F783" s="193"/>
      <c r="G783" s="193"/>
      <c r="H783" s="193"/>
      <c r="I783" s="130"/>
      <c r="J783" s="130"/>
      <c r="K783" s="192"/>
      <c r="L783" s="197"/>
      <c r="M783" s="138"/>
    </row>
    <row r="784" spans="1:13" s="181" customFormat="1" hidden="1">
      <c r="A784" s="5"/>
      <c r="B784" s="3"/>
      <c r="C784" s="132"/>
      <c r="D784" s="3"/>
      <c r="E784" s="3"/>
      <c r="F784" s="142"/>
      <c r="G784" s="142"/>
      <c r="H784" s="142"/>
      <c r="I784" s="3"/>
      <c r="J784" s="3"/>
      <c r="K784" s="132"/>
      <c r="L784" s="197"/>
      <c r="M784" s="183"/>
    </row>
    <row r="785" spans="1:13" s="181" customFormat="1" hidden="1">
      <c r="A785" s="5"/>
      <c r="B785" s="3"/>
      <c r="C785" s="132"/>
      <c r="D785" s="3"/>
      <c r="E785" s="3"/>
      <c r="F785" s="142"/>
      <c r="G785" s="142"/>
      <c r="H785" s="142"/>
      <c r="I785" s="3"/>
      <c r="J785" s="3"/>
      <c r="K785" s="132"/>
      <c r="L785" s="197"/>
      <c r="M785" s="183"/>
    </row>
    <row r="786" spans="1:13" s="181" customFormat="1" hidden="1">
      <c r="A786" s="5"/>
      <c r="B786" s="3"/>
      <c r="C786" s="137"/>
      <c r="D786" s="3"/>
      <c r="E786" s="3"/>
      <c r="F786" s="142"/>
      <c r="G786" s="142"/>
      <c r="H786" s="142"/>
      <c r="I786" s="3"/>
      <c r="J786" s="3"/>
      <c r="K786" s="137"/>
      <c r="L786" s="197"/>
      <c r="M786" s="183"/>
    </row>
    <row r="787" spans="1:13" s="2" customFormat="1">
      <c r="B787" s="42" t="s">
        <v>6428</v>
      </c>
      <c r="C787" s="40"/>
      <c r="D787" s="11"/>
      <c r="E787" s="11"/>
      <c r="F787" s="37"/>
      <c r="G787" s="38"/>
      <c r="H787" s="38"/>
      <c r="I787" s="11"/>
      <c r="J787" s="11"/>
      <c r="K787" s="36"/>
      <c r="L787" s="36"/>
      <c r="M787" s="167">
        <v>0</v>
      </c>
    </row>
    <row r="788" spans="1:13" s="2" customFormat="1">
      <c r="B788" s="41" t="s">
        <v>16</v>
      </c>
      <c r="C788" s="43" t="s">
        <v>6493</v>
      </c>
      <c r="D788" s="41"/>
      <c r="E788" s="42"/>
      <c r="F788" s="39"/>
      <c r="G788" s="38"/>
      <c r="H788" s="38"/>
      <c r="I788" s="11"/>
      <c r="J788" s="11"/>
      <c r="K788" s="36"/>
      <c r="L788" s="36"/>
      <c r="M788" s="167">
        <v>0</v>
      </c>
    </row>
    <row r="789" spans="1:13" s="80" customFormat="1">
      <c r="A789" s="1"/>
      <c r="B789" s="79" t="s">
        <v>18</v>
      </c>
      <c r="C789" s="189" t="s">
        <v>19</v>
      </c>
      <c r="D789" s="78"/>
      <c r="E789" s="78"/>
      <c r="F789" s="86"/>
      <c r="G789" s="87"/>
      <c r="H789" s="87"/>
      <c r="I789" s="78"/>
      <c r="J789" s="78"/>
      <c r="K789" s="85"/>
      <c r="L789" s="85"/>
      <c r="M789" s="421">
        <v>0</v>
      </c>
    </row>
    <row r="790" spans="1:13" s="180" customFormat="1" ht="94.5">
      <c r="A790" s="1"/>
      <c r="B790" s="6">
        <v>1</v>
      </c>
      <c r="C790" s="7" t="s">
        <v>3695</v>
      </c>
      <c r="D790" s="6" t="s">
        <v>860</v>
      </c>
      <c r="E790" s="6" t="s">
        <v>2654</v>
      </c>
      <c r="F790" s="35">
        <v>1.97</v>
      </c>
      <c r="G790" s="12">
        <v>1.97</v>
      </c>
      <c r="H790" s="12">
        <v>1.8</v>
      </c>
      <c r="I790" s="6" t="s">
        <v>2557</v>
      </c>
      <c r="J790" s="6" t="s">
        <v>2571</v>
      </c>
      <c r="K790" s="7" t="s">
        <v>3696</v>
      </c>
      <c r="L790" s="7"/>
      <c r="M790" s="202">
        <v>1</v>
      </c>
    </row>
    <row r="791" spans="1:13" s="180" customFormat="1" ht="94.5">
      <c r="A791" s="1"/>
      <c r="B791" s="6">
        <v>2</v>
      </c>
      <c r="C791" s="7" t="s">
        <v>3697</v>
      </c>
      <c r="D791" s="6" t="s">
        <v>860</v>
      </c>
      <c r="E791" s="6" t="s">
        <v>2654</v>
      </c>
      <c r="F791" s="35">
        <v>1.9</v>
      </c>
      <c r="G791" s="12">
        <v>1.9</v>
      </c>
      <c r="H791" s="12">
        <v>1.9</v>
      </c>
      <c r="I791" s="6" t="s">
        <v>2557</v>
      </c>
      <c r="J791" s="6" t="s">
        <v>2571</v>
      </c>
      <c r="K791" s="7" t="s">
        <v>3698</v>
      </c>
      <c r="L791" s="7"/>
      <c r="M791" s="202">
        <v>1</v>
      </c>
    </row>
    <row r="792" spans="1:13" s="180" customFormat="1" ht="78.75">
      <c r="A792" s="1"/>
      <c r="B792" s="6">
        <v>3</v>
      </c>
      <c r="C792" s="7" t="s">
        <v>3699</v>
      </c>
      <c r="D792" s="6" t="s">
        <v>860</v>
      </c>
      <c r="E792" s="6" t="s">
        <v>2654</v>
      </c>
      <c r="F792" s="35">
        <v>1.3</v>
      </c>
      <c r="G792" s="12">
        <v>1.3</v>
      </c>
      <c r="H792" s="12">
        <v>1.1000000000000001</v>
      </c>
      <c r="I792" s="6" t="s">
        <v>2557</v>
      </c>
      <c r="J792" s="6"/>
      <c r="K792" s="7" t="s">
        <v>3700</v>
      </c>
      <c r="L792" s="7"/>
      <c r="M792" s="202">
        <v>1</v>
      </c>
    </row>
    <row r="793" spans="1:13" s="180" customFormat="1" ht="63">
      <c r="A793" s="1"/>
      <c r="B793" s="6">
        <v>4</v>
      </c>
      <c r="C793" s="7" t="s">
        <v>3701</v>
      </c>
      <c r="D793" s="6" t="s">
        <v>860</v>
      </c>
      <c r="E793" s="6" t="s">
        <v>2654</v>
      </c>
      <c r="F793" s="35">
        <v>3.5</v>
      </c>
      <c r="G793" s="12">
        <v>3.5</v>
      </c>
      <c r="H793" s="12"/>
      <c r="I793" s="6" t="s">
        <v>2557</v>
      </c>
      <c r="J793" s="6" t="s">
        <v>2783</v>
      </c>
      <c r="K793" s="7" t="s">
        <v>3702</v>
      </c>
      <c r="L793" s="7"/>
      <c r="M793" s="202">
        <v>1</v>
      </c>
    </row>
    <row r="794" spans="1:13" s="180" customFormat="1" ht="126">
      <c r="A794" s="1"/>
      <c r="B794" s="6">
        <v>5</v>
      </c>
      <c r="C794" s="7" t="s">
        <v>3703</v>
      </c>
      <c r="D794" s="6" t="s">
        <v>860</v>
      </c>
      <c r="E794" s="6" t="s">
        <v>2654</v>
      </c>
      <c r="F794" s="35">
        <v>1.98</v>
      </c>
      <c r="G794" s="12">
        <v>1.98</v>
      </c>
      <c r="H794" s="12">
        <v>1.8</v>
      </c>
      <c r="I794" s="6" t="s">
        <v>2557</v>
      </c>
      <c r="J794" s="6" t="s">
        <v>2566</v>
      </c>
      <c r="K794" s="7" t="s">
        <v>3704</v>
      </c>
      <c r="L794" s="7"/>
      <c r="M794" s="202">
        <v>1</v>
      </c>
    </row>
    <row r="795" spans="1:13" s="180" customFormat="1" ht="126">
      <c r="A795" s="1"/>
      <c r="B795" s="6">
        <v>6</v>
      </c>
      <c r="C795" s="7" t="s">
        <v>3705</v>
      </c>
      <c r="D795" s="6" t="s">
        <v>860</v>
      </c>
      <c r="E795" s="6" t="s">
        <v>2654</v>
      </c>
      <c r="F795" s="35">
        <v>1.2</v>
      </c>
      <c r="G795" s="12">
        <v>1.2</v>
      </c>
      <c r="H795" s="12">
        <v>1</v>
      </c>
      <c r="I795" s="6" t="s">
        <v>2557</v>
      </c>
      <c r="J795" s="6" t="s">
        <v>2574</v>
      </c>
      <c r="K795" s="7" t="s">
        <v>3706</v>
      </c>
      <c r="L795" s="7"/>
      <c r="M795" s="202">
        <v>1</v>
      </c>
    </row>
    <row r="796" spans="1:13" s="180" customFormat="1" ht="78.75">
      <c r="A796" s="1"/>
      <c r="B796" s="6">
        <v>7</v>
      </c>
      <c r="C796" s="7" t="s">
        <v>3707</v>
      </c>
      <c r="D796" s="6" t="s">
        <v>860</v>
      </c>
      <c r="E796" s="6" t="s">
        <v>2654</v>
      </c>
      <c r="F796" s="35">
        <v>1.6</v>
      </c>
      <c r="G796" s="12">
        <v>1.6</v>
      </c>
      <c r="H796" s="12">
        <v>1.4</v>
      </c>
      <c r="I796" s="6" t="s">
        <v>2557</v>
      </c>
      <c r="J796" s="6" t="s">
        <v>2696</v>
      </c>
      <c r="K796" s="7" t="s">
        <v>3708</v>
      </c>
      <c r="L796" s="7"/>
      <c r="M796" s="202">
        <v>1</v>
      </c>
    </row>
    <row r="797" spans="1:13" s="180" customFormat="1" ht="63">
      <c r="A797" s="1"/>
      <c r="B797" s="6">
        <v>8</v>
      </c>
      <c r="C797" s="7" t="s">
        <v>3709</v>
      </c>
      <c r="D797" s="6" t="s">
        <v>860</v>
      </c>
      <c r="E797" s="6" t="s">
        <v>2654</v>
      </c>
      <c r="F797" s="35">
        <v>3</v>
      </c>
      <c r="G797" s="12">
        <v>3</v>
      </c>
      <c r="H797" s="12"/>
      <c r="I797" s="6" t="s">
        <v>2557</v>
      </c>
      <c r="J797" s="6" t="s">
        <v>3710</v>
      </c>
      <c r="K797" s="7" t="s">
        <v>3711</v>
      </c>
      <c r="L797" s="7"/>
      <c r="M797" s="202">
        <v>1</v>
      </c>
    </row>
    <row r="798" spans="1:13" s="180" customFormat="1" ht="63">
      <c r="A798" s="1"/>
      <c r="B798" s="6">
        <v>9</v>
      </c>
      <c r="C798" s="7" t="s">
        <v>3712</v>
      </c>
      <c r="D798" s="6" t="s">
        <v>860</v>
      </c>
      <c r="E798" s="6" t="s">
        <v>2654</v>
      </c>
      <c r="F798" s="35">
        <v>7</v>
      </c>
      <c r="G798" s="12">
        <v>7</v>
      </c>
      <c r="H798" s="12"/>
      <c r="I798" s="6" t="s">
        <v>2557</v>
      </c>
      <c r="J798" s="6" t="s">
        <v>3710</v>
      </c>
      <c r="K798" s="7" t="s">
        <v>3713</v>
      </c>
      <c r="L798" s="7"/>
      <c r="M798" s="202">
        <v>1</v>
      </c>
    </row>
    <row r="799" spans="1:13" s="180" customFormat="1" ht="78.75">
      <c r="A799" s="1"/>
      <c r="B799" s="6">
        <v>10</v>
      </c>
      <c r="C799" s="7" t="s">
        <v>3714</v>
      </c>
      <c r="D799" s="6" t="s">
        <v>860</v>
      </c>
      <c r="E799" s="6" t="s">
        <v>2654</v>
      </c>
      <c r="F799" s="35">
        <v>0.7</v>
      </c>
      <c r="G799" s="12">
        <v>0.7</v>
      </c>
      <c r="H799" s="12">
        <v>0.7</v>
      </c>
      <c r="I799" s="6" t="s">
        <v>2557</v>
      </c>
      <c r="J799" s="6" t="s">
        <v>2571</v>
      </c>
      <c r="K799" s="7" t="s">
        <v>3715</v>
      </c>
      <c r="L799" s="7"/>
      <c r="M799" s="202">
        <v>1</v>
      </c>
    </row>
    <row r="800" spans="1:13" s="180" customFormat="1" ht="63">
      <c r="A800" s="1"/>
      <c r="B800" s="6">
        <v>11</v>
      </c>
      <c r="C800" s="7" t="s">
        <v>3716</v>
      </c>
      <c r="D800" s="6" t="s">
        <v>860</v>
      </c>
      <c r="E800" s="6" t="s">
        <v>2654</v>
      </c>
      <c r="F800" s="35">
        <v>9.5</v>
      </c>
      <c r="G800" s="12">
        <v>9.5</v>
      </c>
      <c r="H800" s="12"/>
      <c r="I800" s="6" t="s">
        <v>2557</v>
      </c>
      <c r="J800" s="6" t="s">
        <v>2783</v>
      </c>
      <c r="K800" s="7" t="s">
        <v>3717</v>
      </c>
      <c r="L800" s="7"/>
      <c r="M800" s="202">
        <v>1</v>
      </c>
    </row>
    <row r="801" spans="1:13" s="180" customFormat="1" ht="126">
      <c r="A801" s="1"/>
      <c r="B801" s="6">
        <v>12</v>
      </c>
      <c r="C801" s="7" t="s">
        <v>3718</v>
      </c>
      <c r="D801" s="6" t="s">
        <v>860</v>
      </c>
      <c r="E801" s="6" t="s">
        <v>2654</v>
      </c>
      <c r="F801" s="35">
        <v>1.5</v>
      </c>
      <c r="G801" s="12">
        <v>1.5</v>
      </c>
      <c r="H801" s="12">
        <v>1</v>
      </c>
      <c r="I801" s="6" t="s">
        <v>2557</v>
      </c>
      <c r="J801" s="6" t="s">
        <v>2558</v>
      </c>
      <c r="K801" s="7" t="s">
        <v>3719</v>
      </c>
      <c r="L801" s="7"/>
      <c r="M801" s="202">
        <v>1</v>
      </c>
    </row>
    <row r="802" spans="1:13" s="180" customFormat="1" ht="63">
      <c r="A802" s="1"/>
      <c r="B802" s="6">
        <v>13</v>
      </c>
      <c r="C802" s="7" t="s">
        <v>3720</v>
      </c>
      <c r="D802" s="6" t="s">
        <v>860</v>
      </c>
      <c r="E802" s="6" t="s">
        <v>2654</v>
      </c>
      <c r="F802" s="35">
        <v>9.9</v>
      </c>
      <c r="G802" s="12">
        <v>9.9</v>
      </c>
      <c r="H802" s="12"/>
      <c r="I802" s="6" t="s">
        <v>2557</v>
      </c>
      <c r="J802" s="6" t="s">
        <v>2655</v>
      </c>
      <c r="K802" s="7" t="s">
        <v>3721</v>
      </c>
      <c r="L802" s="7"/>
      <c r="M802" s="202">
        <v>1</v>
      </c>
    </row>
    <row r="803" spans="1:13" s="180" customFormat="1" ht="63">
      <c r="A803" s="1"/>
      <c r="B803" s="6">
        <v>14</v>
      </c>
      <c r="C803" s="7" t="s">
        <v>3722</v>
      </c>
      <c r="D803" s="6" t="s">
        <v>860</v>
      </c>
      <c r="E803" s="6" t="s">
        <v>2654</v>
      </c>
      <c r="F803" s="35">
        <v>9.9</v>
      </c>
      <c r="G803" s="12">
        <v>9.9</v>
      </c>
      <c r="H803" s="12"/>
      <c r="I803" s="6" t="s">
        <v>2557</v>
      </c>
      <c r="J803" s="6" t="s">
        <v>2655</v>
      </c>
      <c r="K803" s="7" t="s">
        <v>3723</v>
      </c>
      <c r="L803" s="7"/>
      <c r="M803" s="202">
        <v>1</v>
      </c>
    </row>
    <row r="804" spans="1:13" s="180" customFormat="1" ht="63">
      <c r="A804" s="1"/>
      <c r="B804" s="6">
        <v>15</v>
      </c>
      <c r="C804" s="7" t="s">
        <v>3724</v>
      </c>
      <c r="D804" s="6" t="s">
        <v>860</v>
      </c>
      <c r="E804" s="6" t="s">
        <v>2654</v>
      </c>
      <c r="F804" s="35">
        <v>6.1</v>
      </c>
      <c r="G804" s="12">
        <v>6.1</v>
      </c>
      <c r="H804" s="12"/>
      <c r="I804" s="6" t="s">
        <v>2557</v>
      </c>
      <c r="J804" s="6" t="s">
        <v>2655</v>
      </c>
      <c r="K804" s="7" t="s">
        <v>3725</v>
      </c>
      <c r="L804" s="7"/>
      <c r="M804" s="202">
        <v>1</v>
      </c>
    </row>
    <row r="805" spans="1:13" s="180" customFormat="1" ht="78.75">
      <c r="A805" s="1"/>
      <c r="B805" s="6">
        <v>16</v>
      </c>
      <c r="C805" s="7" t="s">
        <v>3726</v>
      </c>
      <c r="D805" s="6" t="s">
        <v>860</v>
      </c>
      <c r="E805" s="6" t="s">
        <v>2654</v>
      </c>
      <c r="F805" s="35">
        <v>1.98</v>
      </c>
      <c r="G805" s="12">
        <v>1.98</v>
      </c>
      <c r="H805" s="12">
        <v>1.9</v>
      </c>
      <c r="I805" s="6" t="s">
        <v>2557</v>
      </c>
      <c r="J805" s="6" t="s">
        <v>2571</v>
      </c>
      <c r="K805" s="7" t="s">
        <v>3727</v>
      </c>
      <c r="L805" s="7"/>
      <c r="M805" s="202">
        <v>1</v>
      </c>
    </row>
    <row r="806" spans="1:13" s="180" customFormat="1" ht="78.75">
      <c r="A806" s="1"/>
      <c r="B806" s="6">
        <v>17</v>
      </c>
      <c r="C806" s="7" t="s">
        <v>3728</v>
      </c>
      <c r="D806" s="6" t="s">
        <v>860</v>
      </c>
      <c r="E806" s="6" t="s">
        <v>2654</v>
      </c>
      <c r="F806" s="35">
        <v>1.1399999999999999</v>
      </c>
      <c r="G806" s="12">
        <v>1.1399999999999999</v>
      </c>
      <c r="H806" s="12">
        <v>1</v>
      </c>
      <c r="I806" s="6" t="s">
        <v>2557</v>
      </c>
      <c r="J806" s="6" t="s">
        <v>2783</v>
      </c>
      <c r="K806" s="7" t="s">
        <v>3729</v>
      </c>
      <c r="L806" s="7"/>
      <c r="M806" s="202">
        <v>1</v>
      </c>
    </row>
    <row r="807" spans="1:13" s="180" customFormat="1" ht="126">
      <c r="A807" s="1"/>
      <c r="B807" s="6">
        <v>18</v>
      </c>
      <c r="C807" s="7" t="s">
        <v>3730</v>
      </c>
      <c r="D807" s="6" t="s">
        <v>929</v>
      </c>
      <c r="E807" s="6" t="s">
        <v>2654</v>
      </c>
      <c r="F807" s="35">
        <v>1.7</v>
      </c>
      <c r="G807" s="12">
        <v>1.7</v>
      </c>
      <c r="H807" s="12">
        <v>1.5</v>
      </c>
      <c r="I807" s="6" t="s">
        <v>2557</v>
      </c>
      <c r="J807" s="6" t="s">
        <v>3731</v>
      </c>
      <c r="K807" s="7" t="s">
        <v>3732</v>
      </c>
      <c r="L807" s="7"/>
      <c r="M807" s="202">
        <v>1</v>
      </c>
    </row>
    <row r="808" spans="1:13" s="180" customFormat="1" ht="78.75">
      <c r="A808" s="1"/>
      <c r="B808" s="6">
        <v>19</v>
      </c>
      <c r="C808" s="7" t="s">
        <v>3733</v>
      </c>
      <c r="D808" s="6" t="s">
        <v>860</v>
      </c>
      <c r="E808" s="6" t="s">
        <v>2654</v>
      </c>
      <c r="F808" s="35">
        <v>1.6</v>
      </c>
      <c r="G808" s="12">
        <v>1.6</v>
      </c>
      <c r="H808" s="12">
        <v>1.3</v>
      </c>
      <c r="I808" s="6" t="s">
        <v>2557</v>
      </c>
      <c r="J808" s="6" t="s">
        <v>2563</v>
      </c>
      <c r="K808" s="7" t="s">
        <v>3734</v>
      </c>
      <c r="L808" s="7"/>
      <c r="M808" s="202">
        <v>1</v>
      </c>
    </row>
    <row r="809" spans="1:13" s="180" customFormat="1" ht="78.75">
      <c r="A809" s="1"/>
      <c r="B809" s="6">
        <v>20</v>
      </c>
      <c r="C809" s="7" t="s">
        <v>3735</v>
      </c>
      <c r="D809" s="6" t="s">
        <v>860</v>
      </c>
      <c r="E809" s="6" t="s">
        <v>2654</v>
      </c>
      <c r="F809" s="35">
        <v>0.9</v>
      </c>
      <c r="G809" s="12">
        <v>0.9</v>
      </c>
      <c r="H809" s="12">
        <v>0.9</v>
      </c>
      <c r="I809" s="6" t="s">
        <v>2557</v>
      </c>
      <c r="J809" s="6" t="s">
        <v>2563</v>
      </c>
      <c r="K809" s="7" t="s">
        <v>3736</v>
      </c>
      <c r="L809" s="7"/>
      <c r="M809" s="202">
        <v>1</v>
      </c>
    </row>
    <row r="810" spans="1:13" s="180" customFormat="1" ht="63">
      <c r="A810" s="1"/>
      <c r="B810" s="6">
        <v>21</v>
      </c>
      <c r="C810" s="7" t="s">
        <v>3737</v>
      </c>
      <c r="D810" s="6" t="s">
        <v>860</v>
      </c>
      <c r="E810" s="6" t="s">
        <v>2654</v>
      </c>
      <c r="F810" s="35">
        <v>9.6</v>
      </c>
      <c r="G810" s="12">
        <v>9.6</v>
      </c>
      <c r="H810" s="12"/>
      <c r="I810" s="6" t="s">
        <v>2557</v>
      </c>
      <c r="J810" s="6" t="s">
        <v>2563</v>
      </c>
      <c r="K810" s="7" t="s">
        <v>3738</v>
      </c>
      <c r="L810" s="7"/>
      <c r="M810" s="202">
        <v>1</v>
      </c>
    </row>
    <row r="811" spans="1:13" s="180" customFormat="1" ht="63">
      <c r="A811" s="1"/>
      <c r="B811" s="6">
        <v>22</v>
      </c>
      <c r="C811" s="7" t="s">
        <v>3739</v>
      </c>
      <c r="D811" s="6" t="s">
        <v>929</v>
      </c>
      <c r="E811" s="6" t="s">
        <v>2654</v>
      </c>
      <c r="F811" s="35">
        <v>3.82</v>
      </c>
      <c r="G811" s="12">
        <v>3.82</v>
      </c>
      <c r="H811" s="12"/>
      <c r="I811" s="6" t="s">
        <v>2557</v>
      </c>
      <c r="J811" s="6" t="s">
        <v>2563</v>
      </c>
      <c r="K811" s="7" t="s">
        <v>3740</v>
      </c>
      <c r="L811" s="7"/>
      <c r="M811" s="202">
        <v>1</v>
      </c>
    </row>
    <row r="812" spans="1:13" s="180" customFormat="1" ht="78.75">
      <c r="A812" s="1"/>
      <c r="B812" s="6">
        <v>23</v>
      </c>
      <c r="C812" s="7" t="s">
        <v>3741</v>
      </c>
      <c r="D812" s="6" t="s">
        <v>860</v>
      </c>
      <c r="E812" s="6" t="s">
        <v>2654</v>
      </c>
      <c r="F812" s="35">
        <v>1.6</v>
      </c>
      <c r="G812" s="12">
        <v>1.6</v>
      </c>
      <c r="H812" s="12">
        <v>1</v>
      </c>
      <c r="I812" s="6" t="s">
        <v>2557</v>
      </c>
      <c r="J812" s="6" t="s">
        <v>2563</v>
      </c>
      <c r="K812" s="7" t="s">
        <v>3742</v>
      </c>
      <c r="L812" s="7"/>
      <c r="M812" s="202">
        <v>1</v>
      </c>
    </row>
    <row r="813" spans="1:13" s="180" customFormat="1" ht="78.75">
      <c r="A813" s="1"/>
      <c r="B813" s="6">
        <v>24</v>
      </c>
      <c r="C813" s="7" t="s">
        <v>3743</v>
      </c>
      <c r="D813" s="6" t="s">
        <v>860</v>
      </c>
      <c r="E813" s="6" t="s">
        <v>2654</v>
      </c>
      <c r="F813" s="35">
        <v>0.4</v>
      </c>
      <c r="G813" s="12">
        <v>0.4</v>
      </c>
      <c r="H813" s="12">
        <v>0.3</v>
      </c>
      <c r="I813" s="6" t="s">
        <v>2557</v>
      </c>
      <c r="J813" s="6" t="s">
        <v>2645</v>
      </c>
      <c r="K813" s="7" t="s">
        <v>3744</v>
      </c>
      <c r="L813" s="7"/>
      <c r="M813" s="202">
        <v>1</v>
      </c>
    </row>
    <row r="814" spans="1:13" s="180" customFormat="1" ht="63">
      <c r="A814" s="1"/>
      <c r="B814" s="6">
        <v>25</v>
      </c>
      <c r="C814" s="7" t="s">
        <v>3745</v>
      </c>
      <c r="D814" s="6" t="s">
        <v>929</v>
      </c>
      <c r="E814" s="6" t="s">
        <v>2654</v>
      </c>
      <c r="F814" s="35">
        <v>2.4</v>
      </c>
      <c r="G814" s="12">
        <v>2.4</v>
      </c>
      <c r="H814" s="12"/>
      <c r="I814" s="6" t="s">
        <v>2557</v>
      </c>
      <c r="J814" s="6" t="s">
        <v>2655</v>
      </c>
      <c r="K814" s="7" t="s">
        <v>3746</v>
      </c>
      <c r="L814" s="7"/>
      <c r="M814" s="202">
        <v>1</v>
      </c>
    </row>
    <row r="815" spans="1:13" s="180" customFormat="1" ht="78.75">
      <c r="A815" s="1"/>
      <c r="B815" s="6">
        <v>26</v>
      </c>
      <c r="C815" s="7" t="s">
        <v>3747</v>
      </c>
      <c r="D815" s="6" t="s">
        <v>929</v>
      </c>
      <c r="E815" s="6" t="s">
        <v>2654</v>
      </c>
      <c r="F815" s="35">
        <v>1.93</v>
      </c>
      <c r="G815" s="12">
        <v>1.93</v>
      </c>
      <c r="H815" s="12">
        <v>1.93</v>
      </c>
      <c r="I815" s="6" t="s">
        <v>2557</v>
      </c>
      <c r="J815" s="6" t="s">
        <v>2655</v>
      </c>
      <c r="K815" s="7" t="s">
        <v>3748</v>
      </c>
      <c r="L815" s="7"/>
      <c r="M815" s="202">
        <v>1</v>
      </c>
    </row>
    <row r="816" spans="1:13" s="180" customFormat="1" ht="78.75">
      <c r="A816" s="1"/>
      <c r="B816" s="6">
        <v>27</v>
      </c>
      <c r="C816" s="7" t="s">
        <v>3749</v>
      </c>
      <c r="D816" s="6" t="s">
        <v>860</v>
      </c>
      <c r="E816" s="6" t="s">
        <v>2654</v>
      </c>
      <c r="F816" s="35">
        <v>0.35</v>
      </c>
      <c r="G816" s="12">
        <v>0.35</v>
      </c>
      <c r="H816" s="12">
        <v>0.3</v>
      </c>
      <c r="I816" s="6" t="s">
        <v>2557</v>
      </c>
      <c r="J816" s="6" t="s">
        <v>2602</v>
      </c>
      <c r="K816" s="7" t="s">
        <v>3750</v>
      </c>
      <c r="L816" s="7"/>
      <c r="M816" s="202">
        <v>1</v>
      </c>
    </row>
    <row r="817" spans="1:13" s="180" customFormat="1" ht="78.75">
      <c r="A817" s="1"/>
      <c r="B817" s="6">
        <v>28</v>
      </c>
      <c r="C817" s="7" t="s">
        <v>3751</v>
      </c>
      <c r="D817" s="6" t="s">
        <v>860</v>
      </c>
      <c r="E817" s="6" t="s">
        <v>2654</v>
      </c>
      <c r="F817" s="35">
        <v>1.9</v>
      </c>
      <c r="G817" s="12">
        <v>1.9</v>
      </c>
      <c r="H817" s="12">
        <v>1.5</v>
      </c>
      <c r="I817" s="6" t="s">
        <v>2557</v>
      </c>
      <c r="J817" s="6" t="s">
        <v>2586</v>
      </c>
      <c r="K817" s="7" t="s">
        <v>3752</v>
      </c>
      <c r="L817" s="7"/>
      <c r="M817" s="202">
        <v>1</v>
      </c>
    </row>
    <row r="818" spans="1:13" s="180" customFormat="1" ht="78.75">
      <c r="A818" s="1"/>
      <c r="B818" s="6">
        <v>29</v>
      </c>
      <c r="C818" s="7" t="s">
        <v>3753</v>
      </c>
      <c r="D818" s="6" t="s">
        <v>860</v>
      </c>
      <c r="E818" s="6" t="s">
        <v>2654</v>
      </c>
      <c r="F818" s="35">
        <v>0.5</v>
      </c>
      <c r="G818" s="12">
        <v>0.5</v>
      </c>
      <c r="H818" s="12">
        <v>0.4</v>
      </c>
      <c r="I818" s="6" t="s">
        <v>2557</v>
      </c>
      <c r="J818" s="6" t="s">
        <v>2633</v>
      </c>
      <c r="K818" s="7" t="s">
        <v>3754</v>
      </c>
      <c r="L818" s="7"/>
      <c r="M818" s="202">
        <v>1</v>
      </c>
    </row>
    <row r="819" spans="1:13" s="180" customFormat="1" ht="78.75">
      <c r="A819" s="1"/>
      <c r="B819" s="6">
        <v>30</v>
      </c>
      <c r="C819" s="7" t="s">
        <v>3755</v>
      </c>
      <c r="D819" s="6" t="s">
        <v>860</v>
      </c>
      <c r="E819" s="6" t="s">
        <v>2654</v>
      </c>
      <c r="F819" s="35">
        <v>0.75</v>
      </c>
      <c r="G819" s="12">
        <v>0.75</v>
      </c>
      <c r="H819" s="12">
        <v>0.6</v>
      </c>
      <c r="I819" s="6" t="s">
        <v>2557</v>
      </c>
      <c r="J819" s="6" t="s">
        <v>2574</v>
      </c>
      <c r="K819" s="7" t="s">
        <v>3756</v>
      </c>
      <c r="L819" s="7"/>
      <c r="M819" s="202">
        <v>1</v>
      </c>
    </row>
    <row r="820" spans="1:13" s="180" customFormat="1" ht="78.75">
      <c r="A820" s="1"/>
      <c r="B820" s="6">
        <v>31</v>
      </c>
      <c r="C820" s="7" t="s">
        <v>3757</v>
      </c>
      <c r="D820" s="6" t="s">
        <v>929</v>
      </c>
      <c r="E820" s="6" t="s">
        <v>2654</v>
      </c>
      <c r="F820" s="35">
        <v>0.35</v>
      </c>
      <c r="G820" s="12">
        <v>0.35</v>
      </c>
      <c r="H820" s="12">
        <v>0.2</v>
      </c>
      <c r="I820" s="6" t="s">
        <v>2557</v>
      </c>
      <c r="J820" s="6" t="s">
        <v>2645</v>
      </c>
      <c r="K820" s="7" t="s">
        <v>3758</v>
      </c>
      <c r="L820" s="7"/>
      <c r="M820" s="202">
        <v>1</v>
      </c>
    </row>
    <row r="821" spans="1:13" s="181" customFormat="1" hidden="1">
      <c r="A821" s="5"/>
      <c r="B821" s="3"/>
      <c r="C821" s="137"/>
      <c r="D821" s="3"/>
      <c r="E821" s="3"/>
      <c r="F821" s="143"/>
      <c r="G821" s="142"/>
      <c r="H821" s="142"/>
      <c r="I821" s="3"/>
      <c r="J821" s="3"/>
      <c r="K821" s="137"/>
      <c r="L821" s="137"/>
      <c r="M821" s="183"/>
    </row>
    <row r="822" spans="1:13" s="80" customFormat="1">
      <c r="A822" s="1"/>
      <c r="B822" s="79" t="s">
        <v>56</v>
      </c>
      <c r="C822" s="189" t="s">
        <v>6492</v>
      </c>
      <c r="D822" s="78"/>
      <c r="E822" s="78"/>
      <c r="F822" s="86"/>
      <c r="G822" s="87"/>
      <c r="H822" s="87"/>
      <c r="I822" s="78"/>
      <c r="J822" s="78"/>
      <c r="K822" s="85"/>
      <c r="L822" s="85"/>
      <c r="M822" s="421">
        <v>0</v>
      </c>
    </row>
    <row r="823" spans="1:13" s="180" customFormat="1" ht="157.5">
      <c r="A823" s="1"/>
      <c r="B823" s="6">
        <v>32</v>
      </c>
      <c r="C823" s="190" t="s">
        <v>3759</v>
      </c>
      <c r="D823" s="6" t="s">
        <v>860</v>
      </c>
      <c r="E823" s="6" t="s">
        <v>2654</v>
      </c>
      <c r="F823" s="35">
        <v>1.46</v>
      </c>
      <c r="G823" s="12">
        <v>1.46</v>
      </c>
      <c r="H823" s="12">
        <v>1.46</v>
      </c>
      <c r="I823" s="6" t="s">
        <v>2557</v>
      </c>
      <c r="J823" s="6" t="s">
        <v>3760</v>
      </c>
      <c r="K823" s="7" t="s">
        <v>3761</v>
      </c>
      <c r="L823" s="7"/>
      <c r="M823" s="202">
        <v>1</v>
      </c>
    </row>
    <row r="824" spans="1:13" s="180" customFormat="1" ht="94.5">
      <c r="A824" s="1"/>
      <c r="B824" s="6">
        <v>33</v>
      </c>
      <c r="C824" s="190" t="s">
        <v>3762</v>
      </c>
      <c r="D824" s="6" t="s">
        <v>860</v>
      </c>
      <c r="E824" s="6" t="s">
        <v>2654</v>
      </c>
      <c r="F824" s="35">
        <v>7.5</v>
      </c>
      <c r="G824" s="12">
        <v>7.5</v>
      </c>
      <c r="H824" s="12"/>
      <c r="I824" s="6" t="s">
        <v>2557</v>
      </c>
      <c r="J824" s="6" t="s">
        <v>2586</v>
      </c>
      <c r="K824" s="7" t="s">
        <v>3763</v>
      </c>
      <c r="L824" s="7"/>
      <c r="M824" s="202">
        <v>1</v>
      </c>
    </row>
    <row r="825" spans="1:13" s="180" customFormat="1" ht="78.75">
      <c r="A825" s="1"/>
      <c r="B825" s="6">
        <v>34</v>
      </c>
      <c r="C825" s="190" t="s">
        <v>3764</v>
      </c>
      <c r="D825" s="6" t="s">
        <v>860</v>
      </c>
      <c r="E825" s="6" t="s">
        <v>2654</v>
      </c>
      <c r="F825" s="35">
        <v>6.58</v>
      </c>
      <c r="G825" s="12">
        <v>6.58</v>
      </c>
      <c r="H825" s="12"/>
      <c r="I825" s="6" t="s">
        <v>2557</v>
      </c>
      <c r="J825" s="6" t="s">
        <v>2608</v>
      </c>
      <c r="K825" s="7" t="s">
        <v>3765</v>
      </c>
      <c r="L825" s="7"/>
      <c r="M825" s="202">
        <v>1</v>
      </c>
    </row>
    <row r="826" spans="1:13" s="180" customFormat="1" ht="157.5">
      <c r="A826" s="1"/>
      <c r="B826" s="6">
        <v>35</v>
      </c>
      <c r="C826" s="190" t="s">
        <v>3766</v>
      </c>
      <c r="D826" s="6" t="s">
        <v>860</v>
      </c>
      <c r="E826" s="6" t="s">
        <v>2654</v>
      </c>
      <c r="F826" s="35">
        <v>1.84</v>
      </c>
      <c r="G826" s="12">
        <v>1.84</v>
      </c>
      <c r="H826" s="12">
        <v>1.84</v>
      </c>
      <c r="I826" s="6" t="s">
        <v>2557</v>
      </c>
      <c r="J826" s="6" t="s">
        <v>2579</v>
      </c>
      <c r="K826" s="7" t="s">
        <v>3767</v>
      </c>
      <c r="L826" s="7"/>
      <c r="M826" s="202">
        <v>1</v>
      </c>
    </row>
    <row r="827" spans="1:13" s="180" customFormat="1" ht="173.25">
      <c r="A827" s="1"/>
      <c r="B827" s="6">
        <v>36</v>
      </c>
      <c r="C827" s="190" t="s">
        <v>3768</v>
      </c>
      <c r="D827" s="6" t="s">
        <v>860</v>
      </c>
      <c r="E827" s="6" t="s">
        <v>2654</v>
      </c>
      <c r="F827" s="35">
        <v>1.5</v>
      </c>
      <c r="G827" s="12">
        <v>1.5</v>
      </c>
      <c r="H827" s="12">
        <v>1.5</v>
      </c>
      <c r="I827" s="6" t="s">
        <v>2557</v>
      </c>
      <c r="J827" s="6" t="s">
        <v>2574</v>
      </c>
      <c r="K827" s="7" t="s">
        <v>3769</v>
      </c>
      <c r="L827" s="7"/>
      <c r="M827" s="202">
        <v>1</v>
      </c>
    </row>
    <row r="828" spans="1:13" s="180" customFormat="1" ht="63">
      <c r="A828" s="1"/>
      <c r="B828" s="6">
        <v>37</v>
      </c>
      <c r="C828" s="190" t="s">
        <v>3770</v>
      </c>
      <c r="D828" s="6" t="s">
        <v>860</v>
      </c>
      <c r="E828" s="6" t="s">
        <v>2654</v>
      </c>
      <c r="F828" s="35">
        <v>0.68</v>
      </c>
      <c r="G828" s="12">
        <v>0.68</v>
      </c>
      <c r="H828" s="12">
        <v>0.68</v>
      </c>
      <c r="I828" s="6" t="s">
        <v>2557</v>
      </c>
      <c r="J828" s="6" t="s">
        <v>2783</v>
      </c>
      <c r="K828" s="7" t="s">
        <v>3771</v>
      </c>
      <c r="L828" s="7"/>
      <c r="M828" s="202">
        <v>1</v>
      </c>
    </row>
    <row r="829" spans="1:13" s="180" customFormat="1" ht="94.5">
      <c r="A829" s="1"/>
      <c r="B829" s="6">
        <v>38</v>
      </c>
      <c r="C829" s="190" t="s">
        <v>3772</v>
      </c>
      <c r="D829" s="6" t="s">
        <v>860</v>
      </c>
      <c r="E829" s="6" t="s">
        <v>2654</v>
      </c>
      <c r="F829" s="35">
        <v>1.38</v>
      </c>
      <c r="G829" s="12">
        <v>1.38</v>
      </c>
      <c r="H829" s="12">
        <v>1.38</v>
      </c>
      <c r="I829" s="6" t="s">
        <v>2557</v>
      </c>
      <c r="J829" s="6" t="s">
        <v>2579</v>
      </c>
      <c r="K829" s="7" t="s">
        <v>3773</v>
      </c>
      <c r="L829" s="7"/>
      <c r="M829" s="202">
        <v>1</v>
      </c>
    </row>
    <row r="830" spans="1:13" s="180" customFormat="1" ht="110.25">
      <c r="A830" s="1"/>
      <c r="B830" s="6">
        <v>39</v>
      </c>
      <c r="C830" s="190" t="s">
        <v>3774</v>
      </c>
      <c r="D830" s="6" t="s">
        <v>860</v>
      </c>
      <c r="E830" s="6" t="s">
        <v>2654</v>
      </c>
      <c r="F830" s="35">
        <v>1.1000000000000001</v>
      </c>
      <c r="G830" s="12">
        <v>1.1000000000000001</v>
      </c>
      <c r="H830" s="12">
        <v>1.1000000000000001</v>
      </c>
      <c r="I830" s="6" t="s">
        <v>2557</v>
      </c>
      <c r="J830" s="6" t="s">
        <v>2589</v>
      </c>
      <c r="K830" s="7" t="s">
        <v>3775</v>
      </c>
      <c r="L830" s="7"/>
      <c r="M830" s="202">
        <v>1</v>
      </c>
    </row>
    <row r="831" spans="1:13" s="180" customFormat="1" ht="94.5">
      <c r="A831" s="1"/>
      <c r="B831" s="6">
        <v>40</v>
      </c>
      <c r="C831" s="190" t="s">
        <v>3776</v>
      </c>
      <c r="D831" s="6" t="s">
        <v>860</v>
      </c>
      <c r="E831" s="6" t="s">
        <v>2654</v>
      </c>
      <c r="F831" s="35">
        <v>0.9</v>
      </c>
      <c r="G831" s="12">
        <v>0.9</v>
      </c>
      <c r="H831" s="12">
        <v>0.9</v>
      </c>
      <c r="I831" s="6" t="s">
        <v>2557</v>
      </c>
      <c r="J831" s="6" t="s">
        <v>2558</v>
      </c>
      <c r="K831" s="7" t="s">
        <v>3777</v>
      </c>
      <c r="L831" s="7"/>
      <c r="M831" s="202">
        <v>1</v>
      </c>
    </row>
    <row r="832" spans="1:13" s="180" customFormat="1" ht="78.75">
      <c r="A832" s="1"/>
      <c r="B832" s="6">
        <v>41</v>
      </c>
      <c r="C832" s="190" t="s">
        <v>3778</v>
      </c>
      <c r="D832" s="6" t="s">
        <v>3779</v>
      </c>
      <c r="E832" s="6" t="s">
        <v>2654</v>
      </c>
      <c r="F832" s="35">
        <v>1.95</v>
      </c>
      <c r="G832" s="12">
        <v>1.95</v>
      </c>
      <c r="H832" s="12">
        <v>1.9</v>
      </c>
      <c r="I832" s="6" t="s">
        <v>2557</v>
      </c>
      <c r="J832" s="6" t="s">
        <v>2626</v>
      </c>
      <c r="K832" s="7" t="s">
        <v>3780</v>
      </c>
      <c r="L832" s="7"/>
      <c r="M832" s="202">
        <v>1</v>
      </c>
    </row>
    <row r="833" spans="1:13" s="180" customFormat="1" ht="78.75">
      <c r="A833" s="1"/>
      <c r="B833" s="6">
        <v>42</v>
      </c>
      <c r="C833" s="190" t="s">
        <v>3781</v>
      </c>
      <c r="D833" s="6" t="s">
        <v>3779</v>
      </c>
      <c r="E833" s="6" t="s">
        <v>2654</v>
      </c>
      <c r="F833" s="35">
        <v>1.8</v>
      </c>
      <c r="G833" s="12">
        <v>1.8</v>
      </c>
      <c r="H833" s="12">
        <v>1.7</v>
      </c>
      <c r="I833" s="6" t="s">
        <v>2557</v>
      </c>
      <c r="J833" s="6" t="s">
        <v>2626</v>
      </c>
      <c r="K833" s="7" t="s">
        <v>3782</v>
      </c>
      <c r="L833" s="7"/>
      <c r="M833" s="202">
        <v>1</v>
      </c>
    </row>
    <row r="834" spans="1:13" s="180" customFormat="1" ht="78.75">
      <c r="A834" s="1"/>
      <c r="B834" s="6">
        <v>43</v>
      </c>
      <c r="C834" s="190" t="s">
        <v>3783</v>
      </c>
      <c r="D834" s="6" t="s">
        <v>3779</v>
      </c>
      <c r="E834" s="6" t="s">
        <v>2654</v>
      </c>
      <c r="F834" s="35">
        <v>0.8</v>
      </c>
      <c r="G834" s="12">
        <v>0.8</v>
      </c>
      <c r="H834" s="12">
        <v>0.5</v>
      </c>
      <c r="I834" s="6" t="s">
        <v>2557</v>
      </c>
      <c r="J834" s="6" t="s">
        <v>2693</v>
      </c>
      <c r="K834" s="7" t="s">
        <v>3784</v>
      </c>
      <c r="L834" s="7"/>
      <c r="M834" s="202">
        <v>1</v>
      </c>
    </row>
    <row r="835" spans="1:13" s="180" customFormat="1" ht="78.75">
      <c r="A835" s="1"/>
      <c r="B835" s="6">
        <v>44</v>
      </c>
      <c r="C835" s="190" t="s">
        <v>3785</v>
      </c>
      <c r="D835" s="6" t="s">
        <v>3779</v>
      </c>
      <c r="E835" s="6" t="s">
        <v>2654</v>
      </c>
      <c r="F835" s="35">
        <v>1.1499999999999999</v>
      </c>
      <c r="G835" s="12">
        <v>1.1499999999999999</v>
      </c>
      <c r="H835" s="12">
        <v>1.1200000000000001</v>
      </c>
      <c r="I835" s="6" t="s">
        <v>2557</v>
      </c>
      <c r="J835" s="6" t="s">
        <v>2574</v>
      </c>
      <c r="K835" s="7" t="s">
        <v>3786</v>
      </c>
      <c r="L835" s="7"/>
      <c r="M835" s="202">
        <v>1</v>
      </c>
    </row>
    <row r="836" spans="1:13" s="180" customFormat="1" ht="78.75">
      <c r="A836" s="1"/>
      <c r="B836" s="6">
        <v>45</v>
      </c>
      <c r="C836" s="190" t="s">
        <v>3787</v>
      </c>
      <c r="D836" s="6" t="s">
        <v>3779</v>
      </c>
      <c r="E836" s="6" t="s">
        <v>2654</v>
      </c>
      <c r="F836" s="35">
        <v>1.97</v>
      </c>
      <c r="G836" s="12">
        <v>1.97</v>
      </c>
      <c r="H836" s="12">
        <v>1.9</v>
      </c>
      <c r="I836" s="6" t="s">
        <v>2557</v>
      </c>
      <c r="J836" s="6" t="s">
        <v>2592</v>
      </c>
      <c r="K836" s="7" t="s">
        <v>3788</v>
      </c>
      <c r="L836" s="7"/>
      <c r="M836" s="202">
        <v>1</v>
      </c>
    </row>
    <row r="837" spans="1:13" s="180" customFormat="1" ht="126">
      <c r="A837" s="1"/>
      <c r="B837" s="6">
        <v>46</v>
      </c>
      <c r="C837" s="190" t="s">
        <v>3789</v>
      </c>
      <c r="D837" s="6" t="s">
        <v>3779</v>
      </c>
      <c r="E837" s="6" t="s">
        <v>2654</v>
      </c>
      <c r="F837" s="35">
        <v>1.59</v>
      </c>
      <c r="G837" s="12">
        <v>1.59</v>
      </c>
      <c r="H837" s="12">
        <v>1.5</v>
      </c>
      <c r="I837" s="6" t="s">
        <v>2557</v>
      </c>
      <c r="J837" s="6" t="s">
        <v>2574</v>
      </c>
      <c r="K837" s="7" t="s">
        <v>3790</v>
      </c>
      <c r="L837" s="7"/>
      <c r="M837" s="202">
        <v>1</v>
      </c>
    </row>
    <row r="838" spans="1:13" s="180" customFormat="1" ht="78.75">
      <c r="A838" s="1"/>
      <c r="B838" s="6">
        <v>47</v>
      </c>
      <c r="C838" s="190" t="s">
        <v>3791</v>
      </c>
      <c r="D838" s="6" t="s">
        <v>1603</v>
      </c>
      <c r="E838" s="6" t="s">
        <v>2654</v>
      </c>
      <c r="F838" s="35">
        <v>0.41</v>
      </c>
      <c r="G838" s="12">
        <v>0.41</v>
      </c>
      <c r="H838" s="12">
        <v>0.41</v>
      </c>
      <c r="I838" s="6" t="s">
        <v>2557</v>
      </c>
      <c r="J838" s="6" t="s">
        <v>2571</v>
      </c>
      <c r="K838" s="7" t="s">
        <v>3792</v>
      </c>
      <c r="L838" s="7"/>
      <c r="M838" s="202">
        <v>1</v>
      </c>
    </row>
    <row r="839" spans="1:13" s="180" customFormat="1" ht="94.5">
      <c r="A839" s="1"/>
      <c r="B839" s="6">
        <v>48</v>
      </c>
      <c r="C839" s="190" t="s">
        <v>3793</v>
      </c>
      <c r="D839" s="6" t="s">
        <v>1603</v>
      </c>
      <c r="E839" s="6" t="s">
        <v>2654</v>
      </c>
      <c r="F839" s="35">
        <v>0.48</v>
      </c>
      <c r="G839" s="12">
        <v>0.48</v>
      </c>
      <c r="H839" s="12">
        <v>0.48</v>
      </c>
      <c r="I839" s="6" t="s">
        <v>2557</v>
      </c>
      <c r="J839" s="6" t="s">
        <v>2571</v>
      </c>
      <c r="K839" s="7" t="s">
        <v>3794</v>
      </c>
      <c r="L839" s="7"/>
      <c r="M839" s="202">
        <v>1</v>
      </c>
    </row>
    <row r="840" spans="1:13" s="181" customFormat="1" hidden="1">
      <c r="A840" s="5"/>
      <c r="B840" s="3"/>
      <c r="C840" s="132"/>
      <c r="D840" s="3"/>
      <c r="E840" s="3"/>
      <c r="F840" s="143"/>
      <c r="G840" s="142"/>
      <c r="H840" s="142"/>
      <c r="I840" s="3"/>
      <c r="J840" s="3"/>
      <c r="K840" s="137"/>
      <c r="L840" s="137"/>
      <c r="M840" s="183"/>
    </row>
    <row r="841" spans="1:13" s="2" customFormat="1">
      <c r="A841" s="1"/>
      <c r="B841" s="41" t="s">
        <v>129</v>
      </c>
      <c r="C841" s="42" t="s">
        <v>130</v>
      </c>
      <c r="D841" s="11"/>
      <c r="E841" s="11"/>
      <c r="F841" s="39"/>
      <c r="G841" s="38"/>
      <c r="H841" s="38"/>
      <c r="I841" s="11"/>
      <c r="J841" s="11"/>
      <c r="K841" s="36"/>
      <c r="L841" s="36"/>
      <c r="M841" s="167">
        <v>0</v>
      </c>
    </row>
    <row r="842" spans="1:13" s="180" customFormat="1" ht="78.75">
      <c r="A842" s="1"/>
      <c r="B842" s="6">
        <v>49</v>
      </c>
      <c r="C842" s="7" t="s">
        <v>3795</v>
      </c>
      <c r="D842" s="6" t="s">
        <v>860</v>
      </c>
      <c r="E842" s="6" t="s">
        <v>2654</v>
      </c>
      <c r="F842" s="35">
        <v>1.97</v>
      </c>
      <c r="G842" s="12">
        <v>1.97</v>
      </c>
      <c r="H842" s="12">
        <v>1.5</v>
      </c>
      <c r="I842" s="6" t="s">
        <v>2557</v>
      </c>
      <c r="J842" s="6" t="s">
        <v>2605</v>
      </c>
      <c r="K842" s="7" t="s">
        <v>3796</v>
      </c>
      <c r="L842" s="7"/>
      <c r="M842" s="202">
        <v>1</v>
      </c>
    </row>
    <row r="843" spans="1:13" s="180" customFormat="1" ht="78.75">
      <c r="A843" s="1"/>
      <c r="B843" s="6">
        <v>50</v>
      </c>
      <c r="C843" s="7" t="s">
        <v>3797</v>
      </c>
      <c r="D843" s="6" t="s">
        <v>860</v>
      </c>
      <c r="E843" s="6" t="s">
        <v>2654</v>
      </c>
      <c r="F843" s="35">
        <v>0.78</v>
      </c>
      <c r="G843" s="12">
        <v>0.78</v>
      </c>
      <c r="H843" s="12">
        <v>0.5</v>
      </c>
      <c r="I843" s="6" t="s">
        <v>2557</v>
      </c>
      <c r="J843" s="6" t="s">
        <v>3798</v>
      </c>
      <c r="K843" s="7" t="s">
        <v>3799</v>
      </c>
      <c r="L843" s="7"/>
      <c r="M843" s="202">
        <v>1</v>
      </c>
    </row>
    <row r="844" spans="1:13" s="181" customFormat="1" hidden="1">
      <c r="A844" s="5"/>
      <c r="B844" s="3"/>
      <c r="C844" s="137"/>
      <c r="D844" s="3"/>
      <c r="E844" s="3"/>
      <c r="F844" s="142"/>
      <c r="G844" s="142"/>
      <c r="H844" s="142"/>
      <c r="I844" s="3"/>
      <c r="J844" s="3"/>
      <c r="K844" s="137"/>
      <c r="L844" s="137"/>
      <c r="M844" s="183"/>
    </row>
    <row r="845" spans="1:13" s="2" customFormat="1">
      <c r="A845" s="5"/>
      <c r="B845" s="42" t="s">
        <v>6429</v>
      </c>
      <c r="C845" s="40"/>
      <c r="D845" s="11"/>
      <c r="E845" s="11"/>
      <c r="F845" s="37"/>
      <c r="G845" s="38"/>
      <c r="H845" s="38"/>
      <c r="I845" s="11"/>
      <c r="J845" s="11"/>
      <c r="K845" s="36"/>
      <c r="L845" s="72"/>
      <c r="M845" s="167">
        <v>0</v>
      </c>
    </row>
    <row r="846" spans="1:13" s="2" customFormat="1">
      <c r="A846" s="5"/>
      <c r="B846" s="41" t="s">
        <v>16</v>
      </c>
      <c r="C846" s="43" t="s">
        <v>6493</v>
      </c>
      <c r="D846" s="11"/>
      <c r="E846" s="11"/>
      <c r="F846" s="38"/>
      <c r="G846" s="38"/>
      <c r="H846" s="38"/>
      <c r="I846" s="11"/>
      <c r="J846" s="11"/>
      <c r="K846" s="36"/>
      <c r="L846" s="72"/>
      <c r="M846" s="167">
        <v>0</v>
      </c>
    </row>
    <row r="847" spans="1:13" s="80" customFormat="1">
      <c r="A847" s="5"/>
      <c r="B847" s="79" t="s">
        <v>18</v>
      </c>
      <c r="C847" s="189" t="s">
        <v>19</v>
      </c>
      <c r="D847" s="78"/>
      <c r="E847" s="91"/>
      <c r="F847" s="106"/>
      <c r="G847" s="106"/>
      <c r="H847" s="106"/>
      <c r="I847" s="91"/>
      <c r="J847" s="78"/>
      <c r="K847" s="91"/>
      <c r="L847" s="102"/>
      <c r="M847" s="421">
        <v>0</v>
      </c>
    </row>
    <row r="848" spans="1:13" s="180" customFormat="1" ht="157.5">
      <c r="A848" s="5"/>
      <c r="B848" s="6">
        <v>1</v>
      </c>
      <c r="C848" s="7" t="s">
        <v>3800</v>
      </c>
      <c r="D848" s="6" t="s">
        <v>860</v>
      </c>
      <c r="E848" s="33" t="s">
        <v>3528</v>
      </c>
      <c r="F848" s="70">
        <v>3.25</v>
      </c>
      <c r="G848" s="70">
        <v>3.25</v>
      </c>
      <c r="H848" s="70"/>
      <c r="I848" s="33" t="s">
        <v>2824</v>
      </c>
      <c r="J848" s="6" t="s">
        <v>2837</v>
      </c>
      <c r="K848" s="33" t="s">
        <v>3801</v>
      </c>
      <c r="L848" s="69"/>
      <c r="M848" s="202">
        <v>1</v>
      </c>
    </row>
    <row r="849" spans="1:13" s="180" customFormat="1" ht="157.5">
      <c r="A849" s="5"/>
      <c r="B849" s="6">
        <v>2</v>
      </c>
      <c r="C849" s="7" t="s">
        <v>3802</v>
      </c>
      <c r="D849" s="6" t="s">
        <v>860</v>
      </c>
      <c r="E849" s="33" t="s">
        <v>3528</v>
      </c>
      <c r="F849" s="70">
        <v>4.41</v>
      </c>
      <c r="G849" s="70">
        <v>4.41</v>
      </c>
      <c r="H849" s="70"/>
      <c r="I849" s="33" t="s">
        <v>2824</v>
      </c>
      <c r="J849" s="6" t="s">
        <v>2837</v>
      </c>
      <c r="K849" s="33" t="s">
        <v>3803</v>
      </c>
      <c r="L849" s="69"/>
      <c r="M849" s="202">
        <v>1</v>
      </c>
    </row>
    <row r="850" spans="1:13" s="180" customFormat="1" ht="78.75">
      <c r="A850" s="5"/>
      <c r="B850" s="6">
        <v>3</v>
      </c>
      <c r="C850" s="7" t="s">
        <v>3804</v>
      </c>
      <c r="D850" s="6" t="s">
        <v>860</v>
      </c>
      <c r="E850" s="33" t="s">
        <v>3528</v>
      </c>
      <c r="F850" s="70">
        <v>0.45</v>
      </c>
      <c r="G850" s="70">
        <v>0.45</v>
      </c>
      <c r="H850" s="70"/>
      <c r="I850" s="33" t="s">
        <v>2824</v>
      </c>
      <c r="J850" s="6" t="s">
        <v>2852</v>
      </c>
      <c r="K850" s="33" t="s">
        <v>3805</v>
      </c>
      <c r="L850" s="69"/>
      <c r="M850" s="202">
        <v>1</v>
      </c>
    </row>
    <row r="851" spans="1:13" s="180" customFormat="1" ht="47.25">
      <c r="A851" s="5"/>
      <c r="B851" s="6">
        <v>4</v>
      </c>
      <c r="C851" s="7" t="s">
        <v>3806</v>
      </c>
      <c r="D851" s="6" t="s">
        <v>860</v>
      </c>
      <c r="E851" s="33" t="s">
        <v>3528</v>
      </c>
      <c r="F851" s="70">
        <v>1.6</v>
      </c>
      <c r="G851" s="70">
        <v>1.6</v>
      </c>
      <c r="H851" s="70"/>
      <c r="I851" s="33" t="s">
        <v>2824</v>
      </c>
      <c r="J851" s="6" t="s">
        <v>2887</v>
      </c>
      <c r="K851" s="33" t="s">
        <v>3807</v>
      </c>
      <c r="L851" s="69"/>
      <c r="M851" s="202">
        <v>1</v>
      </c>
    </row>
    <row r="852" spans="1:13" s="180" customFormat="1" ht="63">
      <c r="A852" s="5"/>
      <c r="B852" s="6">
        <v>5</v>
      </c>
      <c r="C852" s="7" t="s">
        <v>3808</v>
      </c>
      <c r="D852" s="6" t="s">
        <v>860</v>
      </c>
      <c r="E852" s="33" t="s">
        <v>3528</v>
      </c>
      <c r="F852" s="70">
        <v>0.17</v>
      </c>
      <c r="G852" s="70">
        <v>0.17</v>
      </c>
      <c r="H852" s="70"/>
      <c r="I852" s="33" t="s">
        <v>2824</v>
      </c>
      <c r="J852" s="6" t="s">
        <v>2837</v>
      </c>
      <c r="K852" s="33" t="s">
        <v>3809</v>
      </c>
      <c r="L852" s="69"/>
      <c r="M852" s="202">
        <v>1</v>
      </c>
    </row>
    <row r="853" spans="1:13" s="180" customFormat="1" ht="252">
      <c r="A853" s="5"/>
      <c r="B853" s="6">
        <v>6</v>
      </c>
      <c r="C853" s="7" t="s">
        <v>3810</v>
      </c>
      <c r="D853" s="6" t="s">
        <v>929</v>
      </c>
      <c r="E853" s="33" t="s">
        <v>3528</v>
      </c>
      <c r="F853" s="70">
        <v>9.68</v>
      </c>
      <c r="G853" s="70">
        <v>9.68</v>
      </c>
      <c r="H853" s="70"/>
      <c r="I853" s="33" t="s">
        <v>2824</v>
      </c>
      <c r="J853" s="6" t="s">
        <v>2895</v>
      </c>
      <c r="K853" s="33" t="s">
        <v>3811</v>
      </c>
      <c r="L853" s="69"/>
      <c r="M853" s="202">
        <v>1</v>
      </c>
    </row>
    <row r="854" spans="1:13" s="180" customFormat="1" ht="236.25">
      <c r="A854" s="5"/>
      <c r="B854" s="6">
        <v>7</v>
      </c>
      <c r="C854" s="7" t="s">
        <v>3812</v>
      </c>
      <c r="D854" s="6" t="s">
        <v>929</v>
      </c>
      <c r="E854" s="33" t="s">
        <v>3528</v>
      </c>
      <c r="F854" s="70">
        <v>6.9</v>
      </c>
      <c r="G854" s="70">
        <v>6.9</v>
      </c>
      <c r="H854" s="70"/>
      <c r="I854" s="33" t="s">
        <v>2824</v>
      </c>
      <c r="J854" s="6" t="s">
        <v>2895</v>
      </c>
      <c r="K854" s="33" t="s">
        <v>3813</v>
      </c>
      <c r="L854" s="69"/>
      <c r="M854" s="202">
        <v>1</v>
      </c>
    </row>
    <row r="855" spans="1:13" s="181" customFormat="1" hidden="1">
      <c r="A855" s="5"/>
      <c r="B855" s="3"/>
      <c r="C855" s="137"/>
      <c r="D855" s="3"/>
      <c r="E855" s="132"/>
      <c r="F855" s="226"/>
      <c r="G855" s="226"/>
      <c r="H855" s="226"/>
      <c r="I855" s="132"/>
      <c r="J855" s="3"/>
      <c r="K855" s="132"/>
      <c r="L855" s="197"/>
      <c r="M855" s="183"/>
    </row>
    <row r="856" spans="1:13" s="80" customFormat="1">
      <c r="A856" s="5"/>
      <c r="B856" s="79" t="s">
        <v>56</v>
      </c>
      <c r="C856" s="189" t="s">
        <v>6492</v>
      </c>
      <c r="D856" s="78"/>
      <c r="E856" s="91"/>
      <c r="F856" s="106"/>
      <c r="G856" s="106"/>
      <c r="H856" s="106"/>
      <c r="I856" s="91"/>
      <c r="J856" s="78"/>
      <c r="K856" s="91"/>
      <c r="L856" s="102"/>
      <c r="M856" s="421">
        <v>0</v>
      </c>
    </row>
    <row r="857" spans="1:13" s="180" customFormat="1" ht="141.75">
      <c r="A857" s="5"/>
      <c r="B857" s="6">
        <v>8</v>
      </c>
      <c r="C857" s="190" t="s">
        <v>3814</v>
      </c>
      <c r="D857" s="6" t="s">
        <v>929</v>
      </c>
      <c r="E857" s="33" t="s">
        <v>3528</v>
      </c>
      <c r="F857" s="70">
        <v>1.96</v>
      </c>
      <c r="G857" s="70">
        <v>1.96</v>
      </c>
      <c r="H857" s="70"/>
      <c r="I857" s="33" t="s">
        <v>2824</v>
      </c>
      <c r="J857" s="6" t="s">
        <v>2867</v>
      </c>
      <c r="K857" s="33" t="s">
        <v>3815</v>
      </c>
      <c r="L857" s="69" t="s">
        <v>7001</v>
      </c>
      <c r="M857" s="202">
        <v>1</v>
      </c>
    </row>
    <row r="858" spans="1:13" s="180" customFormat="1" ht="141.75">
      <c r="A858" s="5"/>
      <c r="B858" s="6">
        <v>9</v>
      </c>
      <c r="C858" s="190" t="s">
        <v>3816</v>
      </c>
      <c r="D858" s="6" t="s">
        <v>929</v>
      </c>
      <c r="E858" s="33" t="s">
        <v>3528</v>
      </c>
      <c r="F858" s="70">
        <v>2.0299999999999998</v>
      </c>
      <c r="G858" s="70">
        <v>2.0299999999999998</v>
      </c>
      <c r="H858" s="70"/>
      <c r="I858" s="33" t="s">
        <v>2824</v>
      </c>
      <c r="J858" s="6" t="s">
        <v>2867</v>
      </c>
      <c r="K858" s="33" t="s">
        <v>3817</v>
      </c>
      <c r="L858" s="69" t="s">
        <v>7001</v>
      </c>
      <c r="M858" s="202">
        <v>1</v>
      </c>
    </row>
    <row r="859" spans="1:13" s="180" customFormat="1" ht="141.75">
      <c r="A859" s="5"/>
      <c r="B859" s="6">
        <v>10</v>
      </c>
      <c r="C859" s="190" t="s">
        <v>3818</v>
      </c>
      <c r="D859" s="6" t="s">
        <v>929</v>
      </c>
      <c r="E859" s="33" t="s">
        <v>3528</v>
      </c>
      <c r="F859" s="70">
        <v>2.16</v>
      </c>
      <c r="G859" s="70">
        <v>2.16</v>
      </c>
      <c r="H859" s="70"/>
      <c r="I859" s="33" t="s">
        <v>2824</v>
      </c>
      <c r="J859" s="6" t="s">
        <v>2867</v>
      </c>
      <c r="K859" s="33" t="s">
        <v>3819</v>
      </c>
      <c r="L859" s="69" t="s">
        <v>7001</v>
      </c>
      <c r="M859" s="202">
        <v>1</v>
      </c>
    </row>
    <row r="860" spans="1:13" s="180" customFormat="1" ht="126">
      <c r="A860" s="5"/>
      <c r="B860" s="6">
        <v>11</v>
      </c>
      <c r="C860" s="190" t="s">
        <v>3820</v>
      </c>
      <c r="D860" s="6" t="s">
        <v>860</v>
      </c>
      <c r="E860" s="33" t="s">
        <v>3528</v>
      </c>
      <c r="F860" s="70">
        <v>3.35</v>
      </c>
      <c r="G860" s="70">
        <v>1.28</v>
      </c>
      <c r="H860" s="70"/>
      <c r="I860" s="33" t="s">
        <v>2824</v>
      </c>
      <c r="J860" s="6" t="s">
        <v>2980</v>
      </c>
      <c r="K860" s="33" t="s">
        <v>3821</v>
      </c>
      <c r="L860" s="69" t="s">
        <v>7002</v>
      </c>
      <c r="M860" s="202">
        <v>1</v>
      </c>
    </row>
    <row r="861" spans="1:13" s="180" customFormat="1" ht="94.5">
      <c r="A861" s="5"/>
      <c r="B861" s="6">
        <v>12</v>
      </c>
      <c r="C861" s="190" t="s">
        <v>3822</v>
      </c>
      <c r="D861" s="6" t="s">
        <v>860</v>
      </c>
      <c r="E861" s="33" t="s">
        <v>3528</v>
      </c>
      <c r="F861" s="70">
        <v>1.966</v>
      </c>
      <c r="G861" s="70">
        <v>0.22</v>
      </c>
      <c r="H861" s="70"/>
      <c r="I861" s="33" t="s">
        <v>2824</v>
      </c>
      <c r="J861" s="6" t="s">
        <v>2828</v>
      </c>
      <c r="K861" s="33" t="s">
        <v>3823</v>
      </c>
      <c r="L861" s="69" t="s">
        <v>7003</v>
      </c>
      <c r="M861" s="202">
        <v>1</v>
      </c>
    </row>
    <row r="862" spans="1:13" s="180" customFormat="1" ht="141.75">
      <c r="A862" s="5"/>
      <c r="B862" s="6">
        <v>13</v>
      </c>
      <c r="C862" s="190" t="s">
        <v>3824</v>
      </c>
      <c r="D862" s="6" t="s">
        <v>860</v>
      </c>
      <c r="E862" s="33" t="s">
        <v>3528</v>
      </c>
      <c r="F862" s="70">
        <v>1.68</v>
      </c>
      <c r="G862" s="70">
        <v>1.68</v>
      </c>
      <c r="H862" s="70"/>
      <c r="I862" s="33" t="s">
        <v>2824</v>
      </c>
      <c r="J862" s="6" t="s">
        <v>2875</v>
      </c>
      <c r="K862" s="33" t="s">
        <v>3825</v>
      </c>
      <c r="L862" s="69" t="s">
        <v>7004</v>
      </c>
      <c r="M862" s="202">
        <v>1</v>
      </c>
    </row>
    <row r="863" spans="1:13" s="180" customFormat="1" ht="78.75">
      <c r="A863" s="5"/>
      <c r="B863" s="6">
        <v>14</v>
      </c>
      <c r="C863" s="190" t="s">
        <v>3826</v>
      </c>
      <c r="D863" s="6" t="s">
        <v>860</v>
      </c>
      <c r="E863" s="33" t="s">
        <v>3528</v>
      </c>
      <c r="F863" s="70">
        <v>3.24</v>
      </c>
      <c r="G863" s="70">
        <v>3.24</v>
      </c>
      <c r="H863" s="70"/>
      <c r="I863" s="33" t="s">
        <v>2824</v>
      </c>
      <c r="J863" s="6" t="s">
        <v>2837</v>
      </c>
      <c r="K863" s="33" t="s">
        <v>3827</v>
      </c>
      <c r="L863" s="69"/>
      <c r="M863" s="202">
        <v>1</v>
      </c>
    </row>
    <row r="864" spans="1:13" s="180" customFormat="1" ht="78.75">
      <c r="A864" s="5"/>
      <c r="B864" s="6">
        <v>15</v>
      </c>
      <c r="C864" s="190" t="s">
        <v>3828</v>
      </c>
      <c r="D864" s="6" t="s">
        <v>860</v>
      </c>
      <c r="E864" s="33" t="s">
        <v>3528</v>
      </c>
      <c r="F864" s="70">
        <v>1.5</v>
      </c>
      <c r="G864" s="70">
        <v>1.5</v>
      </c>
      <c r="H864" s="70"/>
      <c r="I864" s="33" t="s">
        <v>2824</v>
      </c>
      <c r="J864" s="6" t="s">
        <v>2977</v>
      </c>
      <c r="K864" s="33" t="s">
        <v>3829</v>
      </c>
      <c r="L864" s="69"/>
      <c r="M864" s="202">
        <v>1</v>
      </c>
    </row>
    <row r="865" spans="1:14" s="180" customFormat="1" ht="126">
      <c r="A865" s="5"/>
      <c r="B865" s="6">
        <v>16</v>
      </c>
      <c r="C865" s="190" t="s">
        <v>3830</v>
      </c>
      <c r="D865" s="6" t="s">
        <v>929</v>
      </c>
      <c r="E865" s="33" t="s">
        <v>3528</v>
      </c>
      <c r="F865" s="70">
        <v>1.27</v>
      </c>
      <c r="G865" s="70">
        <v>0.02</v>
      </c>
      <c r="H865" s="70"/>
      <c r="I865" s="33" t="s">
        <v>2824</v>
      </c>
      <c r="J865" s="6" t="s">
        <v>2867</v>
      </c>
      <c r="K865" s="33" t="s">
        <v>3831</v>
      </c>
      <c r="L865" s="69" t="s">
        <v>7005</v>
      </c>
      <c r="M865" s="202">
        <v>1</v>
      </c>
    </row>
    <row r="866" spans="1:14" s="180" customFormat="1" ht="78.75">
      <c r="A866" s="5"/>
      <c r="B866" s="6">
        <v>17</v>
      </c>
      <c r="C866" s="190" t="s">
        <v>3832</v>
      </c>
      <c r="D866" s="6" t="s">
        <v>860</v>
      </c>
      <c r="E866" s="33" t="s">
        <v>3528</v>
      </c>
      <c r="F866" s="70">
        <v>1.3</v>
      </c>
      <c r="G866" s="70">
        <v>0.11</v>
      </c>
      <c r="H866" s="70"/>
      <c r="I866" s="33" t="s">
        <v>2824</v>
      </c>
      <c r="J866" s="6" t="s">
        <v>3833</v>
      </c>
      <c r="K866" s="33" t="s">
        <v>3834</v>
      </c>
      <c r="L866" s="69" t="s">
        <v>7006</v>
      </c>
      <c r="M866" s="202">
        <v>1</v>
      </c>
    </row>
    <row r="867" spans="1:14" s="180" customFormat="1" ht="141.75">
      <c r="A867" s="5"/>
      <c r="B867" s="6">
        <v>18</v>
      </c>
      <c r="C867" s="190" t="s">
        <v>3835</v>
      </c>
      <c r="D867" s="6" t="s">
        <v>860</v>
      </c>
      <c r="E867" s="33" t="s">
        <v>3528</v>
      </c>
      <c r="F867" s="70">
        <v>4.45</v>
      </c>
      <c r="G867" s="70">
        <v>4.45</v>
      </c>
      <c r="H867" s="70"/>
      <c r="I867" s="33" t="s">
        <v>2824</v>
      </c>
      <c r="J867" s="6" t="s">
        <v>2837</v>
      </c>
      <c r="K867" s="33" t="s">
        <v>3836</v>
      </c>
      <c r="L867" s="69"/>
      <c r="M867" s="202">
        <v>1</v>
      </c>
    </row>
    <row r="868" spans="1:14" s="181" customFormat="1" hidden="1">
      <c r="A868" s="5"/>
      <c r="B868" s="3"/>
      <c r="C868" s="132"/>
      <c r="D868" s="3"/>
      <c r="E868" s="132"/>
      <c r="F868" s="143"/>
      <c r="G868" s="142"/>
      <c r="H868" s="142"/>
      <c r="I868" s="3"/>
      <c r="J868" s="3"/>
      <c r="K868" s="137"/>
      <c r="L868" s="229"/>
      <c r="M868" s="183"/>
    </row>
    <row r="869" spans="1:14" s="2" customFormat="1">
      <c r="A869" s="5"/>
      <c r="B869" s="41" t="s">
        <v>129</v>
      </c>
      <c r="C869" s="42" t="s">
        <v>130</v>
      </c>
      <c r="D869" s="11"/>
      <c r="E869" s="36"/>
      <c r="F869" s="39"/>
      <c r="G869" s="38"/>
      <c r="H869" s="38"/>
      <c r="I869" s="11"/>
      <c r="J869" s="11"/>
      <c r="K869" s="36"/>
      <c r="L869" s="74"/>
      <c r="M869" s="167">
        <v>0</v>
      </c>
    </row>
    <row r="870" spans="1:14" s="180" customFormat="1" ht="63">
      <c r="A870" s="5"/>
      <c r="B870" s="6">
        <v>19</v>
      </c>
      <c r="C870" s="7" t="s">
        <v>3837</v>
      </c>
      <c r="D870" s="6" t="s">
        <v>860</v>
      </c>
      <c r="E870" s="7" t="s">
        <v>3528</v>
      </c>
      <c r="F870" s="35">
        <v>3.1</v>
      </c>
      <c r="G870" s="12">
        <v>3.1</v>
      </c>
      <c r="H870" s="12"/>
      <c r="I870" s="6" t="s">
        <v>2824</v>
      </c>
      <c r="J870" s="6" t="s">
        <v>3838</v>
      </c>
      <c r="K870" s="7" t="s">
        <v>3839</v>
      </c>
      <c r="L870" s="71"/>
      <c r="M870" s="202">
        <v>1</v>
      </c>
    </row>
    <row r="871" spans="1:14" s="181" customFormat="1" hidden="1">
      <c r="A871" s="5"/>
      <c r="B871" s="3"/>
      <c r="C871" s="137"/>
      <c r="D871" s="3"/>
      <c r="E871" s="3"/>
      <c r="F871" s="142"/>
      <c r="G871" s="142"/>
      <c r="H871" s="142"/>
      <c r="I871" s="3"/>
      <c r="J871" s="3"/>
      <c r="K871" s="137"/>
      <c r="L871" s="229"/>
      <c r="M871" s="183"/>
    </row>
    <row r="872" spans="1:14" s="180" customFormat="1" ht="51" customHeight="1">
      <c r="A872" s="1"/>
      <c r="B872" s="456" t="s">
        <v>6514</v>
      </c>
      <c r="C872" s="456"/>
      <c r="D872" s="456"/>
      <c r="E872" s="456"/>
      <c r="F872" s="456"/>
      <c r="G872" s="456"/>
      <c r="H872" s="456"/>
      <c r="I872" s="456"/>
      <c r="J872" s="456"/>
      <c r="K872" s="456"/>
      <c r="L872" s="456"/>
      <c r="M872" s="380">
        <v>0</v>
      </c>
    </row>
    <row r="873" spans="1:14" hidden="1">
      <c r="B873" s="9"/>
      <c r="C873" s="21"/>
      <c r="D873" s="9"/>
      <c r="E873" s="9"/>
      <c r="F873" s="22"/>
      <c r="G873" s="22"/>
      <c r="H873" s="22"/>
      <c r="I873" s="9"/>
      <c r="J873" s="9"/>
      <c r="K873" s="21"/>
      <c r="M873" s="63"/>
    </row>
    <row r="874" spans="1:14">
      <c r="B874" s="9"/>
      <c r="C874" s="457" t="s">
        <v>3013</v>
      </c>
      <c r="D874" s="458"/>
      <c r="E874" s="459"/>
      <c r="F874" s="174">
        <f>COUNTA(F6:F871)</f>
        <v>515</v>
      </c>
      <c r="G874" s="174">
        <f>COUNTA(G6:G871)</f>
        <v>514</v>
      </c>
      <c r="H874" s="174">
        <f>COUNTA(H6:H871)</f>
        <v>66</v>
      </c>
      <c r="I874" s="9"/>
      <c r="J874" s="9"/>
      <c r="K874"/>
      <c r="L874"/>
      <c r="M874">
        <f>SUBTOTAL(9,M6:M871)</f>
        <v>515</v>
      </c>
      <c r="N874"/>
    </row>
    <row r="875" spans="1:14">
      <c r="B875" s="9"/>
      <c r="C875" s="469"/>
      <c r="D875" s="470"/>
      <c r="E875" s="471"/>
      <c r="F875" s="175">
        <f>SUM(F6:F871)</f>
        <v>1826.1186230000019</v>
      </c>
      <c r="G875" s="176">
        <f>SUM(G6:G871)</f>
        <v>1388.5550930000006</v>
      </c>
      <c r="H875" s="176">
        <f>SUM(H6:H871)</f>
        <v>91.090000000000018</v>
      </c>
      <c r="I875" s="9"/>
      <c r="J875" s="9"/>
      <c r="K875"/>
      <c r="L875"/>
      <c r="M875">
        <v>0</v>
      </c>
      <c r="N875"/>
    </row>
    <row r="876" spans="1:14" hidden="1">
      <c r="B876" s="9"/>
      <c r="C876" s="21"/>
      <c r="D876" s="9"/>
      <c r="E876" s="9"/>
      <c r="F876" s="22"/>
      <c r="G876" s="22"/>
      <c r="H876" s="22"/>
      <c r="I876" s="9"/>
      <c r="J876" s="9"/>
      <c r="K876"/>
      <c r="L876"/>
      <c r="M876"/>
      <c r="N876"/>
    </row>
    <row r="877" spans="1:14" hidden="1">
      <c r="B877" s="9"/>
      <c r="C877" s="21"/>
      <c r="D877" s="9"/>
      <c r="E877" s="9"/>
      <c r="F877" s="22"/>
      <c r="G877" s="22"/>
      <c r="H877" s="22"/>
      <c r="I877" s="9"/>
      <c r="J877" s="9"/>
      <c r="K877"/>
      <c r="L877"/>
      <c r="M877"/>
      <c r="N877"/>
    </row>
    <row r="878" spans="1:14" hidden="1">
      <c r="B878" s="9"/>
      <c r="C878" s="21"/>
      <c r="D878" s="9"/>
      <c r="E878" s="9"/>
      <c r="F878" s="22"/>
      <c r="G878" s="22"/>
      <c r="H878" s="22"/>
      <c r="I878" s="9"/>
      <c r="J878" s="9"/>
      <c r="K878"/>
      <c r="L878"/>
      <c r="M878"/>
      <c r="N878"/>
    </row>
    <row r="879" spans="1:14" hidden="1">
      <c r="B879" s="9"/>
      <c r="C879" s="21"/>
      <c r="D879" s="9"/>
      <c r="E879" s="9"/>
      <c r="F879" s="22"/>
      <c r="G879" s="22"/>
      <c r="H879" s="22"/>
      <c r="I879" s="9"/>
      <c r="J879" s="9"/>
      <c r="K879"/>
      <c r="L879"/>
      <c r="M879"/>
      <c r="N879"/>
    </row>
    <row r="880" spans="1:14" hidden="1">
      <c r="B880" s="9"/>
      <c r="C880" s="21"/>
      <c r="D880" s="9"/>
      <c r="E880" s="9"/>
      <c r="F880" s="22"/>
      <c r="G880" s="22"/>
      <c r="H880" s="22"/>
      <c r="I880" s="9"/>
      <c r="J880" s="9"/>
      <c r="K880"/>
      <c r="L880"/>
      <c r="M880"/>
      <c r="N880"/>
    </row>
    <row r="881" spans="2:14" hidden="1">
      <c r="B881" s="9"/>
      <c r="C881" s="21"/>
      <c r="D881" s="9"/>
      <c r="E881" s="9"/>
      <c r="F881" s="22"/>
      <c r="G881" s="22"/>
      <c r="H881" s="22"/>
      <c r="I881" s="9"/>
      <c r="J881" s="9"/>
      <c r="K881"/>
      <c r="L881"/>
      <c r="M881"/>
      <c r="N881"/>
    </row>
    <row r="882" spans="2:14" hidden="1">
      <c r="B882" s="9"/>
      <c r="C882" s="21"/>
      <c r="D882" s="9"/>
      <c r="E882" s="9"/>
      <c r="F882" s="22"/>
      <c r="G882" s="22"/>
      <c r="H882" s="22"/>
      <c r="I882" s="9"/>
      <c r="J882" s="9"/>
      <c r="K882"/>
      <c r="L882"/>
      <c r="M882"/>
      <c r="N882"/>
    </row>
    <row r="883" spans="2:14" hidden="1">
      <c r="B883" s="9"/>
      <c r="C883" s="21"/>
      <c r="D883" s="9"/>
      <c r="E883" s="9"/>
      <c r="F883" s="22"/>
      <c r="G883" s="22"/>
      <c r="H883" s="22"/>
      <c r="I883" s="9"/>
      <c r="J883" s="9"/>
      <c r="K883" s="21"/>
      <c r="M883" s="63"/>
    </row>
    <row r="884" spans="2:14" hidden="1">
      <c r="B884" s="9"/>
      <c r="C884" s="21"/>
      <c r="D884" s="9"/>
      <c r="E884" s="9"/>
      <c r="F884" s="22"/>
      <c r="G884" s="22"/>
      <c r="H884" s="22"/>
      <c r="I884" s="9"/>
      <c r="J884" s="9"/>
      <c r="K884" s="21"/>
      <c r="M884" s="63"/>
    </row>
    <row r="885" spans="2:14" hidden="1">
      <c r="B885" s="9"/>
      <c r="C885" s="21"/>
      <c r="D885" s="9"/>
      <c r="E885" s="9"/>
      <c r="F885" s="22"/>
      <c r="G885" s="22"/>
      <c r="H885" s="22"/>
      <c r="I885" s="9"/>
      <c r="J885" s="9"/>
      <c r="K885" s="21"/>
      <c r="M885" s="63"/>
    </row>
    <row r="886" spans="2:14" hidden="1">
      <c r="B886" s="9"/>
      <c r="C886" s="21"/>
      <c r="D886" s="9"/>
      <c r="E886" s="9"/>
      <c r="F886" s="22"/>
      <c r="G886" s="22"/>
      <c r="H886" s="22"/>
      <c r="I886" s="9"/>
      <c r="J886" s="9"/>
      <c r="K886" s="21"/>
      <c r="M886" s="63"/>
    </row>
    <row r="887" spans="2:14" hidden="1">
      <c r="B887" s="9"/>
      <c r="C887" s="21"/>
      <c r="D887" s="9"/>
      <c r="E887" s="9"/>
      <c r="F887" s="22"/>
      <c r="G887" s="22"/>
      <c r="H887" s="22"/>
      <c r="I887" s="9"/>
      <c r="J887" s="9"/>
      <c r="K887" s="21"/>
      <c r="M887" s="63"/>
    </row>
    <row r="888" spans="2:14" hidden="1">
      <c r="B888" s="9"/>
      <c r="C888" s="21"/>
      <c r="D888" s="9"/>
      <c r="E888" s="9"/>
      <c r="F888" s="22"/>
      <c r="G888" s="22"/>
      <c r="H888" s="22"/>
      <c r="I888" s="9"/>
      <c r="J888" s="9"/>
      <c r="K888" s="21"/>
      <c r="M888" s="63"/>
    </row>
    <row r="889" spans="2:14" hidden="1">
      <c r="B889" s="9"/>
      <c r="C889" s="21"/>
      <c r="D889" s="9"/>
      <c r="E889" s="9"/>
      <c r="F889" s="22"/>
      <c r="G889" s="22"/>
      <c r="H889" s="22"/>
      <c r="I889" s="9"/>
      <c r="J889" s="9"/>
      <c r="K889" s="21"/>
      <c r="M889" s="63"/>
    </row>
    <row r="890" spans="2:14" hidden="1">
      <c r="B890" s="9"/>
      <c r="C890" s="21"/>
      <c r="D890" s="9"/>
      <c r="E890" s="9"/>
      <c r="F890" s="22"/>
      <c r="G890" s="22"/>
      <c r="H890" s="22"/>
      <c r="I890" s="9"/>
      <c r="J890" s="9"/>
      <c r="K890" s="21"/>
      <c r="M890" s="63"/>
    </row>
    <row r="891" spans="2:14" hidden="1">
      <c r="B891" s="9"/>
      <c r="C891" s="21"/>
      <c r="D891" s="9"/>
      <c r="E891" s="9"/>
      <c r="F891" s="22"/>
      <c r="G891" s="22"/>
      <c r="H891" s="22"/>
      <c r="I891" s="9"/>
      <c r="J891" s="9"/>
      <c r="K891" s="21"/>
      <c r="M891" s="63"/>
    </row>
    <row r="892" spans="2:14" hidden="1">
      <c r="B892" s="9"/>
      <c r="C892" s="21"/>
      <c r="D892" s="9"/>
      <c r="E892" s="9"/>
      <c r="F892" s="22"/>
      <c r="G892" s="22"/>
      <c r="H892" s="22"/>
      <c r="I892" s="9"/>
      <c r="J892" s="9"/>
      <c r="K892" s="21"/>
      <c r="M892" s="63"/>
    </row>
    <row r="893" spans="2:14" hidden="1">
      <c r="B893" s="9"/>
      <c r="C893" s="21"/>
      <c r="D893" s="9"/>
      <c r="E893" s="9"/>
      <c r="F893" s="22"/>
      <c r="G893" s="22"/>
      <c r="H893" s="22"/>
      <c r="I893" s="9"/>
      <c r="J893" s="9"/>
      <c r="K893" s="21"/>
      <c r="M893" s="63"/>
    </row>
    <row r="894" spans="2:14" hidden="1">
      <c r="B894" s="9"/>
      <c r="C894" s="21"/>
      <c r="D894" s="9"/>
      <c r="E894" s="9"/>
      <c r="F894" s="22"/>
      <c r="G894" s="22"/>
      <c r="H894" s="22"/>
      <c r="I894" s="9"/>
      <c r="J894" s="9"/>
      <c r="K894" s="21"/>
      <c r="M894" s="63"/>
    </row>
    <row r="895" spans="2:14" hidden="1">
      <c r="B895" s="9"/>
      <c r="C895" s="21"/>
      <c r="D895" s="9"/>
      <c r="E895" s="9"/>
      <c r="F895" s="22"/>
      <c r="G895" s="22"/>
      <c r="H895" s="22"/>
      <c r="I895" s="9"/>
      <c r="J895" s="9"/>
      <c r="K895" s="21"/>
      <c r="M895" s="63"/>
    </row>
    <row r="896" spans="2:14" hidden="1">
      <c r="B896" s="9"/>
      <c r="C896" s="21"/>
      <c r="D896" s="9"/>
      <c r="E896" s="9"/>
      <c r="F896" s="22"/>
      <c r="G896" s="22"/>
      <c r="H896" s="22"/>
      <c r="I896" s="9"/>
      <c r="J896" s="9"/>
      <c r="K896" s="21"/>
      <c r="M896" s="63"/>
    </row>
    <row r="897" spans="2:13" hidden="1">
      <c r="B897" s="9"/>
      <c r="C897" s="21"/>
      <c r="D897" s="9"/>
      <c r="E897" s="9"/>
      <c r="F897" s="22"/>
      <c r="G897" s="22"/>
      <c r="H897" s="22"/>
      <c r="I897" s="9"/>
      <c r="J897" s="9"/>
      <c r="K897" s="21"/>
      <c r="M897" s="63"/>
    </row>
    <row r="898" spans="2:13" hidden="1">
      <c r="B898" s="9"/>
      <c r="C898" s="21"/>
      <c r="D898" s="9"/>
      <c r="E898" s="9"/>
      <c r="F898" s="22"/>
      <c r="G898" s="22"/>
      <c r="H898" s="22"/>
      <c r="I898" s="9"/>
      <c r="J898" s="9"/>
      <c r="K898" s="21"/>
      <c r="M898" s="63"/>
    </row>
    <row r="899" spans="2:13" hidden="1">
      <c r="B899" s="9"/>
      <c r="C899" s="21"/>
      <c r="D899" s="9"/>
      <c r="E899" s="9"/>
      <c r="F899" s="22"/>
      <c r="G899" s="22"/>
      <c r="H899" s="22"/>
      <c r="I899" s="9"/>
      <c r="J899" s="9"/>
      <c r="K899" s="21"/>
      <c r="M899" s="63"/>
    </row>
    <row r="900" spans="2:13" hidden="1">
      <c r="B900" s="9"/>
      <c r="C900" s="21"/>
      <c r="D900" s="9"/>
      <c r="E900" s="9"/>
      <c r="F900" s="22"/>
      <c r="G900" s="22"/>
      <c r="H900" s="22"/>
      <c r="I900" s="9"/>
      <c r="J900" s="9"/>
      <c r="K900" s="21"/>
      <c r="M900" s="63"/>
    </row>
    <row r="901" spans="2:13" hidden="1">
      <c r="B901" s="9"/>
      <c r="C901" s="21"/>
      <c r="D901" s="9"/>
      <c r="E901" s="9"/>
      <c r="F901" s="22"/>
      <c r="G901" s="22"/>
      <c r="H901" s="22"/>
      <c r="I901" s="9"/>
      <c r="J901" s="9"/>
      <c r="K901" s="21"/>
      <c r="M901" s="63"/>
    </row>
    <row r="902" spans="2:13" hidden="1">
      <c r="B902" s="9"/>
      <c r="C902" s="21"/>
      <c r="D902" s="9"/>
      <c r="E902" s="9"/>
      <c r="F902" s="22"/>
      <c r="G902" s="22"/>
      <c r="H902" s="22"/>
      <c r="I902" s="9"/>
      <c r="J902" s="9"/>
      <c r="K902" s="21"/>
      <c r="M902" s="63"/>
    </row>
    <row r="903" spans="2:13" hidden="1">
      <c r="B903" s="9"/>
      <c r="C903" s="21"/>
      <c r="D903" s="9"/>
      <c r="E903" s="9"/>
      <c r="F903" s="22"/>
      <c r="G903" s="22"/>
      <c r="H903" s="22"/>
      <c r="I903" s="9"/>
      <c r="J903" s="9"/>
      <c r="K903" s="21"/>
      <c r="M903" s="63"/>
    </row>
    <row r="904" spans="2:13" hidden="1">
      <c r="B904" s="9"/>
      <c r="C904" s="21"/>
      <c r="D904" s="9"/>
      <c r="E904" s="9"/>
      <c r="F904" s="22"/>
      <c r="G904" s="22"/>
      <c r="H904" s="22"/>
      <c r="I904" s="9"/>
      <c r="J904" s="9"/>
      <c r="K904" s="21"/>
      <c r="M904" s="63"/>
    </row>
    <row r="905" spans="2:13" hidden="1">
      <c r="B905" s="9"/>
      <c r="C905" s="21"/>
      <c r="D905" s="9"/>
      <c r="E905" s="9"/>
      <c r="F905" s="22"/>
      <c r="G905" s="22"/>
      <c r="H905" s="22"/>
      <c r="I905" s="9"/>
      <c r="J905" s="9"/>
      <c r="K905" s="21"/>
      <c r="M905" s="63"/>
    </row>
    <row r="906" spans="2:13" hidden="1">
      <c r="B906" s="9"/>
      <c r="C906" s="21"/>
      <c r="D906" s="9"/>
      <c r="E906" s="9"/>
      <c r="F906" s="22"/>
      <c r="G906" s="22"/>
      <c r="H906" s="22"/>
      <c r="I906" s="9"/>
      <c r="J906" s="9"/>
      <c r="K906" s="21"/>
      <c r="M906" s="63"/>
    </row>
    <row r="907" spans="2:13" hidden="1">
      <c r="B907" s="9"/>
      <c r="C907" s="21"/>
      <c r="D907" s="9"/>
      <c r="E907" s="9"/>
      <c r="F907" s="22"/>
      <c r="G907" s="22"/>
      <c r="H907" s="22"/>
      <c r="I907" s="9"/>
      <c r="J907" s="9"/>
      <c r="K907" s="21"/>
      <c r="M907" s="63"/>
    </row>
    <row r="908" spans="2:13" hidden="1">
      <c r="B908" s="9"/>
      <c r="C908" s="21"/>
      <c r="D908" s="9"/>
      <c r="E908" s="9"/>
      <c r="F908" s="22"/>
      <c r="G908" s="22"/>
      <c r="H908" s="22"/>
      <c r="I908" s="9"/>
      <c r="J908" s="9"/>
      <c r="K908" s="21"/>
      <c r="M908" s="63"/>
    </row>
    <row r="909" spans="2:13" hidden="1">
      <c r="B909" s="9"/>
      <c r="C909" s="21"/>
      <c r="D909" s="9"/>
      <c r="E909" s="9"/>
      <c r="F909" s="22"/>
      <c r="G909" s="22"/>
      <c r="H909" s="22"/>
      <c r="I909" s="9"/>
      <c r="J909" s="9"/>
      <c r="K909" s="21"/>
      <c r="M909" s="63"/>
    </row>
    <row r="910" spans="2:13" hidden="1">
      <c r="B910" s="9"/>
      <c r="C910" s="21"/>
      <c r="D910" s="9"/>
      <c r="E910" s="9"/>
      <c r="F910" s="22"/>
      <c r="G910" s="22"/>
      <c r="H910" s="22"/>
      <c r="I910" s="9"/>
      <c r="J910" s="9"/>
      <c r="K910" s="21"/>
      <c r="M910" s="63"/>
    </row>
    <row r="911" spans="2:13" hidden="1">
      <c r="B911" s="9"/>
      <c r="C911" s="21"/>
      <c r="D911" s="9"/>
      <c r="E911" s="9"/>
      <c r="F911" s="22"/>
      <c r="G911" s="22"/>
      <c r="H911" s="22"/>
      <c r="I911" s="9"/>
      <c r="J911" s="9"/>
      <c r="K911" s="21"/>
      <c r="M911" s="63"/>
    </row>
    <row r="912" spans="2:13" hidden="1">
      <c r="B912" s="9"/>
      <c r="C912" s="21"/>
      <c r="D912" s="9"/>
      <c r="E912" s="9"/>
      <c r="F912" s="22"/>
      <c r="G912" s="22"/>
      <c r="H912" s="22"/>
      <c r="I912" s="9"/>
      <c r="J912" s="9"/>
      <c r="K912" s="21"/>
      <c r="M912" s="63"/>
    </row>
    <row r="913" spans="2:13" hidden="1">
      <c r="B913" s="9"/>
      <c r="C913" s="21"/>
      <c r="D913" s="9"/>
      <c r="E913" s="9"/>
      <c r="F913" s="22"/>
      <c r="G913" s="22"/>
      <c r="H913" s="22"/>
      <c r="I913" s="9"/>
      <c r="J913" s="9"/>
      <c r="K913" s="21"/>
      <c r="M913" s="63"/>
    </row>
    <row r="914" spans="2:13" hidden="1">
      <c r="B914" s="9"/>
      <c r="C914" s="21"/>
      <c r="D914" s="9"/>
      <c r="E914" s="9"/>
      <c r="F914" s="22"/>
      <c r="G914" s="22"/>
      <c r="H914" s="22"/>
      <c r="I914" s="9"/>
      <c r="J914" s="9"/>
      <c r="K914" s="21"/>
      <c r="M914" s="63"/>
    </row>
    <row r="915" spans="2:13" hidden="1">
      <c r="B915" s="9"/>
      <c r="C915" s="21"/>
      <c r="D915" s="9"/>
      <c r="E915" s="9"/>
      <c r="F915" s="22"/>
      <c r="G915" s="22"/>
      <c r="H915" s="22"/>
      <c r="I915" s="9"/>
      <c r="J915" s="9"/>
      <c r="K915" s="21"/>
      <c r="M915" s="63"/>
    </row>
    <row r="916" spans="2:13" hidden="1">
      <c r="B916" s="9"/>
      <c r="C916" s="21"/>
      <c r="D916" s="9"/>
      <c r="E916" s="9"/>
      <c r="F916" s="22"/>
      <c r="G916" s="22"/>
      <c r="H916" s="22"/>
      <c r="I916" s="9"/>
      <c r="J916" s="9"/>
      <c r="K916" s="21"/>
      <c r="M916" s="63"/>
    </row>
    <row r="917" spans="2:13" hidden="1">
      <c r="B917" s="9"/>
      <c r="C917" s="21"/>
      <c r="D917" s="9"/>
      <c r="E917" s="9"/>
      <c r="F917" s="22"/>
      <c r="G917" s="22"/>
      <c r="H917" s="22"/>
      <c r="I917" s="9"/>
      <c r="J917" s="9"/>
      <c r="K917" s="21"/>
      <c r="M917" s="63"/>
    </row>
    <row r="918" spans="2:13" hidden="1">
      <c r="B918" s="9"/>
      <c r="C918" s="21"/>
      <c r="D918" s="9"/>
      <c r="E918" s="9"/>
      <c r="F918" s="22"/>
      <c r="G918" s="22"/>
      <c r="H918" s="22"/>
      <c r="I918" s="9"/>
      <c r="J918" s="9"/>
      <c r="K918" s="21"/>
      <c r="M918" s="63"/>
    </row>
    <row r="919" spans="2:13" hidden="1">
      <c r="B919" s="9"/>
      <c r="C919" s="21"/>
      <c r="D919" s="9"/>
      <c r="E919" s="9"/>
      <c r="F919" s="22"/>
      <c r="G919" s="22"/>
      <c r="H919" s="22"/>
      <c r="I919" s="9"/>
      <c r="J919" s="9"/>
      <c r="K919" s="21"/>
      <c r="M919" s="63"/>
    </row>
    <row r="920" spans="2:13" hidden="1">
      <c r="B920" s="9"/>
      <c r="C920" s="21"/>
      <c r="D920" s="9"/>
      <c r="E920" s="9"/>
      <c r="F920" s="22"/>
      <c r="G920" s="22"/>
      <c r="H920" s="22"/>
      <c r="I920" s="9"/>
      <c r="J920" s="9"/>
      <c r="K920" s="21"/>
      <c r="M920" s="63"/>
    </row>
    <row r="921" spans="2:13" hidden="1">
      <c r="B921" s="9"/>
      <c r="C921" s="21"/>
      <c r="D921" s="9"/>
      <c r="E921" s="9"/>
      <c r="F921" s="22"/>
      <c r="G921" s="22"/>
      <c r="H921" s="22"/>
      <c r="I921" s="9"/>
      <c r="J921" s="9"/>
      <c r="K921" s="21"/>
      <c r="M921" s="63"/>
    </row>
    <row r="922" spans="2:13" hidden="1">
      <c r="B922" s="9"/>
      <c r="C922" s="21"/>
      <c r="D922" s="9"/>
      <c r="E922" s="9"/>
      <c r="F922" s="22"/>
      <c r="G922" s="22"/>
      <c r="H922" s="22"/>
      <c r="I922" s="9"/>
      <c r="J922" s="9"/>
      <c r="K922" s="21"/>
      <c r="M922" s="63"/>
    </row>
    <row r="923" spans="2:13" hidden="1">
      <c r="B923" s="9"/>
      <c r="C923" s="21"/>
      <c r="D923" s="9"/>
      <c r="E923" s="9"/>
      <c r="F923" s="22"/>
      <c r="G923" s="22"/>
      <c r="H923" s="22"/>
      <c r="I923" s="9"/>
      <c r="J923" s="9"/>
      <c r="K923" s="21"/>
      <c r="M923" s="63"/>
    </row>
    <row r="924" spans="2:13" hidden="1">
      <c r="B924" s="9"/>
      <c r="C924" s="21"/>
      <c r="D924" s="9"/>
      <c r="E924" s="9"/>
      <c r="F924" s="22"/>
      <c r="G924" s="22"/>
      <c r="H924" s="22"/>
      <c r="I924" s="9"/>
      <c r="J924" s="9"/>
      <c r="K924" s="21"/>
      <c r="M924" s="63"/>
    </row>
    <row r="925" spans="2:13" hidden="1">
      <c r="B925" s="9"/>
      <c r="C925" s="21"/>
      <c r="D925" s="9"/>
      <c r="E925" s="9"/>
      <c r="F925" s="22"/>
      <c r="G925" s="22"/>
      <c r="H925" s="22"/>
      <c r="I925" s="9"/>
      <c r="J925" s="9"/>
      <c r="K925" s="21"/>
      <c r="M925" s="63"/>
    </row>
    <row r="926" spans="2:13" hidden="1">
      <c r="B926" s="9"/>
      <c r="C926" s="21"/>
      <c r="D926" s="9"/>
      <c r="E926" s="9"/>
      <c r="F926" s="22"/>
      <c r="G926" s="22"/>
      <c r="H926" s="22"/>
      <c r="I926" s="9"/>
      <c r="J926" s="9"/>
      <c r="K926" s="21"/>
      <c r="M926" s="63"/>
    </row>
    <row r="927" spans="2:13" hidden="1">
      <c r="B927" s="9"/>
      <c r="C927" s="21"/>
      <c r="D927" s="9"/>
      <c r="E927" s="9"/>
      <c r="F927" s="22"/>
      <c r="G927" s="22"/>
      <c r="H927" s="22"/>
      <c r="I927" s="9"/>
      <c r="J927" s="9"/>
      <c r="K927" s="21"/>
      <c r="M927" s="63"/>
    </row>
    <row r="928" spans="2:13" hidden="1">
      <c r="B928" s="9"/>
      <c r="C928" s="21"/>
      <c r="D928" s="9"/>
      <c r="E928" s="9"/>
      <c r="F928" s="22"/>
      <c r="G928" s="22"/>
      <c r="H928" s="22"/>
      <c r="I928" s="9"/>
      <c r="J928" s="9"/>
      <c r="K928" s="21"/>
      <c r="M928" s="63"/>
    </row>
    <row r="929" spans="2:13" hidden="1">
      <c r="B929" s="9"/>
      <c r="C929" s="21"/>
      <c r="D929" s="9"/>
      <c r="E929" s="9"/>
      <c r="F929" s="22"/>
      <c r="G929" s="22"/>
      <c r="H929" s="22"/>
      <c r="I929" s="9"/>
      <c r="J929" s="9"/>
      <c r="K929" s="21"/>
      <c r="M929" s="63"/>
    </row>
    <row r="930" spans="2:13" hidden="1">
      <c r="B930" s="9"/>
      <c r="C930" s="21"/>
      <c r="D930" s="9"/>
      <c r="E930" s="9"/>
      <c r="F930" s="22"/>
      <c r="G930" s="22"/>
      <c r="H930" s="22"/>
      <c r="I930" s="9"/>
      <c r="J930" s="9"/>
      <c r="K930" s="21"/>
      <c r="M930" s="63"/>
    </row>
    <row r="931" spans="2:13" hidden="1">
      <c r="B931" s="9"/>
      <c r="C931" s="21"/>
      <c r="D931" s="9"/>
      <c r="E931" s="9"/>
      <c r="F931" s="22"/>
      <c r="G931" s="22"/>
      <c r="H931" s="22"/>
      <c r="I931" s="9"/>
      <c r="J931" s="9"/>
      <c r="K931" s="21"/>
      <c r="M931" s="63"/>
    </row>
    <row r="932" spans="2:13" hidden="1">
      <c r="B932" s="9"/>
      <c r="C932" s="21"/>
      <c r="D932" s="9"/>
      <c r="E932" s="9"/>
      <c r="F932" s="22"/>
      <c r="G932" s="22"/>
      <c r="H932" s="22"/>
      <c r="I932" s="9"/>
      <c r="J932" s="9"/>
      <c r="K932" s="21"/>
      <c r="M932" s="63"/>
    </row>
    <row r="933" spans="2:13" hidden="1">
      <c r="B933" s="9"/>
      <c r="C933" s="21"/>
      <c r="D933" s="9"/>
      <c r="E933" s="9"/>
      <c r="F933" s="22"/>
      <c r="G933" s="22"/>
      <c r="H933" s="22"/>
      <c r="I933" s="9"/>
      <c r="J933" s="9"/>
      <c r="K933" s="21"/>
      <c r="M933" s="63"/>
    </row>
    <row r="934" spans="2:13" hidden="1">
      <c r="B934" s="9"/>
      <c r="C934" s="21"/>
      <c r="D934" s="9"/>
      <c r="E934" s="9"/>
      <c r="F934" s="22"/>
      <c r="G934" s="22"/>
      <c r="H934" s="22"/>
      <c r="I934" s="9"/>
      <c r="J934" s="9"/>
      <c r="K934" s="21"/>
      <c r="M934" s="63"/>
    </row>
    <row r="935" spans="2:13" hidden="1">
      <c r="B935" s="9"/>
      <c r="C935" s="21"/>
      <c r="D935" s="9"/>
      <c r="E935" s="9"/>
      <c r="F935" s="22"/>
      <c r="G935" s="22"/>
      <c r="H935" s="22"/>
      <c r="I935" s="9"/>
      <c r="J935" s="9"/>
      <c r="K935" s="21"/>
      <c r="M935" s="63"/>
    </row>
    <row r="936" spans="2:13" hidden="1">
      <c r="B936" s="9"/>
      <c r="C936" s="21"/>
      <c r="D936" s="9"/>
      <c r="E936" s="9"/>
      <c r="F936" s="22"/>
      <c r="G936" s="22"/>
      <c r="H936" s="22"/>
      <c r="I936" s="9"/>
      <c r="J936" s="9"/>
      <c r="K936" s="21"/>
      <c r="M936" s="63"/>
    </row>
    <row r="937" spans="2:13" hidden="1">
      <c r="B937" s="9"/>
      <c r="C937" s="21"/>
      <c r="D937" s="9"/>
      <c r="E937" s="9"/>
      <c r="F937" s="22"/>
      <c r="G937" s="22"/>
      <c r="H937" s="22"/>
      <c r="I937" s="9"/>
      <c r="J937" s="9"/>
      <c r="K937" s="21"/>
      <c r="M937" s="63"/>
    </row>
    <row r="938" spans="2:13" hidden="1">
      <c r="B938" s="9"/>
      <c r="C938" s="21"/>
      <c r="D938" s="9"/>
      <c r="E938" s="9"/>
      <c r="F938" s="22"/>
      <c r="G938" s="22"/>
      <c r="H938" s="22"/>
      <c r="I938" s="9"/>
      <c r="J938" s="9"/>
      <c r="K938" s="21"/>
      <c r="M938" s="63"/>
    </row>
    <row r="939" spans="2:13" hidden="1">
      <c r="B939" s="9"/>
      <c r="C939" s="21"/>
      <c r="D939" s="9"/>
      <c r="E939" s="9"/>
      <c r="F939" s="22"/>
      <c r="G939" s="22"/>
      <c r="H939" s="22"/>
      <c r="I939" s="9"/>
      <c r="J939" s="9"/>
      <c r="K939" s="21"/>
      <c r="M939" s="63"/>
    </row>
    <row r="940" spans="2:13" hidden="1">
      <c r="B940" s="9"/>
      <c r="C940" s="21"/>
      <c r="D940" s="9"/>
      <c r="E940" s="9"/>
      <c r="F940" s="22"/>
      <c r="G940" s="22"/>
      <c r="H940" s="22"/>
      <c r="I940" s="9"/>
      <c r="J940" s="9"/>
      <c r="K940" s="21"/>
      <c r="M940" s="63"/>
    </row>
    <row r="941" spans="2:13" hidden="1">
      <c r="B941" s="9"/>
      <c r="C941" s="21"/>
      <c r="D941" s="9"/>
      <c r="E941" s="9"/>
      <c r="F941" s="22"/>
      <c r="G941" s="22"/>
      <c r="H941" s="22"/>
      <c r="I941" s="9"/>
      <c r="J941" s="9"/>
      <c r="K941" s="21"/>
      <c r="M941" s="63"/>
    </row>
    <row r="942" spans="2:13" hidden="1">
      <c r="B942" s="9"/>
      <c r="C942" s="21"/>
      <c r="D942" s="9"/>
      <c r="E942" s="9"/>
      <c r="F942" s="22"/>
      <c r="G942" s="22"/>
      <c r="H942" s="22"/>
      <c r="I942" s="9"/>
      <c r="J942" s="9"/>
      <c r="K942" s="21"/>
      <c r="M942" s="63"/>
    </row>
    <row r="943" spans="2:13" hidden="1">
      <c r="B943" s="9"/>
      <c r="C943" s="21"/>
      <c r="D943" s="9"/>
      <c r="E943" s="9"/>
      <c r="F943" s="22"/>
      <c r="G943" s="22"/>
      <c r="H943" s="22"/>
      <c r="I943" s="9"/>
      <c r="J943" s="9"/>
      <c r="K943" s="21"/>
      <c r="M943" s="63"/>
    </row>
    <row r="944" spans="2:13" hidden="1">
      <c r="B944" s="9"/>
      <c r="C944" s="21"/>
      <c r="D944" s="9"/>
      <c r="E944" s="9"/>
      <c r="F944" s="22"/>
      <c r="G944" s="22"/>
      <c r="H944" s="22"/>
      <c r="I944" s="9"/>
      <c r="J944" s="9"/>
      <c r="K944" s="21"/>
      <c r="M944" s="63"/>
    </row>
    <row r="945" spans="2:13" hidden="1">
      <c r="B945" s="9"/>
      <c r="C945" s="21"/>
      <c r="D945" s="9"/>
      <c r="E945" s="9"/>
      <c r="F945" s="22"/>
      <c r="G945" s="22"/>
      <c r="H945" s="22"/>
      <c r="I945" s="9"/>
      <c r="J945" s="9"/>
      <c r="K945" s="21"/>
      <c r="M945" s="63"/>
    </row>
    <row r="946" spans="2:13" hidden="1">
      <c r="B946" s="9"/>
      <c r="C946" s="21"/>
      <c r="D946" s="9"/>
      <c r="E946" s="9"/>
      <c r="F946" s="22"/>
      <c r="G946" s="22"/>
      <c r="H946" s="22"/>
      <c r="I946" s="9"/>
      <c r="J946" s="9"/>
      <c r="K946" s="21"/>
      <c r="M946" s="63"/>
    </row>
    <row r="947" spans="2:13" hidden="1">
      <c r="B947" s="9"/>
      <c r="C947" s="21"/>
      <c r="D947" s="9"/>
      <c r="E947" s="9"/>
      <c r="F947" s="22"/>
      <c r="G947" s="22"/>
      <c r="H947" s="22"/>
      <c r="I947" s="9"/>
      <c r="J947" s="9"/>
      <c r="K947" s="21"/>
      <c r="M947" s="63"/>
    </row>
    <row r="948" spans="2:13" hidden="1">
      <c r="B948" s="9"/>
      <c r="C948" s="21"/>
      <c r="D948" s="9"/>
      <c r="E948" s="9"/>
      <c r="F948" s="22"/>
      <c r="G948" s="22"/>
      <c r="H948" s="22"/>
      <c r="I948" s="9"/>
      <c r="J948" s="9"/>
      <c r="K948" s="21"/>
      <c r="M948" s="63"/>
    </row>
    <row r="949" spans="2:13" hidden="1">
      <c r="B949" s="9"/>
      <c r="C949" s="21"/>
      <c r="D949" s="9"/>
      <c r="E949" s="9"/>
      <c r="F949" s="22"/>
      <c r="G949" s="22"/>
      <c r="H949" s="22"/>
      <c r="I949" s="9"/>
      <c r="J949" s="9"/>
      <c r="K949" s="21"/>
      <c r="M949" s="63"/>
    </row>
    <row r="950" spans="2:13" hidden="1">
      <c r="B950" s="9"/>
      <c r="C950" s="21"/>
      <c r="D950" s="9"/>
      <c r="E950" s="9"/>
      <c r="F950" s="22"/>
      <c r="G950" s="22"/>
      <c r="H950" s="22"/>
      <c r="I950" s="9"/>
      <c r="J950" s="9"/>
      <c r="K950" s="21"/>
      <c r="M950" s="63"/>
    </row>
    <row r="951" spans="2:13" hidden="1">
      <c r="B951" s="9"/>
      <c r="C951" s="21"/>
      <c r="D951" s="9"/>
      <c r="E951" s="9"/>
      <c r="F951" s="22"/>
      <c r="G951" s="22"/>
      <c r="H951" s="22"/>
      <c r="I951" s="9"/>
      <c r="J951" s="9"/>
      <c r="K951" s="21"/>
      <c r="M951" s="63"/>
    </row>
    <row r="952" spans="2:13" hidden="1">
      <c r="B952" s="9"/>
      <c r="C952" s="21"/>
      <c r="D952" s="9"/>
      <c r="E952" s="9"/>
      <c r="F952" s="22"/>
      <c r="G952" s="22"/>
      <c r="H952" s="22"/>
      <c r="I952" s="9"/>
      <c r="J952" s="9"/>
      <c r="K952" s="21"/>
      <c r="M952" s="63"/>
    </row>
    <row r="953" spans="2:13" hidden="1">
      <c r="B953" s="9"/>
      <c r="C953" s="21"/>
      <c r="D953" s="9"/>
      <c r="E953" s="9"/>
      <c r="F953" s="22"/>
      <c r="G953" s="22"/>
      <c r="H953" s="22"/>
      <c r="I953" s="9"/>
      <c r="J953" s="9"/>
      <c r="K953" s="21"/>
      <c r="M953" s="63"/>
    </row>
    <row r="954" spans="2:13" hidden="1">
      <c r="B954" s="9"/>
      <c r="C954" s="21"/>
      <c r="D954" s="9"/>
      <c r="E954" s="9"/>
      <c r="F954" s="22"/>
      <c r="G954" s="22"/>
      <c r="H954" s="22"/>
      <c r="I954" s="9"/>
      <c r="J954" s="9"/>
      <c r="K954" s="21"/>
      <c r="M954" s="63"/>
    </row>
    <row r="955" spans="2:13" hidden="1">
      <c r="B955" s="9"/>
      <c r="C955" s="21"/>
      <c r="D955" s="9"/>
      <c r="E955" s="9"/>
      <c r="F955" s="22"/>
      <c r="G955" s="22"/>
      <c r="H955" s="22"/>
      <c r="I955" s="9"/>
      <c r="J955" s="9"/>
      <c r="K955" s="21"/>
      <c r="M955" s="63"/>
    </row>
    <row r="956" spans="2:13" hidden="1">
      <c r="B956" s="9"/>
      <c r="C956" s="21"/>
      <c r="D956" s="9"/>
      <c r="E956" s="9"/>
      <c r="F956" s="22"/>
      <c r="G956" s="22"/>
      <c r="H956" s="22"/>
      <c r="I956" s="9"/>
      <c r="J956" s="9"/>
      <c r="K956" s="21"/>
      <c r="M956" s="63"/>
    </row>
    <row r="957" spans="2:13" hidden="1">
      <c r="B957" s="9"/>
      <c r="C957" s="21"/>
      <c r="D957" s="9"/>
      <c r="E957" s="9"/>
      <c r="F957" s="22"/>
      <c r="G957" s="22"/>
      <c r="H957" s="22"/>
      <c r="I957" s="9"/>
      <c r="J957" s="9"/>
      <c r="K957" s="21"/>
      <c r="M957" s="63"/>
    </row>
    <row r="958" spans="2:13" hidden="1">
      <c r="B958" s="9"/>
      <c r="C958" s="21"/>
      <c r="D958" s="9"/>
      <c r="E958" s="9"/>
      <c r="F958" s="22"/>
      <c r="G958" s="22"/>
      <c r="H958" s="22"/>
      <c r="I958" s="9"/>
      <c r="J958" s="9"/>
      <c r="K958" s="21"/>
      <c r="M958" s="63"/>
    </row>
    <row r="959" spans="2:13" hidden="1">
      <c r="B959" s="9"/>
      <c r="C959" s="21"/>
      <c r="D959" s="9"/>
      <c r="E959" s="9"/>
      <c r="F959" s="22"/>
      <c r="G959" s="22"/>
      <c r="H959" s="22"/>
      <c r="I959" s="9"/>
      <c r="J959" s="9"/>
      <c r="K959" s="21"/>
      <c r="M959" s="63"/>
    </row>
    <row r="960" spans="2:13" hidden="1">
      <c r="B960" s="9"/>
      <c r="C960" s="21"/>
      <c r="D960" s="9"/>
      <c r="E960" s="9"/>
      <c r="F960" s="22"/>
      <c r="G960" s="22"/>
      <c r="H960" s="22"/>
      <c r="I960" s="9"/>
      <c r="J960" s="9"/>
      <c r="K960" s="21"/>
      <c r="M960" s="63"/>
    </row>
    <row r="961" spans="2:13" hidden="1">
      <c r="B961" s="9"/>
      <c r="C961" s="21"/>
      <c r="D961" s="9"/>
      <c r="E961" s="9"/>
      <c r="F961" s="22"/>
      <c r="G961" s="22"/>
      <c r="H961" s="22"/>
      <c r="I961" s="9"/>
      <c r="J961" s="9"/>
      <c r="K961" s="21"/>
      <c r="M961" s="63"/>
    </row>
    <row r="962" spans="2:13" hidden="1">
      <c r="B962" s="9"/>
      <c r="C962" s="21"/>
      <c r="D962" s="9"/>
      <c r="E962" s="9"/>
      <c r="F962" s="22"/>
      <c r="G962" s="22"/>
      <c r="H962" s="22"/>
      <c r="I962" s="9"/>
      <c r="J962" s="9"/>
      <c r="K962" s="21"/>
      <c r="M962" s="63"/>
    </row>
    <row r="963" spans="2:13" hidden="1">
      <c r="B963" s="9"/>
      <c r="C963" s="21"/>
      <c r="D963" s="9"/>
      <c r="E963" s="9"/>
      <c r="F963" s="22"/>
      <c r="G963" s="22"/>
      <c r="H963" s="22"/>
      <c r="I963" s="9"/>
      <c r="J963" s="9"/>
      <c r="K963" s="21"/>
      <c r="M963" s="63"/>
    </row>
    <row r="964" spans="2:13" hidden="1">
      <c r="B964" s="9"/>
      <c r="C964" s="21"/>
      <c r="D964" s="9"/>
      <c r="E964" s="9"/>
      <c r="F964" s="22"/>
      <c r="G964" s="22"/>
      <c r="H964" s="22"/>
      <c r="I964" s="9"/>
      <c r="J964" s="9"/>
      <c r="K964" s="21"/>
      <c r="M964" s="63"/>
    </row>
    <row r="965" spans="2:13" hidden="1">
      <c r="B965" s="9"/>
      <c r="C965" s="21"/>
      <c r="D965" s="9"/>
      <c r="E965" s="9"/>
      <c r="F965" s="22"/>
      <c r="G965" s="22"/>
      <c r="H965" s="22"/>
      <c r="I965" s="9"/>
      <c r="J965" s="9"/>
      <c r="K965" s="21"/>
      <c r="M965" s="63"/>
    </row>
    <row r="966" spans="2:13" hidden="1">
      <c r="B966" s="9"/>
      <c r="C966" s="21"/>
      <c r="D966" s="9"/>
      <c r="E966" s="9"/>
      <c r="F966" s="22"/>
      <c r="G966" s="22"/>
      <c r="H966" s="22"/>
      <c r="I966" s="9"/>
      <c r="J966" s="9"/>
      <c r="K966" s="21"/>
      <c r="M966" s="63"/>
    </row>
    <row r="967" spans="2:13" hidden="1">
      <c r="B967" s="9"/>
      <c r="C967" s="21"/>
      <c r="D967" s="9"/>
      <c r="E967" s="9"/>
      <c r="F967" s="22"/>
      <c r="G967" s="22"/>
      <c r="H967" s="22"/>
      <c r="I967" s="9"/>
      <c r="J967" s="9"/>
      <c r="K967" s="21"/>
      <c r="M967" s="63"/>
    </row>
    <row r="968" spans="2:13" hidden="1">
      <c r="B968" s="9"/>
      <c r="C968" s="21"/>
      <c r="D968" s="9"/>
      <c r="E968" s="9"/>
      <c r="F968" s="22"/>
      <c r="G968" s="22"/>
      <c r="H968" s="22"/>
      <c r="I968" s="9"/>
      <c r="J968" s="9"/>
      <c r="K968" s="21"/>
      <c r="M968" s="63"/>
    </row>
    <row r="969" spans="2:13" hidden="1">
      <c r="B969" s="9"/>
      <c r="C969" s="21"/>
      <c r="D969" s="9"/>
      <c r="E969" s="9"/>
      <c r="F969" s="22"/>
      <c r="G969" s="22"/>
      <c r="H969" s="22"/>
      <c r="I969" s="9"/>
      <c r="J969" s="9"/>
      <c r="K969" s="21"/>
      <c r="M969" s="63"/>
    </row>
    <row r="970" spans="2:13" hidden="1">
      <c r="B970" s="9"/>
      <c r="C970" s="21"/>
      <c r="D970" s="9"/>
      <c r="E970" s="9"/>
      <c r="F970" s="22"/>
      <c r="G970" s="22"/>
      <c r="H970" s="22"/>
      <c r="I970" s="9"/>
      <c r="J970" s="9"/>
      <c r="K970" s="21"/>
      <c r="M970" s="63"/>
    </row>
    <row r="971" spans="2:13" hidden="1">
      <c r="B971" s="9"/>
      <c r="C971" s="21"/>
      <c r="D971" s="9"/>
      <c r="E971" s="9"/>
      <c r="F971" s="22"/>
      <c r="G971" s="22"/>
      <c r="H971" s="22"/>
      <c r="I971" s="9"/>
      <c r="J971" s="9"/>
      <c r="K971" s="21"/>
      <c r="M971" s="63"/>
    </row>
    <row r="972" spans="2:13" hidden="1">
      <c r="B972" s="9"/>
      <c r="C972" s="21"/>
      <c r="D972" s="9"/>
      <c r="E972" s="9"/>
      <c r="F972" s="22"/>
      <c r="G972" s="22"/>
      <c r="H972" s="22"/>
      <c r="I972" s="9"/>
      <c r="J972" s="9"/>
      <c r="K972" s="21"/>
      <c r="M972" s="63"/>
    </row>
    <row r="973" spans="2:13" hidden="1">
      <c r="B973" s="9"/>
      <c r="C973" s="21"/>
      <c r="D973" s="9"/>
      <c r="E973" s="9"/>
      <c r="F973" s="22"/>
      <c r="G973" s="22"/>
      <c r="H973" s="22"/>
      <c r="I973" s="9"/>
      <c r="J973" s="9"/>
      <c r="K973" s="21"/>
      <c r="M973" s="63"/>
    </row>
    <row r="974" spans="2:13" hidden="1">
      <c r="B974" s="9"/>
      <c r="C974" s="21"/>
      <c r="D974" s="9"/>
      <c r="E974" s="9"/>
      <c r="F974" s="22"/>
      <c r="G974" s="22"/>
      <c r="H974" s="22"/>
      <c r="I974" s="9"/>
      <c r="J974" s="9"/>
      <c r="K974" s="21"/>
      <c r="M974" s="63"/>
    </row>
    <row r="975" spans="2:13" hidden="1">
      <c r="B975" s="9"/>
      <c r="C975" s="21"/>
      <c r="D975" s="9"/>
      <c r="E975" s="9"/>
      <c r="F975" s="22"/>
      <c r="G975" s="22"/>
      <c r="H975" s="22"/>
      <c r="I975" s="9"/>
      <c r="J975" s="9"/>
      <c r="K975" s="21"/>
      <c r="M975" s="63"/>
    </row>
    <row r="976" spans="2:13" hidden="1">
      <c r="B976" s="9"/>
      <c r="C976" s="21"/>
      <c r="D976" s="9"/>
      <c r="E976" s="9"/>
      <c r="F976" s="22"/>
      <c r="G976" s="22"/>
      <c r="H976" s="22"/>
      <c r="I976" s="9"/>
      <c r="J976" s="9"/>
      <c r="K976" s="21"/>
      <c r="M976" s="63"/>
    </row>
    <row r="977" spans="2:13" hidden="1">
      <c r="B977" s="9"/>
      <c r="C977" s="21"/>
      <c r="D977" s="9"/>
      <c r="E977" s="9"/>
      <c r="F977" s="22"/>
      <c r="G977" s="22"/>
      <c r="H977" s="22"/>
      <c r="I977" s="9"/>
      <c r="J977" s="9"/>
      <c r="K977" s="21"/>
      <c r="M977" s="63"/>
    </row>
    <row r="978" spans="2:13" hidden="1">
      <c r="B978" s="9"/>
      <c r="C978" s="21"/>
      <c r="D978" s="9"/>
      <c r="E978" s="9"/>
      <c r="F978" s="22"/>
      <c r="G978" s="22"/>
      <c r="H978" s="22"/>
      <c r="I978" s="9"/>
      <c r="J978" s="9"/>
      <c r="K978" s="21"/>
      <c r="M978" s="63"/>
    </row>
    <row r="979" spans="2:13" hidden="1">
      <c r="B979" s="9"/>
      <c r="C979" s="21"/>
      <c r="D979" s="9"/>
      <c r="E979" s="9"/>
      <c r="F979" s="22"/>
      <c r="G979" s="22"/>
      <c r="H979" s="22"/>
      <c r="I979" s="9"/>
      <c r="J979" s="9"/>
      <c r="K979" s="21"/>
      <c r="M979" s="63"/>
    </row>
    <row r="980" spans="2:13" hidden="1">
      <c r="B980" s="9"/>
      <c r="C980" s="21"/>
      <c r="D980" s="9"/>
      <c r="E980" s="9"/>
      <c r="F980" s="22"/>
      <c r="G980" s="22"/>
      <c r="H980" s="22"/>
      <c r="I980" s="9"/>
      <c r="J980" s="9"/>
      <c r="K980" s="21"/>
      <c r="M980" s="63"/>
    </row>
    <row r="981" spans="2:13" hidden="1">
      <c r="B981" s="9"/>
      <c r="C981" s="21"/>
      <c r="D981" s="9"/>
      <c r="E981" s="9"/>
      <c r="F981" s="22"/>
      <c r="G981" s="22"/>
      <c r="H981" s="22"/>
      <c r="I981" s="9"/>
      <c r="J981" s="9"/>
      <c r="K981" s="21"/>
      <c r="M981" s="63"/>
    </row>
    <row r="982" spans="2:13" hidden="1">
      <c r="B982" s="9"/>
      <c r="C982" s="21"/>
      <c r="D982" s="9"/>
      <c r="E982" s="9"/>
      <c r="F982" s="22"/>
      <c r="G982" s="22"/>
      <c r="H982" s="22"/>
      <c r="I982" s="9"/>
      <c r="J982" s="9"/>
      <c r="K982" s="21"/>
      <c r="M982" s="63"/>
    </row>
    <row r="983" spans="2:13" hidden="1">
      <c r="B983" s="9"/>
      <c r="C983" s="21"/>
      <c r="D983" s="9"/>
      <c r="E983" s="9"/>
      <c r="F983" s="22"/>
      <c r="G983" s="22"/>
      <c r="H983" s="22"/>
      <c r="I983" s="9"/>
      <c r="J983" s="9"/>
      <c r="K983" s="21"/>
      <c r="M983" s="63"/>
    </row>
    <row r="984" spans="2:13" hidden="1">
      <c r="B984" s="9"/>
      <c r="C984" s="21"/>
      <c r="D984" s="9"/>
      <c r="E984" s="9"/>
      <c r="F984" s="22"/>
      <c r="G984" s="22"/>
      <c r="H984" s="22"/>
      <c r="I984" s="9"/>
      <c r="J984" s="9"/>
      <c r="K984" s="21"/>
      <c r="M984" s="63"/>
    </row>
    <row r="985" spans="2:13" hidden="1">
      <c r="B985" s="9"/>
      <c r="C985" s="21"/>
      <c r="D985" s="9"/>
      <c r="E985" s="9"/>
      <c r="F985" s="22"/>
      <c r="G985" s="22"/>
      <c r="H985" s="22"/>
      <c r="I985" s="9"/>
      <c r="J985" s="9"/>
      <c r="K985" s="21"/>
      <c r="M985" s="63"/>
    </row>
    <row r="986" spans="2:13" hidden="1">
      <c r="B986" s="9"/>
      <c r="C986" s="21"/>
      <c r="D986" s="9"/>
      <c r="E986" s="9"/>
      <c r="F986" s="22"/>
      <c r="G986" s="22"/>
      <c r="H986" s="22"/>
      <c r="I986" s="9"/>
      <c r="J986" s="9"/>
      <c r="K986" s="21"/>
      <c r="M986" s="63"/>
    </row>
    <row r="987" spans="2:13" hidden="1">
      <c r="B987" s="9"/>
      <c r="C987" s="21"/>
      <c r="D987" s="9"/>
      <c r="E987" s="9"/>
      <c r="F987" s="22"/>
      <c r="G987" s="22"/>
      <c r="H987" s="22"/>
      <c r="I987" s="9"/>
      <c r="J987" s="9"/>
      <c r="K987" s="21"/>
      <c r="M987" s="63"/>
    </row>
    <row r="988" spans="2:13" hidden="1">
      <c r="B988" s="9"/>
      <c r="C988" s="21"/>
      <c r="D988" s="9"/>
      <c r="E988" s="9"/>
      <c r="F988" s="22"/>
      <c r="G988" s="22"/>
      <c r="H988" s="22"/>
      <c r="I988" s="9"/>
      <c r="J988" s="9"/>
      <c r="K988" s="21"/>
      <c r="M988" s="63"/>
    </row>
    <row r="989" spans="2:13" hidden="1">
      <c r="B989" s="9"/>
      <c r="C989" s="21"/>
      <c r="D989" s="9"/>
      <c r="E989" s="9"/>
      <c r="F989" s="22"/>
      <c r="G989" s="22"/>
      <c r="H989" s="22"/>
      <c r="I989" s="9"/>
      <c r="J989" s="9"/>
      <c r="K989" s="21"/>
      <c r="M989" s="63"/>
    </row>
    <row r="990" spans="2:13" hidden="1">
      <c r="B990" s="9"/>
      <c r="C990" s="21"/>
      <c r="D990" s="9"/>
      <c r="E990" s="9"/>
      <c r="F990" s="22"/>
      <c r="G990" s="22"/>
      <c r="H990" s="22"/>
      <c r="I990" s="9"/>
      <c r="J990" s="9"/>
      <c r="K990" s="21"/>
      <c r="M990" s="63"/>
    </row>
    <row r="991" spans="2:13" hidden="1">
      <c r="B991" s="9"/>
      <c r="C991" s="21"/>
      <c r="D991" s="9"/>
      <c r="E991" s="9"/>
      <c r="F991" s="22"/>
      <c r="G991" s="22"/>
      <c r="H991" s="22"/>
      <c r="I991" s="9"/>
      <c r="J991" s="9"/>
      <c r="K991" s="21"/>
      <c r="M991" s="63"/>
    </row>
    <row r="992" spans="2:13" hidden="1">
      <c r="B992" s="9"/>
      <c r="C992" s="21"/>
      <c r="D992" s="9"/>
      <c r="E992" s="9"/>
      <c r="F992" s="22"/>
      <c r="G992" s="22"/>
      <c r="H992" s="22"/>
      <c r="I992" s="9"/>
      <c r="J992" s="9"/>
      <c r="K992" s="21"/>
      <c r="M992" s="63"/>
    </row>
    <row r="993" spans="2:13" hidden="1">
      <c r="B993" s="9"/>
      <c r="C993" s="21"/>
      <c r="D993" s="9"/>
      <c r="E993" s="9"/>
      <c r="F993" s="22"/>
      <c r="G993" s="22"/>
      <c r="H993" s="22"/>
      <c r="I993" s="9"/>
      <c r="J993" s="9"/>
      <c r="K993" s="21"/>
      <c r="M993" s="63"/>
    </row>
    <row r="994" spans="2:13" hidden="1">
      <c r="B994" s="9"/>
      <c r="C994" s="21"/>
      <c r="D994" s="9"/>
      <c r="E994" s="9"/>
      <c r="F994" s="22"/>
      <c r="G994" s="22"/>
      <c r="H994" s="22"/>
      <c r="I994" s="9"/>
      <c r="J994" s="9"/>
      <c r="K994" s="21"/>
      <c r="M994" s="63"/>
    </row>
    <row r="995" spans="2:13" hidden="1">
      <c r="B995" s="9"/>
      <c r="C995" s="21"/>
      <c r="D995" s="9"/>
      <c r="E995" s="9"/>
      <c r="F995" s="22"/>
      <c r="G995" s="22"/>
      <c r="H995" s="22"/>
      <c r="I995" s="9"/>
      <c r="J995" s="9"/>
      <c r="K995" s="21"/>
      <c r="M995" s="63"/>
    </row>
    <row r="996" spans="2:13" hidden="1">
      <c r="B996" s="9"/>
      <c r="C996" s="21"/>
      <c r="D996" s="9"/>
      <c r="E996" s="9"/>
      <c r="F996" s="22"/>
      <c r="G996" s="22"/>
      <c r="H996" s="22"/>
      <c r="I996" s="9"/>
      <c r="J996" s="9"/>
      <c r="K996" s="21"/>
      <c r="M996" s="63"/>
    </row>
    <row r="997" spans="2:13" hidden="1">
      <c r="B997" s="9"/>
      <c r="C997" s="21"/>
      <c r="D997" s="9"/>
      <c r="E997" s="9"/>
      <c r="F997" s="22"/>
      <c r="G997" s="22"/>
      <c r="H997" s="22"/>
      <c r="I997" s="9"/>
      <c r="J997" s="9"/>
      <c r="K997" s="21"/>
      <c r="M997" s="63"/>
    </row>
    <row r="998" spans="2:13" hidden="1">
      <c r="B998" s="9"/>
      <c r="C998" s="21"/>
      <c r="D998" s="9"/>
      <c r="E998" s="9"/>
      <c r="F998" s="22"/>
      <c r="G998" s="22"/>
      <c r="H998" s="22"/>
      <c r="I998" s="9"/>
      <c r="J998" s="9"/>
      <c r="K998" s="21"/>
      <c r="M998" s="63"/>
    </row>
    <row r="999" spans="2:13" hidden="1">
      <c r="B999" s="9"/>
      <c r="C999" s="21"/>
      <c r="D999" s="9"/>
      <c r="E999" s="9"/>
      <c r="F999" s="22"/>
      <c r="G999" s="22"/>
      <c r="H999" s="22"/>
      <c r="I999" s="9"/>
      <c r="J999" s="9"/>
      <c r="K999" s="21"/>
      <c r="M999" s="63"/>
    </row>
    <row r="1000" spans="2:13" hidden="1">
      <c r="B1000" s="9"/>
      <c r="C1000" s="21"/>
      <c r="D1000" s="9"/>
      <c r="E1000" s="9"/>
      <c r="F1000" s="22"/>
      <c r="G1000" s="22"/>
      <c r="H1000" s="22"/>
      <c r="I1000" s="9"/>
      <c r="J1000" s="9"/>
      <c r="K1000" s="21"/>
      <c r="M1000" s="63"/>
    </row>
    <row r="1001" spans="2:13" hidden="1">
      <c r="B1001" s="9"/>
      <c r="C1001" s="21"/>
      <c r="D1001" s="9"/>
      <c r="E1001" s="9"/>
      <c r="F1001" s="22"/>
      <c r="G1001" s="22"/>
      <c r="H1001" s="22"/>
      <c r="I1001" s="9"/>
      <c r="J1001" s="9"/>
      <c r="K1001" s="21"/>
      <c r="M1001" s="63"/>
    </row>
    <row r="1002" spans="2:13" hidden="1">
      <c r="B1002" s="9"/>
      <c r="C1002" s="21"/>
      <c r="D1002" s="9"/>
      <c r="E1002" s="9"/>
      <c r="F1002" s="22"/>
      <c r="G1002" s="22"/>
      <c r="H1002" s="22"/>
      <c r="I1002" s="9"/>
      <c r="J1002" s="9"/>
      <c r="K1002" s="21"/>
      <c r="M1002" s="63"/>
    </row>
    <row r="1003" spans="2:13" hidden="1">
      <c r="B1003" s="9"/>
      <c r="C1003" s="21"/>
      <c r="D1003" s="9"/>
      <c r="E1003" s="9"/>
      <c r="F1003" s="22"/>
      <c r="G1003" s="22"/>
      <c r="H1003" s="22"/>
      <c r="I1003" s="9"/>
      <c r="J1003" s="9"/>
      <c r="K1003" s="21"/>
      <c r="M1003" s="63"/>
    </row>
    <row r="1004" spans="2:13" hidden="1">
      <c r="B1004" s="9"/>
      <c r="C1004" s="21"/>
      <c r="D1004" s="9"/>
      <c r="E1004" s="9"/>
      <c r="F1004" s="22"/>
      <c r="G1004" s="22"/>
      <c r="H1004" s="22"/>
      <c r="I1004" s="9"/>
      <c r="J1004" s="9"/>
      <c r="K1004" s="21"/>
      <c r="M1004" s="63"/>
    </row>
    <row r="1005" spans="2:13" hidden="1">
      <c r="B1005" s="9"/>
      <c r="C1005" s="21"/>
      <c r="D1005" s="9"/>
      <c r="E1005" s="9"/>
      <c r="F1005" s="22"/>
      <c r="G1005" s="22"/>
      <c r="H1005" s="22"/>
      <c r="I1005" s="9"/>
      <c r="J1005" s="9"/>
      <c r="K1005" s="21"/>
      <c r="M1005" s="63"/>
    </row>
    <row r="1006" spans="2:13" hidden="1">
      <c r="B1006" s="9"/>
      <c r="C1006" s="21"/>
      <c r="D1006" s="9"/>
      <c r="E1006" s="9"/>
      <c r="F1006" s="22"/>
      <c r="G1006" s="22"/>
      <c r="H1006" s="22"/>
      <c r="I1006" s="9"/>
      <c r="J1006" s="9"/>
      <c r="K1006" s="21"/>
      <c r="M1006" s="63"/>
    </row>
    <row r="1007" spans="2:13" hidden="1">
      <c r="B1007" s="9"/>
      <c r="C1007" s="21"/>
      <c r="D1007" s="9"/>
      <c r="E1007" s="9"/>
      <c r="F1007" s="22"/>
      <c r="G1007" s="22"/>
      <c r="H1007" s="22"/>
      <c r="I1007" s="9"/>
      <c r="J1007" s="9"/>
      <c r="K1007" s="21"/>
      <c r="M1007" s="63"/>
    </row>
    <row r="1008" spans="2:13" hidden="1">
      <c r="B1008" s="9"/>
      <c r="C1008" s="21"/>
      <c r="D1008" s="9"/>
      <c r="E1008" s="9"/>
      <c r="F1008" s="22"/>
      <c r="G1008" s="22"/>
      <c r="H1008" s="22"/>
      <c r="I1008" s="9"/>
      <c r="J1008" s="9"/>
      <c r="K1008" s="21"/>
      <c r="M1008" s="63"/>
    </row>
    <row r="1009" spans="2:13" hidden="1">
      <c r="B1009" s="9"/>
      <c r="C1009" s="21"/>
      <c r="D1009" s="9"/>
      <c r="E1009" s="9"/>
      <c r="F1009" s="22"/>
      <c r="G1009" s="22"/>
      <c r="H1009" s="22"/>
      <c r="I1009" s="9"/>
      <c r="J1009" s="9"/>
      <c r="K1009" s="21"/>
      <c r="M1009" s="63"/>
    </row>
    <row r="1010" spans="2:13" hidden="1">
      <c r="B1010" s="9"/>
      <c r="C1010" s="21"/>
      <c r="D1010" s="9"/>
      <c r="E1010" s="9"/>
      <c r="F1010" s="22"/>
      <c r="G1010" s="22"/>
      <c r="H1010" s="22"/>
      <c r="I1010" s="9"/>
      <c r="J1010" s="9"/>
      <c r="K1010" s="21"/>
      <c r="M1010" s="63"/>
    </row>
    <row r="1011" spans="2:13" hidden="1">
      <c r="B1011" s="9"/>
      <c r="C1011" s="21"/>
      <c r="D1011" s="9"/>
      <c r="E1011" s="9"/>
      <c r="F1011" s="22"/>
      <c r="G1011" s="22"/>
      <c r="H1011" s="22"/>
      <c r="I1011" s="9"/>
      <c r="J1011" s="9"/>
      <c r="K1011" s="21"/>
      <c r="M1011" s="63"/>
    </row>
    <row r="1012" spans="2:13" hidden="1">
      <c r="B1012" s="9"/>
      <c r="C1012" s="21"/>
      <c r="D1012" s="9"/>
      <c r="E1012" s="9"/>
      <c r="F1012" s="22"/>
      <c r="G1012" s="22"/>
      <c r="H1012" s="22"/>
      <c r="I1012" s="9"/>
      <c r="J1012" s="9"/>
      <c r="K1012" s="21"/>
      <c r="M1012" s="63"/>
    </row>
    <row r="1013" spans="2:13" hidden="1">
      <c r="B1013" s="9"/>
      <c r="C1013" s="21"/>
      <c r="D1013" s="9"/>
      <c r="E1013" s="9"/>
      <c r="F1013" s="22"/>
      <c r="G1013" s="22"/>
      <c r="H1013" s="22"/>
      <c r="I1013" s="9"/>
      <c r="J1013" s="9"/>
      <c r="K1013" s="21"/>
      <c r="M1013" s="63"/>
    </row>
    <row r="1014" spans="2:13" hidden="1">
      <c r="B1014" s="9"/>
      <c r="C1014" s="21"/>
      <c r="D1014" s="9"/>
      <c r="E1014" s="9"/>
      <c r="F1014" s="22"/>
      <c r="G1014" s="22"/>
      <c r="H1014" s="22"/>
      <c r="I1014" s="9"/>
      <c r="J1014" s="9"/>
      <c r="K1014" s="21"/>
      <c r="M1014" s="63"/>
    </row>
    <row r="1015" spans="2:13" hidden="1">
      <c r="B1015" s="9"/>
      <c r="C1015" s="21"/>
      <c r="D1015" s="9"/>
      <c r="E1015" s="9"/>
      <c r="F1015" s="22"/>
      <c r="G1015" s="22"/>
      <c r="H1015" s="22"/>
      <c r="I1015" s="9"/>
      <c r="J1015" s="9"/>
      <c r="K1015" s="21"/>
      <c r="M1015" s="63"/>
    </row>
    <row r="1016" spans="2:13" hidden="1">
      <c r="B1016" s="9"/>
      <c r="C1016" s="21"/>
      <c r="D1016" s="9"/>
      <c r="E1016" s="9"/>
      <c r="F1016" s="22"/>
      <c r="G1016" s="22"/>
      <c r="H1016" s="22"/>
      <c r="I1016" s="9"/>
      <c r="J1016" s="9"/>
      <c r="K1016" s="21"/>
      <c r="M1016" s="63"/>
    </row>
    <row r="1017" spans="2:13" hidden="1">
      <c r="B1017" s="9"/>
      <c r="C1017" s="21"/>
      <c r="D1017" s="9"/>
      <c r="E1017" s="9"/>
      <c r="F1017" s="22"/>
      <c r="G1017" s="22"/>
      <c r="H1017" s="22"/>
      <c r="I1017" s="9"/>
      <c r="J1017" s="9"/>
      <c r="K1017" s="21"/>
      <c r="M1017" s="63"/>
    </row>
    <row r="1018" spans="2:13" hidden="1">
      <c r="B1018" s="9"/>
      <c r="C1018" s="21"/>
      <c r="D1018" s="9"/>
      <c r="E1018" s="9"/>
      <c r="F1018" s="22"/>
      <c r="G1018" s="22"/>
      <c r="H1018" s="22"/>
      <c r="I1018" s="9"/>
      <c r="J1018" s="9"/>
      <c r="K1018" s="21"/>
      <c r="M1018" s="63"/>
    </row>
    <row r="1019" spans="2:13" hidden="1">
      <c r="B1019" s="9"/>
      <c r="C1019" s="21"/>
      <c r="D1019" s="9"/>
      <c r="E1019" s="9"/>
      <c r="F1019" s="22"/>
      <c r="G1019" s="22"/>
      <c r="H1019" s="22"/>
      <c r="I1019" s="9"/>
      <c r="J1019" s="9"/>
      <c r="K1019" s="21"/>
      <c r="M1019" s="63"/>
    </row>
    <row r="1020" spans="2:13" hidden="1">
      <c r="B1020" s="9"/>
      <c r="C1020" s="21"/>
      <c r="D1020" s="9"/>
      <c r="E1020" s="9"/>
      <c r="F1020" s="22"/>
      <c r="G1020" s="22"/>
      <c r="H1020" s="22"/>
      <c r="I1020" s="9"/>
      <c r="J1020" s="9"/>
      <c r="K1020" s="21"/>
      <c r="M1020" s="63"/>
    </row>
    <row r="1021" spans="2:13" hidden="1">
      <c r="B1021" s="9"/>
      <c r="C1021" s="21"/>
      <c r="D1021" s="9"/>
      <c r="E1021" s="9"/>
      <c r="F1021" s="22"/>
      <c r="G1021" s="22"/>
      <c r="H1021" s="22"/>
      <c r="I1021" s="9"/>
      <c r="J1021" s="9"/>
      <c r="K1021" s="21"/>
      <c r="M1021" s="63"/>
    </row>
    <row r="1022" spans="2:13" hidden="1">
      <c r="B1022" s="9"/>
      <c r="C1022" s="21"/>
      <c r="D1022" s="9"/>
      <c r="E1022" s="9"/>
      <c r="F1022" s="22"/>
      <c r="G1022" s="22"/>
      <c r="H1022" s="22"/>
      <c r="I1022" s="9"/>
      <c r="J1022" s="9"/>
      <c r="K1022" s="21"/>
      <c r="M1022" s="63"/>
    </row>
    <row r="1023" spans="2:13" hidden="1">
      <c r="B1023" s="9"/>
      <c r="C1023" s="21"/>
      <c r="D1023" s="9"/>
      <c r="E1023" s="9"/>
      <c r="F1023" s="22"/>
      <c r="G1023" s="22"/>
      <c r="H1023" s="22"/>
      <c r="I1023" s="9"/>
      <c r="J1023" s="9"/>
      <c r="K1023" s="21"/>
      <c r="M1023" s="63"/>
    </row>
    <row r="1024" spans="2:13" hidden="1">
      <c r="B1024" s="9"/>
      <c r="C1024" s="21"/>
      <c r="D1024" s="9"/>
      <c r="E1024" s="9"/>
      <c r="F1024" s="22"/>
      <c r="G1024" s="22"/>
      <c r="H1024" s="22"/>
      <c r="I1024" s="9"/>
      <c r="J1024" s="9"/>
      <c r="K1024" s="21"/>
      <c r="M1024" s="63"/>
    </row>
    <row r="1025" spans="2:13" hidden="1">
      <c r="B1025" s="9"/>
      <c r="C1025" s="21"/>
      <c r="D1025" s="9"/>
      <c r="E1025" s="9"/>
      <c r="F1025" s="22"/>
      <c r="G1025" s="22"/>
      <c r="H1025" s="22"/>
      <c r="I1025" s="9"/>
      <c r="J1025" s="9"/>
      <c r="K1025" s="21"/>
      <c r="M1025" s="63"/>
    </row>
    <row r="1026" spans="2:13" hidden="1">
      <c r="B1026" s="9"/>
      <c r="C1026" s="21"/>
      <c r="D1026" s="9"/>
      <c r="E1026" s="9"/>
      <c r="F1026" s="22"/>
      <c r="G1026" s="22"/>
      <c r="H1026" s="22"/>
      <c r="I1026" s="9"/>
      <c r="J1026" s="9"/>
      <c r="K1026" s="21"/>
      <c r="M1026" s="63"/>
    </row>
    <row r="1027" spans="2:13" hidden="1">
      <c r="B1027" s="9"/>
      <c r="C1027" s="21"/>
      <c r="D1027" s="9"/>
      <c r="E1027" s="9"/>
      <c r="F1027" s="22"/>
      <c r="G1027" s="22"/>
      <c r="H1027" s="22"/>
      <c r="I1027" s="9"/>
      <c r="J1027" s="9"/>
      <c r="K1027" s="21"/>
      <c r="M1027" s="63"/>
    </row>
    <row r="1028" spans="2:13" hidden="1">
      <c r="B1028" s="9"/>
      <c r="C1028" s="21"/>
      <c r="D1028" s="9"/>
      <c r="E1028" s="9"/>
      <c r="F1028" s="22"/>
      <c r="G1028" s="22"/>
      <c r="H1028" s="22"/>
      <c r="I1028" s="9"/>
      <c r="J1028" s="9"/>
      <c r="K1028" s="21"/>
      <c r="M1028" s="63"/>
    </row>
    <row r="1029" spans="2:13" hidden="1">
      <c r="B1029" s="9"/>
      <c r="C1029" s="21"/>
      <c r="D1029" s="9"/>
      <c r="E1029" s="9"/>
      <c r="F1029" s="22"/>
      <c r="G1029" s="22"/>
      <c r="H1029" s="22"/>
      <c r="I1029" s="9"/>
      <c r="J1029" s="9"/>
      <c r="K1029" s="21"/>
      <c r="M1029" s="63"/>
    </row>
    <row r="1030" spans="2:13" hidden="1">
      <c r="B1030" s="9"/>
      <c r="C1030" s="21"/>
      <c r="D1030" s="9"/>
      <c r="E1030" s="9"/>
      <c r="F1030" s="22"/>
      <c r="G1030" s="22"/>
      <c r="H1030" s="22"/>
      <c r="I1030" s="9"/>
      <c r="J1030" s="9"/>
      <c r="K1030" s="21"/>
      <c r="M1030" s="63"/>
    </row>
    <row r="1031" spans="2:13" hidden="1">
      <c r="B1031" s="9"/>
      <c r="C1031" s="21"/>
      <c r="D1031" s="9"/>
      <c r="E1031" s="9"/>
      <c r="F1031" s="22"/>
      <c r="G1031" s="22"/>
      <c r="H1031" s="22"/>
      <c r="I1031" s="9"/>
      <c r="J1031" s="9"/>
      <c r="K1031" s="21"/>
      <c r="M1031" s="63"/>
    </row>
    <row r="1032" spans="2:13" hidden="1">
      <c r="B1032" s="9"/>
      <c r="C1032" s="21"/>
      <c r="D1032" s="9"/>
      <c r="E1032" s="9"/>
      <c r="F1032" s="22"/>
      <c r="G1032" s="22"/>
      <c r="H1032" s="22"/>
      <c r="I1032" s="9"/>
      <c r="J1032" s="9"/>
      <c r="K1032" s="21"/>
      <c r="M1032" s="63"/>
    </row>
    <row r="1033" spans="2:13" hidden="1">
      <c r="B1033" s="9"/>
      <c r="C1033" s="21"/>
      <c r="D1033" s="9"/>
      <c r="E1033" s="9"/>
      <c r="F1033" s="22"/>
      <c r="G1033" s="22"/>
      <c r="H1033" s="22"/>
      <c r="I1033" s="9"/>
      <c r="J1033" s="9"/>
      <c r="K1033" s="21"/>
      <c r="M1033" s="63"/>
    </row>
    <row r="1034" spans="2:13" hidden="1">
      <c r="B1034" s="9"/>
      <c r="C1034" s="21"/>
      <c r="D1034" s="9"/>
      <c r="E1034" s="9"/>
      <c r="F1034" s="22"/>
      <c r="G1034" s="22"/>
      <c r="H1034" s="22"/>
      <c r="I1034" s="9"/>
      <c r="J1034" s="9"/>
      <c r="K1034" s="21"/>
      <c r="M1034" s="63"/>
    </row>
    <row r="1035" spans="2:13" hidden="1">
      <c r="B1035" s="9"/>
      <c r="C1035" s="21"/>
      <c r="D1035" s="9"/>
      <c r="E1035" s="9"/>
      <c r="F1035" s="22"/>
      <c r="G1035" s="22"/>
      <c r="H1035" s="22"/>
      <c r="I1035" s="9"/>
      <c r="J1035" s="9"/>
      <c r="K1035" s="21"/>
      <c r="M1035" s="63"/>
    </row>
    <row r="1036" spans="2:13" hidden="1">
      <c r="B1036" s="9"/>
      <c r="C1036" s="21"/>
      <c r="D1036" s="9"/>
      <c r="E1036" s="9"/>
      <c r="F1036" s="22"/>
      <c r="G1036" s="22"/>
      <c r="H1036" s="22"/>
      <c r="I1036" s="9"/>
      <c r="J1036" s="9"/>
      <c r="K1036" s="21"/>
      <c r="M1036" s="63"/>
    </row>
    <row r="1037" spans="2:13" hidden="1">
      <c r="B1037" s="9"/>
      <c r="C1037" s="21"/>
      <c r="D1037" s="9"/>
      <c r="E1037" s="9"/>
      <c r="F1037" s="22"/>
      <c r="G1037" s="22"/>
      <c r="H1037" s="22"/>
      <c r="I1037" s="9"/>
      <c r="J1037" s="9"/>
      <c r="K1037" s="21"/>
      <c r="M1037" s="63"/>
    </row>
    <row r="1038" spans="2:13" hidden="1">
      <c r="B1038" s="9"/>
      <c r="C1038" s="21"/>
      <c r="D1038" s="9"/>
      <c r="E1038" s="9"/>
      <c r="F1038" s="22"/>
      <c r="G1038" s="22"/>
      <c r="H1038" s="22"/>
      <c r="I1038" s="9"/>
      <c r="J1038" s="9"/>
      <c r="K1038" s="21"/>
      <c r="M1038" s="63"/>
    </row>
    <row r="1039" spans="2:13" hidden="1">
      <c r="B1039" s="9"/>
      <c r="C1039" s="21"/>
      <c r="D1039" s="9"/>
      <c r="E1039" s="9"/>
      <c r="F1039" s="22"/>
      <c r="G1039" s="22"/>
      <c r="H1039" s="22"/>
      <c r="I1039" s="9"/>
      <c r="J1039" s="9"/>
      <c r="K1039" s="21"/>
      <c r="M1039" s="63"/>
    </row>
    <row r="1040" spans="2:13" hidden="1">
      <c r="B1040" s="9"/>
      <c r="C1040" s="21"/>
      <c r="D1040" s="9"/>
      <c r="E1040" s="9"/>
      <c r="F1040" s="22"/>
      <c r="G1040" s="22"/>
      <c r="H1040" s="22"/>
      <c r="I1040" s="9"/>
      <c r="J1040" s="9"/>
      <c r="K1040" s="21"/>
      <c r="M1040" s="63"/>
    </row>
    <row r="1041" spans="2:13" hidden="1">
      <c r="B1041" s="9"/>
      <c r="C1041" s="21"/>
      <c r="D1041" s="9"/>
      <c r="E1041" s="9"/>
      <c r="F1041" s="22"/>
      <c r="G1041" s="22"/>
      <c r="H1041" s="22"/>
      <c r="I1041" s="9"/>
      <c r="J1041" s="9"/>
      <c r="K1041" s="21"/>
      <c r="M1041" s="63"/>
    </row>
    <row r="1042" spans="2:13" hidden="1">
      <c r="B1042" s="9"/>
      <c r="C1042" s="21"/>
      <c r="D1042" s="9"/>
      <c r="E1042" s="9"/>
      <c r="F1042" s="22"/>
      <c r="G1042" s="22"/>
      <c r="H1042" s="22"/>
      <c r="I1042" s="9"/>
      <c r="J1042" s="9"/>
      <c r="K1042" s="21"/>
      <c r="M1042" s="63"/>
    </row>
    <row r="1043" spans="2:13" hidden="1">
      <c r="B1043" s="9"/>
      <c r="C1043" s="21"/>
      <c r="D1043" s="9"/>
      <c r="E1043" s="9"/>
      <c r="F1043" s="22"/>
      <c r="G1043" s="22"/>
      <c r="H1043" s="22"/>
      <c r="I1043" s="9"/>
      <c r="J1043" s="9"/>
      <c r="K1043" s="21"/>
      <c r="M1043" s="63"/>
    </row>
    <row r="1044" spans="2:13" hidden="1">
      <c r="B1044" s="9"/>
      <c r="C1044" s="21"/>
      <c r="D1044" s="9"/>
      <c r="E1044" s="9"/>
      <c r="F1044" s="22"/>
      <c r="G1044" s="22"/>
      <c r="H1044" s="22"/>
      <c r="I1044" s="9"/>
      <c r="J1044" s="9"/>
      <c r="K1044" s="21"/>
      <c r="M1044" s="63"/>
    </row>
    <row r="1045" spans="2:13" hidden="1">
      <c r="B1045" s="9"/>
      <c r="C1045" s="21"/>
      <c r="D1045" s="9"/>
      <c r="E1045" s="9"/>
      <c r="F1045" s="22"/>
      <c r="G1045" s="22"/>
      <c r="H1045" s="22"/>
      <c r="I1045" s="9"/>
      <c r="J1045" s="9"/>
      <c r="K1045" s="21"/>
      <c r="M1045" s="63"/>
    </row>
    <row r="1046" spans="2:13" hidden="1">
      <c r="B1046" s="9"/>
      <c r="C1046" s="21"/>
      <c r="D1046" s="9"/>
      <c r="E1046" s="9"/>
      <c r="F1046" s="22"/>
      <c r="G1046" s="22"/>
      <c r="H1046" s="22"/>
      <c r="I1046" s="9"/>
      <c r="J1046" s="9"/>
      <c r="K1046" s="21"/>
      <c r="M1046" s="63"/>
    </row>
    <row r="1047" spans="2:13" hidden="1">
      <c r="B1047" s="9"/>
      <c r="C1047" s="21"/>
      <c r="D1047" s="9"/>
      <c r="E1047" s="9"/>
      <c r="F1047" s="22"/>
      <c r="G1047" s="22"/>
      <c r="H1047" s="22"/>
      <c r="I1047" s="9"/>
      <c r="J1047" s="9"/>
      <c r="K1047" s="21"/>
      <c r="M1047" s="63"/>
    </row>
    <row r="1048" spans="2:13" hidden="1">
      <c r="B1048" s="9"/>
      <c r="C1048" s="21"/>
      <c r="D1048" s="9"/>
      <c r="E1048" s="9"/>
      <c r="F1048" s="22"/>
      <c r="G1048" s="22"/>
      <c r="H1048" s="22"/>
      <c r="I1048" s="9"/>
      <c r="J1048" s="9"/>
      <c r="K1048" s="21"/>
      <c r="M1048" s="63"/>
    </row>
    <row r="1049" spans="2:13" hidden="1">
      <c r="B1049" s="9"/>
      <c r="C1049" s="21"/>
      <c r="D1049" s="9"/>
      <c r="E1049" s="9"/>
      <c r="F1049" s="22"/>
      <c r="G1049" s="22"/>
      <c r="H1049" s="22"/>
      <c r="I1049" s="9"/>
      <c r="J1049" s="9"/>
      <c r="K1049" s="21"/>
      <c r="M1049" s="63"/>
    </row>
    <row r="1050" spans="2:13" hidden="1">
      <c r="B1050" s="9"/>
      <c r="C1050" s="21"/>
      <c r="D1050" s="9"/>
      <c r="E1050" s="9"/>
      <c r="F1050" s="22"/>
      <c r="G1050" s="22"/>
      <c r="H1050" s="22"/>
      <c r="I1050" s="9"/>
      <c r="J1050" s="9"/>
      <c r="K1050" s="21"/>
      <c r="M1050" s="63"/>
    </row>
    <row r="1051" spans="2:13" hidden="1">
      <c r="B1051" s="9"/>
      <c r="C1051" s="21"/>
      <c r="D1051" s="9"/>
      <c r="E1051" s="9"/>
      <c r="F1051" s="22"/>
      <c r="G1051" s="22"/>
      <c r="H1051" s="22"/>
      <c r="I1051" s="9"/>
      <c r="J1051" s="9"/>
      <c r="K1051" s="21"/>
      <c r="M1051" s="63"/>
    </row>
    <row r="1052" spans="2:13" hidden="1">
      <c r="B1052" s="9"/>
      <c r="C1052" s="21"/>
      <c r="D1052" s="9"/>
      <c r="E1052" s="9"/>
      <c r="F1052" s="22"/>
      <c r="G1052" s="22"/>
      <c r="H1052" s="22"/>
      <c r="I1052" s="9"/>
      <c r="J1052" s="9"/>
      <c r="K1052" s="21"/>
      <c r="M1052" s="63"/>
    </row>
    <row r="1053" spans="2:13" hidden="1">
      <c r="B1053" s="9"/>
      <c r="C1053" s="21"/>
      <c r="D1053" s="9"/>
      <c r="E1053" s="9"/>
      <c r="F1053" s="22"/>
      <c r="G1053" s="22"/>
      <c r="H1053" s="22"/>
      <c r="I1053" s="9"/>
      <c r="J1053" s="9"/>
      <c r="K1053" s="21"/>
      <c r="M1053" s="63"/>
    </row>
    <row r="1054" spans="2:13" hidden="1">
      <c r="B1054" s="9"/>
      <c r="C1054" s="21"/>
      <c r="D1054" s="9"/>
      <c r="E1054" s="9"/>
      <c r="F1054" s="22"/>
      <c r="G1054" s="22"/>
      <c r="H1054" s="22"/>
      <c r="I1054" s="9"/>
      <c r="J1054" s="9"/>
      <c r="K1054" s="21"/>
      <c r="M1054" s="63"/>
    </row>
    <row r="1055" spans="2:13" hidden="1">
      <c r="B1055" s="9"/>
      <c r="C1055" s="21"/>
      <c r="D1055" s="9"/>
      <c r="E1055" s="9"/>
      <c r="F1055" s="22"/>
      <c r="G1055" s="22"/>
      <c r="H1055" s="22"/>
      <c r="I1055" s="9"/>
      <c r="J1055" s="9"/>
      <c r="K1055" s="21"/>
      <c r="M1055" s="63"/>
    </row>
    <row r="1056" spans="2:13" hidden="1">
      <c r="B1056" s="9"/>
      <c r="C1056" s="21"/>
      <c r="D1056" s="9"/>
      <c r="E1056" s="9"/>
      <c r="F1056" s="22"/>
      <c r="G1056" s="22"/>
      <c r="H1056" s="22"/>
      <c r="I1056" s="9"/>
      <c r="J1056" s="9"/>
      <c r="K1056" s="21"/>
      <c r="M1056" s="63"/>
    </row>
    <row r="1057" spans="2:13" hidden="1">
      <c r="B1057" s="9"/>
      <c r="C1057" s="21"/>
      <c r="D1057" s="9"/>
      <c r="E1057" s="9"/>
      <c r="F1057" s="22"/>
      <c r="G1057" s="22"/>
      <c r="H1057" s="22"/>
      <c r="I1057" s="9"/>
      <c r="J1057" s="9"/>
      <c r="K1057" s="21"/>
      <c r="M1057" s="63"/>
    </row>
    <row r="1058" spans="2:13" hidden="1">
      <c r="B1058" s="9"/>
      <c r="C1058" s="21"/>
      <c r="D1058" s="9"/>
      <c r="E1058" s="9"/>
      <c r="F1058" s="22"/>
      <c r="G1058" s="22"/>
      <c r="H1058" s="22"/>
      <c r="I1058" s="9"/>
      <c r="J1058" s="9"/>
      <c r="K1058" s="21"/>
      <c r="M1058" s="63"/>
    </row>
    <row r="1059" spans="2:13" hidden="1">
      <c r="B1059" s="9"/>
      <c r="C1059" s="21"/>
      <c r="D1059" s="9"/>
      <c r="E1059" s="9"/>
      <c r="F1059" s="22"/>
      <c r="G1059" s="22"/>
      <c r="H1059" s="22"/>
      <c r="I1059" s="9"/>
      <c r="J1059" s="9"/>
      <c r="K1059" s="21"/>
      <c r="M1059" s="63"/>
    </row>
    <row r="1060" spans="2:13" hidden="1">
      <c r="B1060" s="9"/>
      <c r="C1060" s="21"/>
      <c r="D1060" s="9"/>
      <c r="E1060" s="9"/>
      <c r="F1060" s="22"/>
      <c r="G1060" s="22"/>
      <c r="H1060" s="22"/>
      <c r="I1060" s="9"/>
      <c r="J1060" s="9"/>
      <c r="K1060" s="21"/>
      <c r="M1060" s="63"/>
    </row>
    <row r="1061" spans="2:13" hidden="1">
      <c r="B1061" s="9"/>
      <c r="C1061" s="21"/>
      <c r="D1061" s="9"/>
      <c r="E1061" s="9"/>
      <c r="F1061" s="22"/>
      <c r="G1061" s="22"/>
      <c r="H1061" s="22"/>
      <c r="I1061" s="9"/>
      <c r="J1061" s="9"/>
      <c r="K1061" s="21"/>
      <c r="M1061" s="63"/>
    </row>
    <row r="1062" spans="2:13" hidden="1">
      <c r="B1062" s="9"/>
      <c r="C1062" s="21"/>
      <c r="D1062" s="9"/>
      <c r="E1062" s="9"/>
      <c r="F1062" s="22"/>
      <c r="G1062" s="22"/>
      <c r="H1062" s="22"/>
      <c r="I1062" s="9"/>
      <c r="J1062" s="9"/>
      <c r="K1062" s="21"/>
      <c r="M1062" s="63"/>
    </row>
    <row r="1063" spans="2:13" hidden="1">
      <c r="B1063" s="9"/>
      <c r="C1063" s="21"/>
      <c r="D1063" s="9"/>
      <c r="E1063" s="9"/>
      <c r="F1063" s="22"/>
      <c r="G1063" s="22"/>
      <c r="H1063" s="22"/>
      <c r="I1063" s="9"/>
      <c r="J1063" s="9"/>
      <c r="K1063" s="21"/>
      <c r="M1063" s="63"/>
    </row>
    <row r="1064" spans="2:13" hidden="1">
      <c r="B1064" s="9"/>
      <c r="C1064" s="21"/>
      <c r="D1064" s="9"/>
      <c r="E1064" s="9"/>
      <c r="F1064" s="22"/>
      <c r="G1064" s="22"/>
      <c r="H1064" s="22"/>
      <c r="I1064" s="9"/>
      <c r="J1064" s="9"/>
      <c r="K1064" s="21"/>
      <c r="M1064" s="63"/>
    </row>
    <row r="1065" spans="2:13" hidden="1">
      <c r="B1065" s="9"/>
      <c r="C1065" s="21"/>
      <c r="D1065" s="9"/>
      <c r="E1065" s="9"/>
      <c r="F1065" s="22"/>
      <c r="G1065" s="22"/>
      <c r="H1065" s="22"/>
      <c r="I1065" s="9"/>
      <c r="J1065" s="9"/>
      <c r="K1065" s="21"/>
      <c r="M1065" s="63"/>
    </row>
    <row r="1066" spans="2:13" hidden="1">
      <c r="B1066" s="9"/>
      <c r="C1066" s="21"/>
      <c r="D1066" s="9"/>
      <c r="E1066" s="9"/>
      <c r="F1066" s="22"/>
      <c r="G1066" s="22"/>
      <c r="H1066" s="22"/>
      <c r="I1066" s="9"/>
      <c r="J1066" s="9"/>
      <c r="K1066" s="21"/>
      <c r="M1066" s="63"/>
    </row>
    <row r="1067" spans="2:13" hidden="1">
      <c r="B1067" s="9"/>
      <c r="C1067" s="21"/>
      <c r="D1067" s="9"/>
      <c r="E1067" s="9"/>
      <c r="F1067" s="22"/>
      <c r="G1067" s="22"/>
      <c r="H1067" s="22"/>
      <c r="I1067" s="9"/>
      <c r="J1067" s="9"/>
      <c r="K1067" s="21"/>
      <c r="M1067" s="63"/>
    </row>
    <row r="1068" spans="2:13" hidden="1">
      <c r="B1068" s="9"/>
      <c r="C1068" s="21"/>
      <c r="D1068" s="9"/>
      <c r="E1068" s="9"/>
      <c r="F1068" s="22"/>
      <c r="G1068" s="22"/>
      <c r="H1068" s="22"/>
      <c r="I1068" s="9"/>
      <c r="J1068" s="9"/>
      <c r="K1068" s="21"/>
      <c r="M1068" s="63"/>
    </row>
    <row r="1069" spans="2:13" hidden="1">
      <c r="B1069" s="9"/>
      <c r="C1069" s="21"/>
      <c r="D1069" s="9"/>
      <c r="E1069" s="9"/>
      <c r="F1069" s="22"/>
      <c r="G1069" s="22"/>
      <c r="H1069" s="22"/>
      <c r="I1069" s="9"/>
      <c r="J1069" s="9"/>
      <c r="K1069" s="21"/>
      <c r="M1069" s="63"/>
    </row>
    <row r="1070" spans="2:13" hidden="1">
      <c r="B1070" s="9"/>
      <c r="C1070" s="21"/>
      <c r="D1070" s="9"/>
      <c r="E1070" s="9"/>
      <c r="F1070" s="22"/>
      <c r="G1070" s="22"/>
      <c r="H1070" s="22"/>
      <c r="I1070" s="9"/>
      <c r="J1070" s="9"/>
      <c r="K1070" s="21"/>
      <c r="M1070" s="63"/>
    </row>
    <row r="1071" spans="2:13" hidden="1">
      <c r="B1071" s="9"/>
      <c r="C1071" s="21"/>
      <c r="D1071" s="9"/>
      <c r="E1071" s="9"/>
      <c r="F1071" s="22"/>
      <c r="G1071" s="22"/>
      <c r="H1071" s="22"/>
      <c r="I1071" s="9"/>
      <c r="J1071" s="9"/>
      <c r="K1071" s="21"/>
      <c r="M1071" s="63"/>
    </row>
    <row r="1072" spans="2:13" hidden="1">
      <c r="B1072" s="9"/>
      <c r="C1072" s="21"/>
      <c r="D1072" s="9"/>
      <c r="E1072" s="9"/>
      <c r="F1072" s="22"/>
      <c r="G1072" s="22"/>
      <c r="H1072" s="22"/>
      <c r="I1072" s="9"/>
      <c r="J1072" s="9"/>
      <c r="K1072" s="21"/>
      <c r="M1072" s="63"/>
    </row>
    <row r="1073" spans="2:13" hidden="1">
      <c r="B1073" s="9"/>
      <c r="C1073" s="21"/>
      <c r="D1073" s="9"/>
      <c r="E1073" s="9"/>
      <c r="F1073" s="22"/>
      <c r="G1073" s="22"/>
      <c r="H1073" s="22"/>
      <c r="I1073" s="9"/>
      <c r="J1073" s="9"/>
      <c r="K1073" s="21"/>
      <c r="M1073" s="63"/>
    </row>
    <row r="1074" spans="2:13" hidden="1">
      <c r="B1074" s="9"/>
      <c r="C1074" s="21"/>
      <c r="D1074" s="9"/>
      <c r="E1074" s="9"/>
      <c r="F1074" s="22"/>
      <c r="G1074" s="22"/>
      <c r="H1074" s="22"/>
      <c r="I1074" s="9"/>
      <c r="J1074" s="9"/>
      <c r="K1074" s="21"/>
      <c r="M1074" s="63"/>
    </row>
    <row r="1075" spans="2:13" hidden="1">
      <c r="B1075" s="9"/>
      <c r="C1075" s="21"/>
      <c r="D1075" s="9"/>
      <c r="E1075" s="9"/>
      <c r="F1075" s="22"/>
      <c r="G1075" s="22"/>
      <c r="H1075" s="22"/>
      <c r="I1075" s="9"/>
      <c r="J1075" s="9"/>
      <c r="K1075" s="21"/>
      <c r="M1075" s="63"/>
    </row>
    <row r="1076" spans="2:13" hidden="1">
      <c r="B1076" s="9"/>
      <c r="C1076" s="21"/>
      <c r="D1076" s="9"/>
      <c r="E1076" s="9"/>
      <c r="F1076" s="22"/>
      <c r="G1076" s="22"/>
      <c r="H1076" s="22"/>
      <c r="I1076" s="9"/>
      <c r="J1076" s="9"/>
      <c r="K1076" s="21"/>
      <c r="M1076" s="63"/>
    </row>
    <row r="1077" spans="2:13" hidden="1">
      <c r="B1077" s="9"/>
      <c r="C1077" s="21"/>
      <c r="D1077" s="9"/>
      <c r="E1077" s="9"/>
      <c r="F1077" s="22"/>
      <c r="G1077" s="22"/>
      <c r="H1077" s="22"/>
      <c r="I1077" s="9"/>
      <c r="J1077" s="9"/>
      <c r="K1077" s="21"/>
      <c r="M1077" s="63"/>
    </row>
    <row r="1078" spans="2:13" hidden="1">
      <c r="B1078" s="9"/>
      <c r="C1078" s="21"/>
      <c r="D1078" s="9"/>
      <c r="E1078" s="9"/>
      <c r="F1078" s="22"/>
      <c r="G1078" s="22"/>
      <c r="H1078" s="22"/>
      <c r="I1078" s="9"/>
      <c r="J1078" s="9"/>
      <c r="K1078" s="21"/>
      <c r="M1078" s="63"/>
    </row>
    <row r="1079" spans="2:13" hidden="1">
      <c r="B1079" s="9"/>
      <c r="C1079" s="21"/>
      <c r="D1079" s="9"/>
      <c r="E1079" s="9"/>
      <c r="F1079" s="22"/>
      <c r="G1079" s="22"/>
      <c r="H1079" s="22"/>
      <c r="I1079" s="9"/>
      <c r="J1079" s="9"/>
      <c r="K1079" s="21"/>
      <c r="M1079" s="63"/>
    </row>
    <row r="1080" spans="2:13" hidden="1">
      <c r="B1080" s="9"/>
      <c r="C1080" s="21"/>
      <c r="D1080" s="9"/>
      <c r="E1080" s="9"/>
      <c r="F1080" s="22"/>
      <c r="G1080" s="22"/>
      <c r="H1080" s="22"/>
      <c r="I1080" s="9"/>
      <c r="J1080" s="9"/>
      <c r="K1080" s="21"/>
      <c r="M1080" s="63"/>
    </row>
    <row r="1081" spans="2:13" hidden="1">
      <c r="B1081" s="9"/>
      <c r="C1081" s="21"/>
      <c r="D1081" s="9"/>
      <c r="E1081" s="9"/>
      <c r="F1081" s="22"/>
      <c r="G1081" s="22"/>
      <c r="H1081" s="22"/>
      <c r="I1081" s="9"/>
      <c r="J1081" s="9"/>
      <c r="K1081" s="21"/>
      <c r="M1081" s="63"/>
    </row>
    <row r="1082" spans="2:13" hidden="1">
      <c r="B1082" s="9"/>
      <c r="C1082" s="21"/>
      <c r="D1082" s="9"/>
      <c r="E1082" s="9"/>
      <c r="F1082" s="22"/>
      <c r="G1082" s="22"/>
      <c r="H1082" s="22"/>
      <c r="I1082" s="9"/>
      <c r="J1082" s="9"/>
      <c r="K1082" s="21"/>
      <c r="M1082" s="63"/>
    </row>
    <row r="1083" spans="2:13" hidden="1">
      <c r="B1083" s="9"/>
      <c r="C1083" s="21"/>
      <c r="D1083" s="9"/>
      <c r="E1083" s="9"/>
      <c r="F1083" s="22"/>
      <c r="G1083" s="22"/>
      <c r="H1083" s="22"/>
      <c r="I1083" s="9"/>
      <c r="J1083" s="9"/>
      <c r="K1083" s="21"/>
      <c r="M1083" s="63"/>
    </row>
    <row r="1084" spans="2:13" hidden="1">
      <c r="B1084" s="9"/>
      <c r="C1084" s="21"/>
      <c r="D1084" s="9"/>
      <c r="E1084" s="9"/>
      <c r="F1084" s="22"/>
      <c r="G1084" s="22"/>
      <c r="H1084" s="22"/>
      <c r="I1084" s="9"/>
      <c r="J1084" s="9"/>
      <c r="K1084" s="21"/>
      <c r="M1084" s="63"/>
    </row>
    <row r="1085" spans="2:13" hidden="1">
      <c r="B1085" s="9"/>
      <c r="C1085" s="21"/>
      <c r="D1085" s="9"/>
      <c r="E1085" s="9"/>
      <c r="F1085" s="22"/>
      <c r="G1085" s="22"/>
      <c r="H1085" s="22"/>
      <c r="I1085" s="9"/>
      <c r="J1085" s="9"/>
      <c r="K1085" s="21"/>
      <c r="M1085" s="63"/>
    </row>
    <row r="1086" spans="2:13" hidden="1">
      <c r="B1086" s="9"/>
      <c r="C1086" s="21"/>
      <c r="D1086" s="9"/>
      <c r="E1086" s="9"/>
      <c r="F1086" s="22"/>
      <c r="G1086" s="22"/>
      <c r="H1086" s="22"/>
      <c r="I1086" s="9"/>
      <c r="J1086" s="9"/>
      <c r="K1086" s="21"/>
      <c r="M1086" s="63"/>
    </row>
    <row r="1087" spans="2:13" hidden="1">
      <c r="B1087" s="9"/>
      <c r="C1087" s="21"/>
      <c r="D1087" s="9"/>
      <c r="E1087" s="9"/>
      <c r="F1087" s="22"/>
      <c r="G1087" s="22"/>
      <c r="H1087" s="22"/>
      <c r="I1087" s="9"/>
      <c r="J1087" s="9"/>
      <c r="K1087" s="21"/>
      <c r="M1087" s="63"/>
    </row>
    <row r="1088" spans="2:13" hidden="1">
      <c r="B1088" s="9"/>
      <c r="C1088" s="21"/>
      <c r="D1088" s="9"/>
      <c r="E1088" s="9"/>
      <c r="F1088" s="22"/>
      <c r="G1088" s="22"/>
      <c r="H1088" s="22"/>
      <c r="I1088" s="9"/>
      <c r="J1088" s="9"/>
      <c r="K1088" s="21"/>
      <c r="M1088" s="63"/>
    </row>
    <row r="1089" spans="2:13" hidden="1">
      <c r="B1089" s="9"/>
      <c r="C1089" s="21"/>
      <c r="D1089" s="9"/>
      <c r="E1089" s="9"/>
      <c r="F1089" s="22"/>
      <c r="G1089" s="22"/>
      <c r="H1089" s="22"/>
      <c r="I1089" s="9"/>
      <c r="J1089" s="9"/>
      <c r="K1089" s="21"/>
      <c r="M1089" s="63"/>
    </row>
    <row r="1090" spans="2:13" hidden="1">
      <c r="B1090" s="9"/>
      <c r="C1090" s="21"/>
      <c r="D1090" s="9"/>
      <c r="E1090" s="9"/>
      <c r="F1090" s="22"/>
      <c r="G1090" s="22"/>
      <c r="H1090" s="22"/>
      <c r="I1090" s="9"/>
      <c r="J1090" s="9"/>
      <c r="K1090" s="21"/>
      <c r="M1090" s="63"/>
    </row>
    <row r="1091" spans="2:13" hidden="1">
      <c r="B1091" s="9"/>
      <c r="C1091" s="21"/>
      <c r="D1091" s="9"/>
      <c r="E1091" s="9"/>
      <c r="F1091" s="22"/>
      <c r="G1091" s="22"/>
      <c r="H1091" s="22"/>
      <c r="I1091" s="9"/>
      <c r="J1091" s="9"/>
      <c r="K1091" s="21"/>
      <c r="M1091" s="63"/>
    </row>
    <row r="1092" spans="2:13" hidden="1">
      <c r="B1092" s="9"/>
      <c r="C1092" s="21"/>
      <c r="D1092" s="9"/>
      <c r="E1092" s="9"/>
      <c r="F1092" s="22"/>
      <c r="G1092" s="22"/>
      <c r="H1092" s="22"/>
      <c r="I1092" s="9"/>
      <c r="J1092" s="9"/>
      <c r="K1092" s="21"/>
      <c r="M1092" s="63"/>
    </row>
    <row r="1093" spans="2:13" hidden="1">
      <c r="B1093" s="9"/>
      <c r="C1093" s="21"/>
      <c r="D1093" s="9"/>
      <c r="E1093" s="9"/>
      <c r="F1093" s="22"/>
      <c r="G1093" s="22"/>
      <c r="H1093" s="22"/>
      <c r="I1093" s="9"/>
      <c r="J1093" s="9"/>
      <c r="K1093" s="21"/>
      <c r="M1093" s="63"/>
    </row>
    <row r="1094" spans="2:13" hidden="1">
      <c r="B1094" s="9"/>
      <c r="C1094" s="21"/>
      <c r="D1094" s="9"/>
      <c r="E1094" s="9"/>
      <c r="F1094" s="22"/>
      <c r="G1094" s="22"/>
      <c r="H1094" s="22"/>
      <c r="I1094" s="9"/>
      <c r="J1094" s="9"/>
      <c r="K1094" s="21"/>
      <c r="M1094" s="63"/>
    </row>
    <row r="1095" spans="2:13" hidden="1">
      <c r="B1095" s="9"/>
      <c r="C1095" s="21"/>
      <c r="D1095" s="9"/>
      <c r="E1095" s="9"/>
      <c r="F1095" s="22"/>
      <c r="G1095" s="22"/>
      <c r="H1095" s="22"/>
      <c r="I1095" s="9"/>
      <c r="J1095" s="9"/>
      <c r="K1095" s="21"/>
      <c r="M1095" s="63"/>
    </row>
    <row r="1096" spans="2:13" hidden="1">
      <c r="B1096" s="9"/>
      <c r="C1096" s="21"/>
      <c r="D1096" s="9"/>
      <c r="E1096" s="9"/>
      <c r="F1096" s="22"/>
      <c r="G1096" s="22"/>
      <c r="H1096" s="22"/>
      <c r="I1096" s="9"/>
      <c r="J1096" s="9"/>
      <c r="K1096" s="21"/>
      <c r="M1096" s="63"/>
    </row>
    <row r="1097" spans="2:13" hidden="1">
      <c r="B1097" s="9"/>
      <c r="C1097" s="21"/>
      <c r="D1097" s="9"/>
      <c r="E1097" s="9"/>
      <c r="F1097" s="22"/>
      <c r="G1097" s="22"/>
      <c r="H1097" s="22"/>
      <c r="I1097" s="9"/>
      <c r="J1097" s="9"/>
      <c r="K1097" s="21"/>
      <c r="M1097" s="63"/>
    </row>
    <row r="1098" spans="2:13" hidden="1">
      <c r="B1098" s="9"/>
      <c r="C1098" s="21"/>
      <c r="D1098" s="9"/>
      <c r="E1098" s="9"/>
      <c r="F1098" s="22"/>
      <c r="G1098" s="22"/>
      <c r="H1098" s="22"/>
      <c r="I1098" s="9"/>
      <c r="J1098" s="9"/>
      <c r="K1098" s="21"/>
      <c r="M1098" s="63"/>
    </row>
    <row r="1099" spans="2:13" hidden="1">
      <c r="B1099" s="9"/>
      <c r="C1099" s="21"/>
      <c r="D1099" s="9"/>
      <c r="E1099" s="9"/>
      <c r="F1099" s="22"/>
      <c r="G1099" s="22"/>
      <c r="H1099" s="22"/>
      <c r="I1099" s="9"/>
      <c r="J1099" s="9"/>
      <c r="K1099" s="21"/>
      <c r="M1099" s="63"/>
    </row>
    <row r="1100" spans="2:13" hidden="1">
      <c r="B1100" s="9"/>
      <c r="C1100" s="21"/>
      <c r="D1100" s="9"/>
      <c r="E1100" s="9"/>
      <c r="F1100" s="22"/>
      <c r="G1100" s="22"/>
      <c r="H1100" s="22"/>
      <c r="I1100" s="9"/>
      <c r="J1100" s="9"/>
      <c r="K1100" s="21"/>
      <c r="M1100" s="63"/>
    </row>
    <row r="1101" spans="2:13" hidden="1">
      <c r="B1101" s="9"/>
      <c r="C1101" s="21"/>
      <c r="D1101" s="9"/>
      <c r="E1101" s="9"/>
      <c r="F1101" s="22"/>
      <c r="G1101" s="22"/>
      <c r="H1101" s="22"/>
      <c r="I1101" s="9"/>
      <c r="J1101" s="9"/>
      <c r="K1101" s="21"/>
      <c r="M1101" s="63"/>
    </row>
    <row r="1102" spans="2:13" hidden="1">
      <c r="B1102" s="9"/>
      <c r="C1102" s="21"/>
      <c r="D1102" s="9"/>
      <c r="E1102" s="9"/>
      <c r="F1102" s="22"/>
      <c r="G1102" s="22"/>
      <c r="H1102" s="22"/>
      <c r="I1102" s="9"/>
      <c r="J1102" s="9"/>
      <c r="K1102" s="21"/>
      <c r="M1102" s="63"/>
    </row>
    <row r="1103" spans="2:13" hidden="1">
      <c r="B1103" s="9"/>
      <c r="C1103" s="21"/>
      <c r="D1103" s="9"/>
      <c r="E1103" s="9"/>
      <c r="F1103" s="22"/>
      <c r="G1103" s="22"/>
      <c r="H1103" s="22"/>
      <c r="I1103" s="9"/>
      <c r="J1103" s="9"/>
      <c r="K1103" s="21"/>
      <c r="M1103" s="63"/>
    </row>
    <row r="1104" spans="2:13" hidden="1">
      <c r="B1104" s="9"/>
      <c r="C1104" s="21"/>
      <c r="D1104" s="9"/>
      <c r="E1104" s="9"/>
      <c r="F1104" s="22"/>
      <c r="G1104" s="22"/>
      <c r="H1104" s="22"/>
      <c r="I1104" s="9"/>
      <c r="J1104" s="9"/>
      <c r="K1104" s="21"/>
      <c r="M1104" s="63"/>
    </row>
    <row r="1105" spans="2:13" hidden="1">
      <c r="B1105" s="9"/>
      <c r="C1105" s="21"/>
      <c r="D1105" s="9"/>
      <c r="E1105" s="9"/>
      <c r="F1105" s="22"/>
      <c r="G1105" s="22"/>
      <c r="H1105" s="22"/>
      <c r="I1105" s="9"/>
      <c r="J1105" s="9"/>
      <c r="K1105" s="21"/>
      <c r="M1105" s="63"/>
    </row>
    <row r="1106" spans="2:13" hidden="1">
      <c r="B1106" s="9"/>
      <c r="C1106" s="21"/>
      <c r="D1106" s="9"/>
      <c r="E1106" s="9"/>
      <c r="F1106" s="22"/>
      <c r="G1106" s="22"/>
      <c r="H1106" s="22"/>
      <c r="I1106" s="9"/>
      <c r="J1106" s="9"/>
      <c r="K1106" s="21"/>
      <c r="M1106" s="63"/>
    </row>
    <row r="1107" spans="2:13" hidden="1">
      <c r="B1107" s="9"/>
      <c r="C1107" s="21"/>
      <c r="D1107" s="9"/>
      <c r="E1107" s="9"/>
      <c r="F1107" s="22"/>
      <c r="G1107" s="22"/>
      <c r="H1107" s="22"/>
      <c r="I1107" s="9"/>
      <c r="J1107" s="9"/>
      <c r="K1107" s="21"/>
      <c r="M1107" s="63"/>
    </row>
    <row r="1108" spans="2:13" hidden="1">
      <c r="B1108" s="9"/>
      <c r="C1108" s="21"/>
      <c r="D1108" s="9"/>
      <c r="E1108" s="9"/>
      <c r="F1108" s="22"/>
      <c r="G1108" s="22"/>
      <c r="H1108" s="22"/>
      <c r="I1108" s="9"/>
      <c r="J1108" s="9"/>
      <c r="K1108" s="21"/>
      <c r="M1108" s="63"/>
    </row>
    <row r="1109" spans="2:13" hidden="1">
      <c r="B1109" s="9"/>
      <c r="C1109" s="21"/>
      <c r="D1109" s="9"/>
      <c r="E1109" s="9"/>
      <c r="F1109" s="22"/>
      <c r="G1109" s="22"/>
      <c r="H1109" s="22"/>
      <c r="I1109" s="9"/>
      <c r="J1109" s="9"/>
      <c r="K1109" s="21"/>
      <c r="M1109" s="63"/>
    </row>
    <row r="1110" spans="2:13" hidden="1">
      <c r="B1110" s="9"/>
      <c r="C1110" s="21"/>
      <c r="D1110" s="9"/>
      <c r="E1110" s="9"/>
      <c r="F1110" s="22"/>
      <c r="G1110" s="22"/>
      <c r="H1110" s="22"/>
      <c r="I1110" s="9"/>
      <c r="J1110" s="9"/>
      <c r="K1110" s="21"/>
      <c r="M1110" s="63"/>
    </row>
    <row r="1111" spans="2:13" hidden="1">
      <c r="B1111" s="9"/>
      <c r="C1111" s="21"/>
      <c r="D1111" s="9"/>
      <c r="E1111" s="9"/>
      <c r="F1111" s="22"/>
      <c r="G1111" s="22"/>
      <c r="H1111" s="22"/>
      <c r="I1111" s="9"/>
      <c r="J1111" s="9"/>
      <c r="K1111" s="21"/>
      <c r="M1111" s="63"/>
    </row>
    <row r="1112" spans="2:13" hidden="1">
      <c r="B1112" s="9"/>
      <c r="C1112" s="21"/>
      <c r="D1112" s="9"/>
      <c r="E1112" s="9"/>
      <c r="F1112" s="22"/>
      <c r="G1112" s="22"/>
      <c r="H1112" s="22"/>
      <c r="I1112" s="9"/>
      <c r="J1112" s="9"/>
      <c r="K1112" s="21"/>
      <c r="M1112" s="63"/>
    </row>
    <row r="1113" spans="2:13" hidden="1">
      <c r="B1113" s="9"/>
      <c r="C1113" s="21"/>
      <c r="D1113" s="9"/>
      <c r="E1113" s="9"/>
      <c r="F1113" s="22"/>
      <c r="G1113" s="22"/>
      <c r="H1113" s="22"/>
      <c r="I1113" s="9"/>
      <c r="J1113" s="9"/>
      <c r="K1113" s="21"/>
      <c r="M1113" s="63"/>
    </row>
    <row r="1114" spans="2:13" hidden="1">
      <c r="B1114" s="9"/>
      <c r="C1114" s="21"/>
      <c r="D1114" s="9"/>
      <c r="E1114" s="9"/>
      <c r="F1114" s="22"/>
      <c r="G1114" s="22"/>
      <c r="H1114" s="22"/>
      <c r="I1114" s="9"/>
      <c r="J1114" s="9"/>
      <c r="K1114" s="21"/>
      <c r="M1114" s="63"/>
    </row>
    <row r="1115" spans="2:13" hidden="1">
      <c r="B1115" s="9"/>
      <c r="C1115" s="21"/>
      <c r="D1115" s="9"/>
      <c r="E1115" s="9"/>
      <c r="F1115" s="22"/>
      <c r="G1115" s="22"/>
      <c r="H1115" s="22"/>
      <c r="I1115" s="9"/>
      <c r="J1115" s="9"/>
      <c r="K1115" s="21"/>
      <c r="M1115" s="63"/>
    </row>
    <row r="1116" spans="2:13" hidden="1">
      <c r="B1116" s="9"/>
      <c r="C1116" s="21"/>
      <c r="D1116" s="9"/>
      <c r="E1116" s="9"/>
      <c r="F1116" s="22"/>
      <c r="G1116" s="22"/>
      <c r="H1116" s="22"/>
      <c r="I1116" s="9"/>
      <c r="J1116" s="9"/>
      <c r="K1116" s="21"/>
      <c r="M1116" s="63"/>
    </row>
    <row r="1117" spans="2:13" hidden="1">
      <c r="B1117" s="9"/>
      <c r="C1117" s="21"/>
      <c r="D1117" s="9"/>
      <c r="E1117" s="9"/>
      <c r="F1117" s="22"/>
      <c r="G1117" s="22"/>
      <c r="H1117" s="22"/>
      <c r="I1117" s="9"/>
      <c r="J1117" s="9"/>
      <c r="K1117" s="21"/>
      <c r="M1117" s="63"/>
    </row>
    <row r="1118" spans="2:13" hidden="1">
      <c r="B1118" s="9"/>
      <c r="C1118" s="21"/>
      <c r="D1118" s="9"/>
      <c r="E1118" s="9"/>
      <c r="F1118" s="22"/>
      <c r="G1118" s="22"/>
      <c r="H1118" s="22"/>
      <c r="I1118" s="9"/>
      <c r="J1118" s="9"/>
      <c r="K1118" s="21"/>
      <c r="M1118" s="63"/>
    </row>
    <row r="1119" spans="2:13" hidden="1">
      <c r="B1119" s="9"/>
      <c r="C1119" s="21"/>
      <c r="D1119" s="9"/>
      <c r="E1119" s="9"/>
      <c r="F1119" s="22"/>
      <c r="G1119" s="22"/>
      <c r="H1119" s="22"/>
      <c r="I1119" s="9"/>
      <c r="J1119" s="9"/>
      <c r="K1119" s="21"/>
      <c r="M1119" s="63"/>
    </row>
    <row r="1120" spans="2:13" hidden="1">
      <c r="B1120" s="9"/>
      <c r="C1120" s="21"/>
      <c r="D1120" s="9"/>
      <c r="E1120" s="9"/>
      <c r="F1120" s="22"/>
      <c r="G1120" s="22"/>
      <c r="H1120" s="22"/>
      <c r="I1120" s="9"/>
      <c r="J1120" s="9"/>
      <c r="K1120" s="21"/>
      <c r="M1120" s="63"/>
    </row>
    <row r="1121" spans="2:13" hidden="1">
      <c r="B1121" s="9"/>
      <c r="C1121" s="21"/>
      <c r="D1121" s="9"/>
      <c r="E1121" s="9"/>
      <c r="F1121" s="22"/>
      <c r="G1121" s="22"/>
      <c r="H1121" s="22"/>
      <c r="I1121" s="9"/>
      <c r="J1121" s="9"/>
      <c r="K1121" s="21"/>
      <c r="M1121" s="63"/>
    </row>
    <row r="1122" spans="2:13" hidden="1">
      <c r="B1122" s="9"/>
      <c r="C1122" s="21"/>
      <c r="D1122" s="9"/>
      <c r="E1122" s="9"/>
      <c r="F1122" s="22"/>
      <c r="G1122" s="22"/>
      <c r="H1122" s="22"/>
      <c r="I1122" s="9"/>
      <c r="J1122" s="9"/>
      <c r="K1122" s="21"/>
      <c r="M1122" s="63"/>
    </row>
    <row r="1123" spans="2:13" hidden="1">
      <c r="B1123" s="9"/>
      <c r="C1123" s="21"/>
      <c r="D1123" s="9"/>
      <c r="E1123" s="9"/>
      <c r="F1123" s="22"/>
      <c r="G1123" s="22"/>
      <c r="H1123" s="22"/>
      <c r="I1123" s="9"/>
      <c r="J1123" s="9"/>
      <c r="K1123" s="21"/>
      <c r="M1123" s="63"/>
    </row>
    <row r="1124" spans="2:13" hidden="1">
      <c r="B1124" s="9"/>
      <c r="C1124" s="21"/>
      <c r="D1124" s="9"/>
      <c r="E1124" s="9"/>
      <c r="F1124" s="22"/>
      <c r="G1124" s="22"/>
      <c r="H1124" s="22"/>
      <c r="I1124" s="9"/>
      <c r="J1124" s="9"/>
      <c r="K1124" s="21"/>
      <c r="M1124" s="63"/>
    </row>
    <row r="1125" spans="2:13" hidden="1">
      <c r="B1125" s="9"/>
      <c r="C1125" s="21"/>
      <c r="D1125" s="9"/>
      <c r="E1125" s="9"/>
      <c r="F1125" s="22"/>
      <c r="G1125" s="22"/>
      <c r="H1125" s="22"/>
      <c r="I1125" s="9"/>
      <c r="J1125" s="9"/>
      <c r="K1125" s="21"/>
      <c r="M1125" s="63"/>
    </row>
    <row r="1126" spans="2:13" hidden="1">
      <c r="B1126" s="9"/>
      <c r="C1126" s="21"/>
      <c r="D1126" s="9"/>
      <c r="E1126" s="9"/>
      <c r="F1126" s="22"/>
      <c r="G1126" s="22"/>
      <c r="H1126" s="22"/>
      <c r="I1126" s="9"/>
      <c r="J1126" s="9"/>
      <c r="K1126" s="21"/>
      <c r="M1126" s="63"/>
    </row>
    <row r="1127" spans="2:13" hidden="1">
      <c r="B1127" s="9"/>
      <c r="C1127" s="21"/>
      <c r="D1127" s="9"/>
      <c r="E1127" s="9"/>
      <c r="F1127" s="22"/>
      <c r="G1127" s="22"/>
      <c r="H1127" s="22"/>
      <c r="I1127" s="9"/>
      <c r="J1127" s="9"/>
      <c r="K1127" s="21"/>
      <c r="M1127" s="63"/>
    </row>
    <row r="1128" spans="2:13" hidden="1">
      <c r="B1128" s="9"/>
      <c r="C1128" s="21"/>
      <c r="D1128" s="9"/>
      <c r="E1128" s="9"/>
      <c r="F1128" s="22"/>
      <c r="G1128" s="22"/>
      <c r="H1128" s="22"/>
      <c r="I1128" s="9"/>
      <c r="J1128" s="9"/>
      <c r="K1128" s="21"/>
      <c r="M1128" s="63"/>
    </row>
    <row r="1129" spans="2:13" hidden="1">
      <c r="B1129" s="9"/>
      <c r="C1129" s="21"/>
      <c r="D1129" s="9"/>
      <c r="E1129" s="9"/>
      <c r="F1129" s="22"/>
      <c r="G1129" s="22"/>
      <c r="H1129" s="22"/>
      <c r="I1129" s="9"/>
      <c r="J1129" s="9"/>
      <c r="K1129" s="21"/>
      <c r="M1129" s="63"/>
    </row>
    <row r="1130" spans="2:13" hidden="1">
      <c r="B1130" s="9"/>
      <c r="C1130" s="21"/>
      <c r="D1130" s="9"/>
      <c r="E1130" s="9"/>
      <c r="F1130" s="22"/>
      <c r="G1130" s="22"/>
      <c r="H1130" s="22"/>
      <c r="I1130" s="9"/>
      <c r="J1130" s="9"/>
      <c r="K1130" s="21"/>
      <c r="M1130" s="63"/>
    </row>
    <row r="1131" spans="2:13" hidden="1">
      <c r="B1131" s="9"/>
      <c r="C1131" s="21"/>
      <c r="D1131" s="9"/>
      <c r="E1131" s="9"/>
      <c r="F1131" s="22"/>
      <c r="G1131" s="22"/>
      <c r="H1131" s="22"/>
      <c r="I1131" s="9"/>
      <c r="J1131" s="9"/>
      <c r="K1131" s="21"/>
      <c r="M1131" s="63"/>
    </row>
    <row r="1132" spans="2:13" hidden="1">
      <c r="B1132" s="9"/>
      <c r="C1132" s="21"/>
      <c r="D1132" s="9"/>
      <c r="E1132" s="9"/>
      <c r="F1132" s="22"/>
      <c r="G1132" s="22"/>
      <c r="H1132" s="22"/>
      <c r="I1132" s="9"/>
      <c r="J1132" s="9"/>
      <c r="K1132" s="21"/>
      <c r="M1132" s="63"/>
    </row>
    <row r="1133" spans="2:13" hidden="1">
      <c r="B1133" s="9"/>
      <c r="C1133" s="21"/>
      <c r="D1133" s="9"/>
      <c r="E1133" s="9"/>
      <c r="F1133" s="22"/>
      <c r="G1133" s="22"/>
      <c r="H1133" s="22"/>
      <c r="I1133" s="9"/>
      <c r="J1133" s="9"/>
      <c r="K1133" s="21"/>
      <c r="M1133" s="63"/>
    </row>
    <row r="1134" spans="2:13" hidden="1">
      <c r="B1134" s="9"/>
      <c r="C1134" s="21"/>
      <c r="D1134" s="9"/>
      <c r="E1134" s="9"/>
      <c r="F1134" s="22"/>
      <c r="G1134" s="22"/>
      <c r="H1134" s="22"/>
      <c r="I1134" s="9"/>
      <c r="J1134" s="9"/>
      <c r="K1134" s="21"/>
      <c r="M1134" s="63"/>
    </row>
    <row r="1135" spans="2:13" hidden="1">
      <c r="B1135" s="9"/>
      <c r="C1135" s="21"/>
      <c r="D1135" s="9"/>
      <c r="E1135" s="9"/>
      <c r="F1135" s="22"/>
      <c r="G1135" s="22"/>
      <c r="H1135" s="22"/>
      <c r="I1135" s="9"/>
      <c r="J1135" s="9"/>
      <c r="K1135" s="21"/>
      <c r="M1135" s="63"/>
    </row>
    <row r="1136" spans="2:13" hidden="1">
      <c r="B1136" s="9"/>
      <c r="C1136" s="21"/>
      <c r="D1136" s="9"/>
      <c r="E1136" s="9"/>
      <c r="F1136" s="22"/>
      <c r="G1136" s="22"/>
      <c r="H1136" s="22"/>
      <c r="I1136" s="9"/>
      <c r="J1136" s="9"/>
      <c r="K1136" s="21"/>
      <c r="M1136" s="63"/>
    </row>
    <row r="1137" spans="2:13" hidden="1">
      <c r="B1137" s="9"/>
      <c r="C1137" s="21"/>
      <c r="D1137" s="9"/>
      <c r="E1137" s="9"/>
      <c r="F1137" s="22"/>
      <c r="G1137" s="22"/>
      <c r="H1137" s="22"/>
      <c r="I1137" s="9"/>
      <c r="J1137" s="9"/>
      <c r="K1137" s="21"/>
      <c r="M1137" s="63"/>
    </row>
    <row r="1138" spans="2:13" hidden="1">
      <c r="B1138" s="9"/>
      <c r="C1138" s="21"/>
      <c r="D1138" s="9"/>
      <c r="E1138" s="9"/>
      <c r="F1138" s="22"/>
      <c r="G1138" s="22"/>
      <c r="H1138" s="22"/>
      <c r="I1138" s="9"/>
      <c r="J1138" s="9"/>
      <c r="K1138" s="21"/>
      <c r="M1138" s="63"/>
    </row>
    <row r="1139" spans="2:13" hidden="1">
      <c r="B1139" s="9"/>
      <c r="C1139" s="21"/>
      <c r="D1139" s="9"/>
      <c r="E1139" s="9"/>
      <c r="F1139" s="22"/>
      <c r="G1139" s="22"/>
      <c r="H1139" s="22"/>
      <c r="I1139" s="9"/>
      <c r="J1139" s="9"/>
      <c r="K1139" s="21"/>
      <c r="M1139" s="63"/>
    </row>
    <row r="1140" spans="2:13" hidden="1">
      <c r="B1140" s="9"/>
      <c r="C1140" s="21"/>
      <c r="D1140" s="9"/>
      <c r="E1140" s="9"/>
      <c r="F1140" s="22"/>
      <c r="G1140" s="22"/>
      <c r="H1140" s="22"/>
      <c r="I1140" s="9"/>
      <c r="J1140" s="9"/>
      <c r="K1140" s="21"/>
      <c r="M1140" s="63"/>
    </row>
    <row r="1141" spans="2:13" hidden="1">
      <c r="B1141" s="9"/>
      <c r="C1141" s="21"/>
      <c r="D1141" s="9"/>
      <c r="E1141" s="9"/>
      <c r="F1141" s="22"/>
      <c r="G1141" s="22"/>
      <c r="H1141" s="22"/>
      <c r="I1141" s="9"/>
      <c r="J1141" s="9"/>
      <c r="K1141" s="21"/>
      <c r="M1141" s="63"/>
    </row>
    <row r="1142" spans="2:13" hidden="1">
      <c r="B1142" s="9"/>
      <c r="C1142" s="21"/>
      <c r="D1142" s="9"/>
      <c r="E1142" s="9"/>
      <c r="F1142" s="22"/>
      <c r="G1142" s="22"/>
      <c r="H1142" s="22"/>
      <c r="I1142" s="9"/>
      <c r="J1142" s="9"/>
      <c r="K1142" s="21"/>
      <c r="M1142" s="63"/>
    </row>
    <row r="1143" spans="2:13" hidden="1">
      <c r="B1143" s="9"/>
      <c r="C1143" s="21"/>
      <c r="D1143" s="9"/>
      <c r="E1143" s="9"/>
      <c r="F1143" s="22"/>
      <c r="G1143" s="22"/>
      <c r="H1143" s="22"/>
      <c r="I1143" s="9"/>
      <c r="J1143" s="9"/>
      <c r="K1143" s="21"/>
      <c r="M1143" s="63"/>
    </row>
    <row r="1144" spans="2:13" hidden="1">
      <c r="B1144" s="9"/>
      <c r="C1144" s="21"/>
      <c r="D1144" s="9"/>
      <c r="E1144" s="9"/>
      <c r="F1144" s="22"/>
      <c r="G1144" s="22"/>
      <c r="H1144" s="22"/>
      <c r="I1144" s="9"/>
      <c r="J1144" s="9"/>
      <c r="K1144" s="21"/>
      <c r="M1144" s="63"/>
    </row>
    <row r="1145" spans="2:13" hidden="1">
      <c r="B1145" s="9"/>
      <c r="C1145" s="21"/>
      <c r="D1145" s="9"/>
      <c r="E1145" s="9"/>
      <c r="F1145" s="22"/>
      <c r="G1145" s="22"/>
      <c r="H1145" s="22"/>
      <c r="I1145" s="9"/>
      <c r="J1145" s="9"/>
      <c r="K1145" s="21"/>
      <c r="M1145" s="63"/>
    </row>
    <row r="1146" spans="2:13" hidden="1">
      <c r="B1146" s="9"/>
      <c r="C1146" s="21"/>
      <c r="D1146" s="9"/>
      <c r="E1146" s="9"/>
      <c r="F1146" s="22"/>
      <c r="G1146" s="22"/>
      <c r="H1146" s="22"/>
      <c r="I1146" s="9"/>
      <c r="J1146" s="9"/>
      <c r="K1146" s="21"/>
      <c r="M1146" s="63"/>
    </row>
    <row r="1147" spans="2:13" hidden="1">
      <c r="B1147" s="9"/>
      <c r="C1147" s="21"/>
      <c r="D1147" s="9"/>
      <c r="E1147" s="9"/>
      <c r="F1147" s="22"/>
      <c r="G1147" s="22"/>
      <c r="H1147" s="22"/>
      <c r="I1147" s="9"/>
      <c r="J1147" s="9"/>
      <c r="K1147" s="21"/>
      <c r="M1147" s="63"/>
    </row>
    <row r="1148" spans="2:13" hidden="1">
      <c r="B1148" s="9"/>
      <c r="C1148" s="21"/>
      <c r="D1148" s="9"/>
      <c r="E1148" s="9"/>
      <c r="F1148" s="22"/>
      <c r="G1148" s="22"/>
      <c r="H1148" s="22"/>
      <c r="I1148" s="9"/>
      <c r="J1148" s="9"/>
      <c r="K1148" s="21"/>
      <c r="M1148" s="63"/>
    </row>
    <row r="1149" spans="2:13" hidden="1">
      <c r="B1149" s="9"/>
      <c r="C1149" s="21"/>
      <c r="D1149" s="9"/>
      <c r="E1149" s="9"/>
      <c r="F1149" s="22"/>
      <c r="G1149" s="22"/>
      <c r="H1149" s="22"/>
      <c r="I1149" s="9"/>
      <c r="J1149" s="9"/>
      <c r="K1149" s="21"/>
      <c r="M1149" s="63"/>
    </row>
    <row r="1150" spans="2:13" hidden="1">
      <c r="B1150" s="9"/>
      <c r="C1150" s="21"/>
      <c r="D1150" s="9"/>
      <c r="E1150" s="9"/>
      <c r="F1150" s="22"/>
      <c r="G1150" s="22"/>
      <c r="H1150" s="22"/>
      <c r="I1150" s="9"/>
      <c r="J1150" s="9"/>
      <c r="K1150" s="21"/>
      <c r="M1150" s="63"/>
    </row>
    <row r="1151" spans="2:13" hidden="1">
      <c r="B1151" s="9"/>
      <c r="C1151" s="21"/>
      <c r="D1151" s="9"/>
      <c r="E1151" s="9"/>
      <c r="F1151" s="22"/>
      <c r="G1151" s="22"/>
      <c r="H1151" s="22"/>
      <c r="I1151" s="9"/>
      <c r="J1151" s="9"/>
      <c r="K1151" s="21"/>
      <c r="M1151" s="63"/>
    </row>
    <row r="1152" spans="2:13" hidden="1">
      <c r="B1152" s="9"/>
      <c r="C1152" s="21"/>
      <c r="D1152" s="9"/>
      <c r="E1152" s="9"/>
      <c r="F1152" s="22"/>
      <c r="G1152" s="22"/>
      <c r="H1152" s="22"/>
      <c r="I1152" s="9"/>
      <c r="J1152" s="9"/>
      <c r="K1152" s="21"/>
      <c r="M1152" s="63"/>
    </row>
    <row r="1153" spans="2:13" hidden="1">
      <c r="B1153" s="9"/>
      <c r="C1153" s="21"/>
      <c r="D1153" s="9"/>
      <c r="E1153" s="9"/>
      <c r="F1153" s="22"/>
      <c r="G1153" s="22"/>
      <c r="H1153" s="22"/>
      <c r="I1153" s="9"/>
      <c r="J1153" s="9"/>
      <c r="K1153" s="21"/>
      <c r="M1153" s="63"/>
    </row>
    <row r="1154" spans="2:13" hidden="1">
      <c r="B1154" s="9"/>
      <c r="C1154" s="21"/>
      <c r="D1154" s="9"/>
      <c r="E1154" s="9"/>
      <c r="F1154" s="22"/>
      <c r="G1154" s="22"/>
      <c r="H1154" s="22"/>
      <c r="I1154" s="9"/>
      <c r="J1154" s="9"/>
      <c r="K1154" s="21"/>
      <c r="M1154" s="63"/>
    </row>
    <row r="1155" spans="2:13" hidden="1">
      <c r="B1155" s="9"/>
      <c r="C1155" s="21"/>
      <c r="D1155" s="9"/>
      <c r="E1155" s="9"/>
      <c r="F1155" s="22"/>
      <c r="G1155" s="22"/>
      <c r="H1155" s="22"/>
      <c r="I1155" s="9"/>
      <c r="J1155" s="9"/>
      <c r="K1155" s="21"/>
      <c r="M1155" s="63"/>
    </row>
    <row r="1156" spans="2:13" hidden="1">
      <c r="B1156" s="9"/>
      <c r="C1156" s="21"/>
      <c r="D1156" s="9"/>
      <c r="E1156" s="9"/>
      <c r="F1156" s="22"/>
      <c r="G1156" s="22"/>
      <c r="H1156" s="22"/>
      <c r="I1156" s="9"/>
      <c r="J1156" s="9"/>
      <c r="K1156" s="21"/>
      <c r="M1156" s="63"/>
    </row>
    <row r="1157" spans="2:13" hidden="1">
      <c r="B1157" s="9"/>
      <c r="C1157" s="21"/>
      <c r="D1157" s="9"/>
      <c r="E1157" s="9"/>
      <c r="F1157" s="22"/>
      <c r="G1157" s="22"/>
      <c r="H1157" s="22"/>
      <c r="I1157" s="9"/>
      <c r="J1157" s="9"/>
      <c r="K1157" s="21"/>
      <c r="M1157" s="63"/>
    </row>
    <row r="1158" spans="2:13" hidden="1">
      <c r="B1158" s="9"/>
      <c r="C1158" s="21"/>
      <c r="D1158" s="9"/>
      <c r="E1158" s="9"/>
      <c r="F1158" s="22"/>
      <c r="G1158" s="22"/>
      <c r="H1158" s="22"/>
      <c r="I1158" s="9"/>
      <c r="J1158" s="9"/>
      <c r="K1158" s="21"/>
      <c r="M1158" s="63"/>
    </row>
    <row r="1159" spans="2:13" hidden="1">
      <c r="B1159" s="9"/>
      <c r="C1159" s="21"/>
      <c r="D1159" s="9"/>
      <c r="E1159" s="9"/>
      <c r="F1159" s="22"/>
      <c r="G1159" s="22"/>
      <c r="H1159" s="22"/>
      <c r="I1159" s="9"/>
      <c r="J1159" s="9"/>
      <c r="K1159" s="21"/>
      <c r="M1159" s="63"/>
    </row>
    <row r="1160" spans="2:13" hidden="1">
      <c r="B1160" s="9"/>
      <c r="C1160" s="21"/>
      <c r="D1160" s="9"/>
      <c r="E1160" s="9"/>
      <c r="F1160" s="22"/>
      <c r="G1160" s="22"/>
      <c r="H1160" s="22"/>
      <c r="I1160" s="9"/>
      <c r="J1160" s="9"/>
      <c r="K1160" s="21"/>
      <c r="M1160" s="63"/>
    </row>
    <row r="1161" spans="2:13" hidden="1">
      <c r="B1161" s="9"/>
      <c r="C1161" s="21"/>
      <c r="D1161" s="9"/>
      <c r="E1161" s="9"/>
      <c r="F1161" s="22"/>
      <c r="G1161" s="22"/>
      <c r="H1161" s="22"/>
      <c r="I1161" s="9"/>
      <c r="J1161" s="9"/>
      <c r="K1161" s="21"/>
      <c r="M1161" s="63"/>
    </row>
    <row r="1162" spans="2:13" hidden="1">
      <c r="B1162" s="9"/>
      <c r="C1162" s="21"/>
      <c r="D1162" s="9"/>
      <c r="E1162" s="9"/>
      <c r="F1162" s="22"/>
      <c r="G1162" s="22"/>
      <c r="H1162" s="22"/>
      <c r="I1162" s="9"/>
      <c r="J1162" s="9"/>
      <c r="K1162" s="21"/>
      <c r="M1162" s="63"/>
    </row>
    <row r="1163" spans="2:13" hidden="1">
      <c r="B1163" s="9"/>
      <c r="C1163" s="21"/>
      <c r="D1163" s="9"/>
      <c r="E1163" s="9"/>
      <c r="F1163" s="22"/>
      <c r="G1163" s="22"/>
      <c r="H1163" s="22"/>
      <c r="I1163" s="9"/>
      <c r="J1163" s="9"/>
      <c r="K1163" s="21"/>
      <c r="M1163" s="63"/>
    </row>
    <row r="1164" spans="2:13" hidden="1">
      <c r="B1164" s="9"/>
      <c r="C1164" s="21"/>
      <c r="D1164" s="9"/>
      <c r="E1164" s="9"/>
      <c r="F1164" s="22"/>
      <c r="G1164" s="22"/>
      <c r="H1164" s="22"/>
      <c r="I1164" s="9"/>
      <c r="J1164" s="9"/>
      <c r="K1164" s="21"/>
      <c r="M1164" s="63"/>
    </row>
    <row r="1165" spans="2:13" hidden="1">
      <c r="B1165" s="9"/>
      <c r="C1165" s="21"/>
      <c r="D1165" s="9"/>
      <c r="E1165" s="9"/>
      <c r="F1165" s="22"/>
      <c r="G1165" s="22"/>
      <c r="H1165" s="22"/>
      <c r="I1165" s="9"/>
      <c r="J1165" s="9"/>
      <c r="K1165" s="21"/>
      <c r="M1165" s="63"/>
    </row>
    <row r="1166" spans="2:13" hidden="1">
      <c r="B1166" s="9"/>
      <c r="C1166" s="21"/>
      <c r="D1166" s="9"/>
      <c r="E1166" s="9"/>
      <c r="F1166" s="22"/>
      <c r="G1166" s="22"/>
      <c r="H1166" s="22"/>
      <c r="I1166" s="9"/>
      <c r="J1166" s="9"/>
      <c r="K1166" s="21"/>
      <c r="M1166" s="63"/>
    </row>
    <row r="1167" spans="2:13" hidden="1">
      <c r="B1167" s="9"/>
      <c r="C1167" s="21"/>
      <c r="D1167" s="9"/>
      <c r="E1167" s="9"/>
      <c r="F1167" s="22"/>
      <c r="G1167" s="22"/>
      <c r="H1167" s="22"/>
      <c r="I1167" s="9"/>
      <c r="J1167" s="9"/>
      <c r="K1167" s="21"/>
      <c r="M1167" s="63"/>
    </row>
    <row r="1168" spans="2:13" hidden="1">
      <c r="B1168" s="9"/>
      <c r="C1168" s="21"/>
      <c r="D1168" s="9"/>
      <c r="E1168" s="9"/>
      <c r="F1168" s="22"/>
      <c r="G1168" s="22"/>
      <c r="H1168" s="22"/>
      <c r="I1168" s="9"/>
      <c r="J1168" s="9"/>
      <c r="K1168" s="21"/>
      <c r="M1168" s="63"/>
    </row>
    <row r="1169" spans="2:13" hidden="1">
      <c r="B1169" s="9"/>
      <c r="C1169" s="21"/>
      <c r="D1169" s="9"/>
      <c r="E1169" s="9"/>
      <c r="F1169" s="22"/>
      <c r="G1169" s="22"/>
      <c r="H1169" s="22"/>
      <c r="I1169" s="9"/>
      <c r="J1169" s="9"/>
      <c r="K1169" s="21"/>
      <c r="M1169" s="63"/>
    </row>
    <row r="1170" spans="2:13" hidden="1">
      <c r="B1170" s="9"/>
      <c r="C1170" s="21"/>
      <c r="D1170" s="9"/>
      <c r="E1170" s="9"/>
      <c r="F1170" s="22"/>
      <c r="G1170" s="22"/>
      <c r="H1170" s="22"/>
      <c r="I1170" s="9"/>
      <c r="J1170" s="9"/>
      <c r="K1170" s="21"/>
      <c r="M1170" s="63"/>
    </row>
    <row r="1171" spans="2:13" hidden="1">
      <c r="B1171" s="9"/>
      <c r="C1171" s="21"/>
      <c r="D1171" s="9"/>
      <c r="E1171" s="9"/>
      <c r="F1171" s="22"/>
      <c r="G1171" s="22"/>
      <c r="H1171" s="22"/>
      <c r="I1171" s="9"/>
      <c r="J1171" s="9"/>
      <c r="K1171" s="21"/>
      <c r="M1171" s="63"/>
    </row>
    <row r="1172" spans="2:13" hidden="1">
      <c r="B1172" s="9"/>
      <c r="C1172" s="21"/>
      <c r="D1172" s="9"/>
      <c r="E1172" s="9"/>
      <c r="F1172" s="22"/>
      <c r="G1172" s="22"/>
      <c r="H1172" s="22"/>
      <c r="I1172" s="9"/>
      <c r="J1172" s="9"/>
      <c r="K1172" s="21"/>
      <c r="M1172" s="63"/>
    </row>
    <row r="1173" spans="2:13" hidden="1">
      <c r="B1173" s="9"/>
      <c r="C1173" s="21"/>
      <c r="D1173" s="9"/>
      <c r="E1173" s="9"/>
      <c r="F1173" s="22"/>
      <c r="G1173" s="22"/>
      <c r="H1173" s="22"/>
      <c r="I1173" s="9"/>
      <c r="J1173" s="9"/>
      <c r="K1173" s="21"/>
      <c r="M1173" s="63"/>
    </row>
    <row r="1174" spans="2:13" hidden="1">
      <c r="B1174" s="9"/>
      <c r="C1174" s="21"/>
      <c r="D1174" s="9"/>
      <c r="E1174" s="9"/>
      <c r="F1174" s="22"/>
      <c r="G1174" s="22"/>
      <c r="H1174" s="22"/>
      <c r="I1174" s="9"/>
      <c r="J1174" s="9"/>
      <c r="K1174" s="21"/>
      <c r="M1174" s="63"/>
    </row>
    <row r="1175" spans="2:13" hidden="1">
      <c r="B1175" s="9"/>
      <c r="C1175" s="21"/>
      <c r="D1175" s="9"/>
      <c r="E1175" s="9"/>
      <c r="F1175" s="22"/>
      <c r="G1175" s="22"/>
      <c r="H1175" s="22"/>
      <c r="I1175" s="9"/>
      <c r="J1175" s="9"/>
      <c r="K1175" s="21"/>
      <c r="M1175" s="63"/>
    </row>
    <row r="1176" spans="2:13" hidden="1">
      <c r="B1176" s="9"/>
      <c r="C1176" s="21"/>
      <c r="D1176" s="9"/>
      <c r="E1176" s="9"/>
      <c r="F1176" s="22"/>
      <c r="G1176" s="22"/>
      <c r="H1176" s="22"/>
      <c r="I1176" s="9"/>
      <c r="J1176" s="9"/>
      <c r="K1176" s="21"/>
      <c r="M1176" s="63"/>
    </row>
    <row r="1177" spans="2:13" hidden="1">
      <c r="B1177" s="9"/>
      <c r="C1177" s="21"/>
      <c r="D1177" s="9"/>
      <c r="E1177" s="9"/>
      <c r="F1177" s="22"/>
      <c r="G1177" s="22"/>
      <c r="H1177" s="22"/>
      <c r="I1177" s="9"/>
      <c r="J1177" s="9"/>
      <c r="K1177" s="21"/>
      <c r="M1177" s="63"/>
    </row>
    <row r="1178" spans="2:13" hidden="1">
      <c r="B1178" s="9"/>
      <c r="C1178" s="21"/>
      <c r="D1178" s="9"/>
      <c r="E1178" s="9"/>
      <c r="F1178" s="22"/>
      <c r="G1178" s="22"/>
      <c r="H1178" s="22"/>
      <c r="I1178" s="9"/>
      <c r="J1178" s="9"/>
      <c r="K1178" s="21"/>
      <c r="M1178" s="63"/>
    </row>
    <row r="1179" spans="2:13" hidden="1">
      <c r="B1179" s="9"/>
      <c r="C1179" s="21"/>
      <c r="D1179" s="9"/>
      <c r="E1179" s="9"/>
      <c r="F1179" s="22"/>
      <c r="G1179" s="22"/>
      <c r="H1179" s="22"/>
      <c r="I1179" s="9"/>
      <c r="J1179" s="9"/>
      <c r="K1179" s="21"/>
      <c r="M1179" s="63"/>
    </row>
    <row r="1180" spans="2:13" hidden="1">
      <c r="B1180" s="9"/>
      <c r="C1180" s="21"/>
      <c r="D1180" s="9"/>
      <c r="E1180" s="9"/>
      <c r="F1180" s="22"/>
      <c r="G1180" s="22"/>
      <c r="H1180" s="22"/>
      <c r="I1180" s="9"/>
      <c r="J1180" s="9"/>
      <c r="K1180" s="21"/>
      <c r="M1180" s="63"/>
    </row>
    <row r="1181" spans="2:13" hidden="1">
      <c r="B1181" s="9"/>
      <c r="C1181" s="21"/>
      <c r="D1181" s="9"/>
      <c r="E1181" s="9"/>
      <c r="F1181" s="22"/>
      <c r="G1181" s="22"/>
      <c r="H1181" s="22"/>
      <c r="I1181" s="9"/>
      <c r="J1181" s="9"/>
      <c r="K1181" s="21"/>
      <c r="M1181" s="63"/>
    </row>
    <row r="1182" spans="2:13" hidden="1">
      <c r="B1182" s="9"/>
      <c r="C1182" s="21"/>
      <c r="D1182" s="9"/>
      <c r="E1182" s="9"/>
      <c r="F1182" s="22"/>
      <c r="G1182" s="22"/>
      <c r="H1182" s="22"/>
      <c r="I1182" s="9"/>
      <c r="J1182" s="9"/>
      <c r="K1182" s="21"/>
      <c r="M1182" s="63"/>
    </row>
    <row r="1183" spans="2:13" hidden="1">
      <c r="B1183" s="9"/>
      <c r="C1183" s="21"/>
      <c r="D1183" s="9"/>
      <c r="E1183" s="9"/>
      <c r="F1183" s="22"/>
      <c r="G1183" s="22"/>
      <c r="H1183" s="22"/>
      <c r="I1183" s="9"/>
      <c r="J1183" s="9"/>
      <c r="K1183" s="21"/>
      <c r="M1183" s="63"/>
    </row>
    <row r="1184" spans="2:13" hidden="1">
      <c r="B1184" s="9"/>
      <c r="C1184" s="21"/>
      <c r="D1184" s="9"/>
      <c r="E1184" s="9"/>
      <c r="F1184" s="22"/>
      <c r="G1184" s="22"/>
      <c r="H1184" s="22"/>
      <c r="I1184" s="9"/>
      <c r="J1184" s="9"/>
      <c r="K1184" s="21"/>
      <c r="M1184" s="63"/>
    </row>
    <row r="1185" spans="2:13" hidden="1">
      <c r="B1185" s="9"/>
      <c r="C1185" s="21"/>
      <c r="D1185" s="9"/>
      <c r="E1185" s="9"/>
      <c r="F1185" s="22"/>
      <c r="G1185" s="22"/>
      <c r="H1185" s="22"/>
      <c r="I1185" s="9"/>
      <c r="J1185" s="9"/>
      <c r="K1185" s="21"/>
      <c r="M1185" s="63"/>
    </row>
    <row r="1186" spans="2:13" hidden="1">
      <c r="B1186" s="9"/>
      <c r="C1186" s="21"/>
      <c r="D1186" s="9"/>
      <c r="E1186" s="9"/>
      <c r="F1186" s="22"/>
      <c r="G1186" s="22"/>
      <c r="H1186" s="22"/>
      <c r="I1186" s="9"/>
      <c r="J1186" s="9"/>
      <c r="K1186" s="21"/>
      <c r="M1186" s="63"/>
    </row>
    <row r="1187" spans="2:13" hidden="1">
      <c r="B1187" s="9"/>
      <c r="C1187" s="21"/>
      <c r="D1187" s="9"/>
      <c r="E1187" s="9"/>
      <c r="F1187" s="22"/>
      <c r="G1187" s="22"/>
      <c r="H1187" s="22"/>
      <c r="I1187" s="9"/>
      <c r="J1187" s="9"/>
      <c r="K1187" s="21"/>
      <c r="M1187" s="63"/>
    </row>
    <row r="1188" spans="2:13" hidden="1">
      <c r="B1188" s="9"/>
      <c r="C1188" s="21"/>
      <c r="D1188" s="9"/>
      <c r="E1188" s="9"/>
      <c r="F1188" s="22"/>
      <c r="G1188" s="22"/>
      <c r="H1188" s="22"/>
      <c r="I1188" s="9"/>
      <c r="J1188" s="9"/>
      <c r="K1188" s="21"/>
      <c r="M1188" s="63"/>
    </row>
    <row r="1189" spans="2:13" hidden="1">
      <c r="B1189" s="9"/>
      <c r="C1189" s="21"/>
      <c r="D1189" s="9"/>
      <c r="E1189" s="9"/>
      <c r="F1189" s="22"/>
      <c r="G1189" s="22"/>
      <c r="H1189" s="22"/>
      <c r="I1189" s="9"/>
      <c r="J1189" s="9"/>
      <c r="K1189" s="21"/>
      <c r="M1189" s="63"/>
    </row>
    <row r="1190" spans="2:13" hidden="1">
      <c r="B1190" s="9"/>
      <c r="C1190" s="21"/>
      <c r="D1190" s="9"/>
      <c r="E1190" s="9"/>
      <c r="F1190" s="22"/>
      <c r="G1190" s="22"/>
      <c r="H1190" s="22"/>
      <c r="I1190" s="9"/>
      <c r="J1190" s="9"/>
      <c r="K1190" s="21"/>
      <c r="M1190" s="63"/>
    </row>
    <row r="1191" spans="2:13" hidden="1">
      <c r="B1191" s="9"/>
      <c r="C1191" s="21"/>
      <c r="D1191" s="9"/>
      <c r="E1191" s="9"/>
      <c r="F1191" s="22"/>
      <c r="G1191" s="22"/>
      <c r="H1191" s="22"/>
      <c r="I1191" s="9"/>
      <c r="J1191" s="9"/>
      <c r="K1191" s="21"/>
      <c r="M1191" s="63"/>
    </row>
    <row r="1192" spans="2:13" hidden="1">
      <c r="B1192" s="9"/>
      <c r="C1192" s="21"/>
      <c r="D1192" s="9"/>
      <c r="E1192" s="9"/>
      <c r="F1192" s="22"/>
      <c r="G1192" s="22"/>
      <c r="H1192" s="22"/>
      <c r="I1192" s="9"/>
      <c r="J1192" s="9"/>
      <c r="K1192" s="21"/>
      <c r="M1192" s="63"/>
    </row>
    <row r="1193" spans="2:13" hidden="1">
      <c r="B1193" s="9"/>
      <c r="C1193" s="21"/>
      <c r="D1193" s="9"/>
      <c r="E1193" s="9"/>
      <c r="F1193" s="22"/>
      <c r="G1193" s="22"/>
      <c r="H1193" s="22"/>
      <c r="I1193" s="9"/>
      <c r="J1193" s="9"/>
      <c r="K1193" s="21"/>
      <c r="M1193" s="63"/>
    </row>
    <row r="1194" spans="2:13" hidden="1">
      <c r="B1194" s="9"/>
      <c r="C1194" s="21"/>
      <c r="D1194" s="9"/>
      <c r="E1194" s="9"/>
      <c r="F1194" s="22"/>
      <c r="G1194" s="22"/>
      <c r="H1194" s="22"/>
      <c r="I1194" s="9"/>
      <c r="J1194" s="9"/>
      <c r="K1194" s="21"/>
      <c r="M1194" s="63"/>
    </row>
    <row r="1195" spans="2:13" hidden="1">
      <c r="B1195" s="9"/>
      <c r="C1195" s="21"/>
      <c r="D1195" s="9"/>
      <c r="E1195" s="9"/>
      <c r="F1195" s="22"/>
      <c r="G1195" s="22"/>
      <c r="H1195" s="22"/>
      <c r="I1195" s="9"/>
      <c r="J1195" s="9"/>
      <c r="K1195" s="21"/>
      <c r="M1195" s="63"/>
    </row>
    <row r="1196" spans="2:13" hidden="1">
      <c r="B1196" s="9"/>
      <c r="C1196" s="21"/>
      <c r="D1196" s="9"/>
      <c r="E1196" s="9"/>
      <c r="F1196" s="22"/>
      <c r="G1196" s="22"/>
      <c r="H1196" s="22"/>
      <c r="I1196" s="9"/>
      <c r="J1196" s="9"/>
      <c r="K1196" s="21"/>
      <c r="M1196" s="63"/>
    </row>
    <row r="1197" spans="2:13" hidden="1">
      <c r="B1197" s="9"/>
      <c r="C1197" s="21"/>
      <c r="D1197" s="9"/>
      <c r="E1197" s="9"/>
      <c r="F1197" s="22"/>
      <c r="G1197" s="22"/>
      <c r="H1197" s="22"/>
      <c r="I1197" s="9"/>
      <c r="J1197" s="9"/>
      <c r="K1197" s="21"/>
      <c r="M1197" s="63"/>
    </row>
    <row r="1198" spans="2:13" hidden="1">
      <c r="B1198" s="9"/>
      <c r="C1198" s="21"/>
      <c r="D1198" s="9"/>
      <c r="E1198" s="9"/>
      <c r="F1198" s="22"/>
      <c r="G1198" s="22"/>
      <c r="H1198" s="22"/>
      <c r="I1198" s="9"/>
      <c r="J1198" s="9"/>
      <c r="K1198" s="21"/>
      <c r="M1198" s="63"/>
    </row>
    <row r="1199" spans="2:13" hidden="1">
      <c r="B1199" s="9"/>
      <c r="C1199" s="21"/>
      <c r="D1199" s="9"/>
      <c r="E1199" s="9"/>
      <c r="F1199" s="22"/>
      <c r="G1199" s="22"/>
      <c r="H1199" s="22"/>
      <c r="I1199" s="9"/>
      <c r="J1199" s="9"/>
      <c r="K1199" s="21"/>
      <c r="M1199" s="63"/>
    </row>
    <row r="1200" spans="2:13" hidden="1">
      <c r="B1200" s="9"/>
      <c r="C1200" s="21"/>
      <c r="D1200" s="9"/>
      <c r="E1200" s="9"/>
      <c r="F1200" s="22"/>
      <c r="G1200" s="22"/>
      <c r="H1200" s="22"/>
      <c r="I1200" s="9"/>
      <c r="J1200" s="9"/>
      <c r="K1200" s="21"/>
      <c r="M1200" s="63"/>
    </row>
    <row r="1201" spans="2:13" hidden="1">
      <c r="B1201" s="9"/>
      <c r="C1201" s="21"/>
      <c r="D1201" s="9"/>
      <c r="E1201" s="9"/>
      <c r="F1201" s="22"/>
      <c r="G1201" s="22"/>
      <c r="H1201" s="22"/>
      <c r="I1201" s="9"/>
      <c r="J1201" s="9"/>
      <c r="K1201" s="21"/>
      <c r="M1201" s="63"/>
    </row>
    <row r="1202" spans="2:13" hidden="1">
      <c r="B1202" s="9"/>
      <c r="C1202" s="21"/>
      <c r="D1202" s="9"/>
      <c r="E1202" s="9"/>
      <c r="F1202" s="22"/>
      <c r="G1202" s="22"/>
      <c r="H1202" s="22"/>
      <c r="I1202" s="9"/>
      <c r="J1202" s="9"/>
      <c r="K1202" s="21"/>
      <c r="M1202" s="63"/>
    </row>
    <row r="1203" spans="2:13" hidden="1">
      <c r="B1203" s="9"/>
      <c r="C1203" s="21"/>
      <c r="D1203" s="9"/>
      <c r="E1203" s="9"/>
      <c r="F1203" s="22"/>
      <c r="G1203" s="22"/>
      <c r="H1203" s="22"/>
      <c r="I1203" s="9"/>
      <c r="J1203" s="9"/>
      <c r="K1203" s="21"/>
      <c r="M1203" s="63"/>
    </row>
    <row r="1204" spans="2:13" hidden="1">
      <c r="B1204" s="9"/>
      <c r="C1204" s="21"/>
      <c r="D1204" s="9"/>
      <c r="E1204" s="9"/>
      <c r="F1204" s="22"/>
      <c r="G1204" s="22"/>
      <c r="H1204" s="22"/>
      <c r="I1204" s="9"/>
      <c r="J1204" s="9"/>
      <c r="K1204" s="21"/>
      <c r="M1204" s="63"/>
    </row>
    <row r="1205" spans="2:13" hidden="1">
      <c r="B1205" s="9"/>
      <c r="C1205" s="21"/>
      <c r="D1205" s="9"/>
      <c r="E1205" s="9"/>
      <c r="F1205" s="22"/>
      <c r="G1205" s="22"/>
      <c r="H1205" s="22"/>
      <c r="I1205" s="9"/>
      <c r="J1205" s="9"/>
      <c r="K1205" s="21"/>
      <c r="M1205" s="63"/>
    </row>
    <row r="1206" spans="2:13" hidden="1">
      <c r="B1206" s="9"/>
      <c r="C1206" s="21"/>
      <c r="D1206" s="9"/>
      <c r="E1206" s="9"/>
      <c r="F1206" s="22"/>
      <c r="G1206" s="22"/>
      <c r="H1206" s="22"/>
      <c r="I1206" s="9"/>
      <c r="J1206" s="9"/>
      <c r="K1206" s="21"/>
      <c r="M1206" s="63"/>
    </row>
    <row r="1207" spans="2:13" hidden="1">
      <c r="B1207" s="9"/>
      <c r="C1207" s="21"/>
      <c r="D1207" s="9"/>
      <c r="E1207" s="9"/>
      <c r="F1207" s="22"/>
      <c r="G1207" s="22"/>
      <c r="H1207" s="22"/>
      <c r="I1207" s="9"/>
      <c r="J1207" s="9"/>
      <c r="K1207" s="21"/>
      <c r="M1207" s="63"/>
    </row>
    <row r="1208" spans="2:13" hidden="1">
      <c r="B1208" s="9"/>
      <c r="C1208" s="21"/>
      <c r="D1208" s="9"/>
      <c r="E1208" s="9"/>
      <c r="F1208" s="22"/>
      <c r="G1208" s="22"/>
      <c r="H1208" s="22"/>
      <c r="I1208" s="9"/>
      <c r="J1208" s="9"/>
      <c r="K1208" s="21"/>
      <c r="M1208" s="63"/>
    </row>
    <row r="1209" spans="2:13" hidden="1">
      <c r="B1209" s="9"/>
      <c r="C1209" s="21"/>
      <c r="D1209" s="9"/>
      <c r="E1209" s="9"/>
      <c r="F1209" s="22"/>
      <c r="G1209" s="22"/>
      <c r="H1209" s="22"/>
      <c r="I1209" s="9"/>
      <c r="J1209" s="9"/>
      <c r="K1209" s="21"/>
      <c r="M1209" s="63"/>
    </row>
    <row r="1210" spans="2:13" hidden="1">
      <c r="B1210" s="9"/>
      <c r="C1210" s="21"/>
      <c r="D1210" s="9"/>
      <c r="E1210" s="9"/>
      <c r="F1210" s="22"/>
      <c r="G1210" s="22"/>
      <c r="H1210" s="22"/>
      <c r="I1210" s="9"/>
      <c r="J1210" s="9"/>
      <c r="K1210" s="21"/>
      <c r="M1210" s="63"/>
    </row>
    <row r="1211" spans="2:13" hidden="1">
      <c r="B1211" s="9"/>
      <c r="C1211" s="21"/>
      <c r="D1211" s="9"/>
      <c r="E1211" s="9"/>
      <c r="F1211" s="22"/>
      <c r="G1211" s="22"/>
      <c r="H1211" s="22"/>
      <c r="I1211" s="9"/>
      <c r="J1211" s="9"/>
      <c r="K1211" s="21"/>
      <c r="M1211" s="63"/>
    </row>
    <row r="1212" spans="2:13" hidden="1">
      <c r="B1212" s="9"/>
      <c r="C1212" s="21"/>
      <c r="D1212" s="9"/>
      <c r="E1212" s="9"/>
      <c r="F1212" s="22"/>
      <c r="G1212" s="22"/>
      <c r="H1212" s="22"/>
      <c r="I1212" s="9"/>
      <c r="J1212" s="9"/>
      <c r="K1212" s="21"/>
      <c r="M1212" s="63"/>
    </row>
    <row r="1213" spans="2:13" hidden="1">
      <c r="B1213" s="9"/>
      <c r="C1213" s="21"/>
      <c r="D1213" s="9"/>
      <c r="E1213" s="9"/>
      <c r="F1213" s="22"/>
      <c r="G1213" s="22"/>
      <c r="H1213" s="22"/>
      <c r="I1213" s="9"/>
      <c r="J1213" s="9"/>
      <c r="K1213" s="21"/>
      <c r="M1213" s="63"/>
    </row>
    <row r="1214" spans="2:13" hidden="1">
      <c r="B1214" s="9"/>
      <c r="C1214" s="21"/>
      <c r="D1214" s="9"/>
      <c r="E1214" s="9"/>
      <c r="F1214" s="22"/>
      <c r="G1214" s="22"/>
      <c r="H1214" s="22"/>
      <c r="I1214" s="9"/>
      <c r="J1214" s="9"/>
      <c r="K1214" s="21"/>
      <c r="M1214" s="63"/>
    </row>
    <row r="1215" spans="2:13" hidden="1">
      <c r="B1215" s="9"/>
      <c r="C1215" s="21"/>
      <c r="D1215" s="9"/>
      <c r="E1215" s="9"/>
      <c r="F1215" s="22"/>
      <c r="G1215" s="22"/>
      <c r="H1215" s="22"/>
      <c r="I1215" s="9"/>
      <c r="J1215" s="9"/>
      <c r="K1215" s="21"/>
      <c r="M1215" s="63"/>
    </row>
    <row r="1216" spans="2:13" hidden="1">
      <c r="B1216" s="9"/>
      <c r="C1216" s="21"/>
      <c r="D1216" s="9"/>
      <c r="E1216" s="9"/>
      <c r="F1216" s="22"/>
      <c r="G1216" s="22"/>
      <c r="H1216" s="22"/>
      <c r="I1216" s="9"/>
      <c r="J1216" s="9"/>
      <c r="K1216" s="21"/>
      <c r="M1216" s="63"/>
    </row>
    <row r="1217" spans="2:13" hidden="1">
      <c r="B1217" s="9"/>
      <c r="C1217" s="21"/>
      <c r="D1217" s="9"/>
      <c r="E1217" s="9"/>
      <c r="F1217" s="22"/>
      <c r="G1217" s="22"/>
      <c r="H1217" s="22"/>
      <c r="I1217" s="9"/>
      <c r="J1217" s="9"/>
      <c r="K1217" s="21"/>
      <c r="M1217" s="63"/>
    </row>
    <row r="1218" spans="2:13" hidden="1">
      <c r="B1218" s="9"/>
      <c r="C1218" s="21"/>
      <c r="D1218" s="9"/>
      <c r="E1218" s="9"/>
      <c r="F1218" s="22"/>
      <c r="G1218" s="22"/>
      <c r="H1218" s="22"/>
      <c r="I1218" s="9"/>
      <c r="J1218" s="9"/>
      <c r="K1218" s="21"/>
      <c r="M1218" s="63"/>
    </row>
    <row r="1219" spans="2:13" hidden="1">
      <c r="B1219" s="9"/>
      <c r="C1219" s="21"/>
      <c r="D1219" s="9"/>
      <c r="E1219" s="9"/>
      <c r="F1219" s="22"/>
      <c r="G1219" s="22"/>
      <c r="H1219" s="22"/>
      <c r="I1219" s="9"/>
      <c r="J1219" s="9"/>
      <c r="K1219" s="21"/>
      <c r="M1219" s="63"/>
    </row>
    <row r="1220" spans="2:13" hidden="1">
      <c r="B1220" s="9"/>
      <c r="C1220" s="21"/>
      <c r="D1220" s="9"/>
      <c r="E1220" s="9"/>
      <c r="F1220" s="22"/>
      <c r="G1220" s="22"/>
      <c r="H1220" s="22"/>
      <c r="I1220" s="9"/>
      <c r="J1220" s="9"/>
      <c r="K1220" s="21"/>
      <c r="M1220" s="63"/>
    </row>
    <row r="1221" spans="2:13" hidden="1">
      <c r="B1221" s="9"/>
      <c r="C1221" s="21"/>
      <c r="D1221" s="9"/>
      <c r="E1221" s="9"/>
      <c r="F1221" s="22"/>
      <c r="G1221" s="22"/>
      <c r="H1221" s="22"/>
      <c r="I1221" s="9"/>
      <c r="J1221" s="9"/>
      <c r="K1221" s="21"/>
      <c r="M1221" s="63"/>
    </row>
    <row r="1222" spans="2:13" hidden="1">
      <c r="B1222" s="9"/>
      <c r="C1222" s="21"/>
      <c r="D1222" s="9"/>
      <c r="E1222" s="9"/>
      <c r="F1222" s="22"/>
      <c r="G1222" s="22"/>
      <c r="H1222" s="22"/>
      <c r="I1222" s="9"/>
      <c r="J1222" s="9"/>
      <c r="K1222" s="21"/>
      <c r="M1222" s="63"/>
    </row>
    <row r="1223" spans="2:13" hidden="1">
      <c r="B1223" s="9"/>
      <c r="C1223" s="21"/>
      <c r="D1223" s="9"/>
      <c r="E1223" s="9"/>
      <c r="F1223" s="22"/>
      <c r="G1223" s="22"/>
      <c r="H1223" s="22"/>
      <c r="I1223" s="9"/>
      <c r="J1223" s="9"/>
      <c r="K1223" s="21"/>
      <c r="M1223" s="63"/>
    </row>
    <row r="1224" spans="2:13" hidden="1">
      <c r="B1224" s="9"/>
      <c r="C1224" s="21"/>
      <c r="D1224" s="9"/>
      <c r="E1224" s="9"/>
      <c r="F1224" s="22"/>
      <c r="G1224" s="22"/>
      <c r="H1224" s="22"/>
      <c r="I1224" s="9"/>
      <c r="J1224" s="9"/>
      <c r="K1224" s="21"/>
      <c r="M1224" s="63"/>
    </row>
    <row r="1225" spans="2:13" hidden="1">
      <c r="B1225" s="9"/>
      <c r="C1225" s="21"/>
      <c r="D1225" s="9"/>
      <c r="E1225" s="9"/>
      <c r="F1225" s="22"/>
      <c r="G1225" s="22"/>
      <c r="H1225" s="22"/>
      <c r="I1225" s="9"/>
      <c r="J1225" s="9"/>
      <c r="K1225" s="21"/>
      <c r="M1225" s="63"/>
    </row>
    <row r="1226" spans="2:13" hidden="1">
      <c r="B1226" s="9"/>
      <c r="C1226" s="21"/>
      <c r="D1226" s="9"/>
      <c r="E1226" s="9"/>
      <c r="F1226" s="22"/>
      <c r="G1226" s="22"/>
      <c r="H1226" s="22"/>
      <c r="I1226" s="9"/>
      <c r="J1226" s="9"/>
      <c r="K1226" s="21"/>
      <c r="M1226" s="63"/>
    </row>
    <row r="1227" spans="2:13" hidden="1">
      <c r="B1227" s="9"/>
      <c r="C1227" s="21"/>
      <c r="D1227" s="9"/>
      <c r="E1227" s="9"/>
      <c r="F1227" s="22"/>
      <c r="G1227" s="22"/>
      <c r="H1227" s="22"/>
      <c r="I1227" s="9"/>
      <c r="J1227" s="9"/>
      <c r="K1227" s="21"/>
      <c r="M1227" s="63"/>
    </row>
    <row r="1228" spans="2:13" hidden="1">
      <c r="B1228" s="9"/>
      <c r="C1228" s="21"/>
      <c r="D1228" s="9"/>
      <c r="E1228" s="9"/>
      <c r="F1228" s="22"/>
      <c r="G1228" s="22"/>
      <c r="H1228" s="22"/>
      <c r="I1228" s="9"/>
      <c r="J1228" s="9"/>
      <c r="K1228" s="21"/>
      <c r="M1228" s="63"/>
    </row>
    <row r="1229" spans="2:13" hidden="1">
      <c r="B1229" s="9"/>
      <c r="C1229" s="21"/>
      <c r="D1229" s="9"/>
      <c r="E1229" s="9"/>
      <c r="F1229" s="22"/>
      <c r="G1229" s="22"/>
      <c r="H1229" s="22"/>
      <c r="I1229" s="9"/>
      <c r="J1229" s="9"/>
      <c r="K1229" s="21"/>
      <c r="M1229" s="63"/>
    </row>
    <row r="1230" spans="2:13" hidden="1">
      <c r="B1230" s="9"/>
      <c r="C1230" s="21"/>
      <c r="D1230" s="9"/>
      <c r="E1230" s="9"/>
      <c r="F1230" s="22"/>
      <c r="G1230" s="22"/>
      <c r="H1230" s="22"/>
      <c r="I1230" s="9"/>
      <c r="J1230" s="9"/>
      <c r="K1230" s="21"/>
      <c r="M1230" s="63"/>
    </row>
    <row r="1231" spans="2:13" hidden="1">
      <c r="B1231" s="9"/>
      <c r="C1231" s="21"/>
      <c r="D1231" s="9"/>
      <c r="E1231" s="9"/>
      <c r="F1231" s="22"/>
      <c r="G1231" s="22"/>
      <c r="H1231" s="22"/>
      <c r="I1231" s="9"/>
      <c r="J1231" s="9"/>
      <c r="K1231" s="21"/>
      <c r="M1231" s="63"/>
    </row>
    <row r="1232" spans="2:13" hidden="1">
      <c r="B1232" s="9"/>
      <c r="C1232" s="21"/>
      <c r="D1232" s="9"/>
      <c r="E1232" s="9"/>
      <c r="F1232" s="22"/>
      <c r="G1232" s="22"/>
      <c r="H1232" s="22"/>
      <c r="I1232" s="9"/>
      <c r="J1232" s="9"/>
      <c r="K1232" s="21"/>
      <c r="M1232" s="63"/>
    </row>
    <row r="1233" spans="2:13" hidden="1">
      <c r="B1233" s="9"/>
      <c r="C1233" s="21"/>
      <c r="D1233" s="9"/>
      <c r="E1233" s="9"/>
      <c r="F1233" s="22"/>
      <c r="G1233" s="22"/>
      <c r="H1233" s="22"/>
      <c r="I1233" s="9"/>
      <c r="J1233" s="9"/>
      <c r="K1233" s="21"/>
      <c r="M1233" s="63"/>
    </row>
    <row r="1234" spans="2:13" hidden="1">
      <c r="B1234" s="9"/>
      <c r="C1234" s="21"/>
      <c r="D1234" s="9"/>
      <c r="E1234" s="9"/>
      <c r="F1234" s="22"/>
      <c r="G1234" s="22"/>
      <c r="H1234" s="22"/>
      <c r="I1234" s="9"/>
      <c r="J1234" s="9"/>
      <c r="K1234" s="21"/>
      <c r="M1234" s="63"/>
    </row>
    <row r="1235" spans="2:13" hidden="1">
      <c r="B1235" s="9"/>
      <c r="C1235" s="21"/>
      <c r="D1235" s="9"/>
      <c r="E1235" s="9"/>
      <c r="F1235" s="22"/>
      <c r="G1235" s="22"/>
      <c r="H1235" s="22"/>
      <c r="I1235" s="9"/>
      <c r="J1235" s="9"/>
      <c r="K1235" s="21"/>
      <c r="M1235" s="63"/>
    </row>
    <row r="1236" spans="2:13" hidden="1">
      <c r="B1236" s="9"/>
      <c r="C1236" s="21"/>
      <c r="D1236" s="9"/>
      <c r="E1236" s="9"/>
      <c r="F1236" s="22"/>
      <c r="G1236" s="22"/>
      <c r="H1236" s="22"/>
      <c r="I1236" s="9"/>
      <c r="J1236" s="9"/>
      <c r="K1236" s="21"/>
      <c r="M1236" s="63"/>
    </row>
    <row r="1237" spans="2:13" hidden="1">
      <c r="B1237" s="9"/>
      <c r="C1237" s="21"/>
      <c r="D1237" s="9"/>
      <c r="E1237" s="9"/>
      <c r="F1237" s="22"/>
      <c r="G1237" s="22"/>
      <c r="H1237" s="22"/>
      <c r="I1237" s="9"/>
      <c r="J1237" s="9"/>
      <c r="K1237" s="21"/>
      <c r="M1237" s="63"/>
    </row>
    <row r="1238" spans="2:13" hidden="1">
      <c r="B1238" s="9"/>
      <c r="C1238" s="21"/>
      <c r="D1238" s="9"/>
      <c r="E1238" s="9"/>
      <c r="F1238" s="22"/>
      <c r="G1238" s="22"/>
      <c r="H1238" s="22"/>
      <c r="I1238" s="9"/>
      <c r="J1238" s="9"/>
      <c r="K1238" s="21"/>
      <c r="M1238" s="63"/>
    </row>
    <row r="1239" spans="2:13" hidden="1">
      <c r="B1239" s="9"/>
      <c r="C1239" s="21"/>
      <c r="D1239" s="9"/>
      <c r="E1239" s="9"/>
      <c r="F1239" s="22"/>
      <c r="G1239" s="22"/>
      <c r="H1239" s="22"/>
      <c r="I1239" s="9"/>
      <c r="J1239" s="9"/>
      <c r="K1239" s="21"/>
      <c r="M1239" s="63"/>
    </row>
    <row r="1240" spans="2:13" hidden="1">
      <c r="B1240" s="9"/>
      <c r="C1240" s="21"/>
      <c r="D1240" s="9"/>
      <c r="E1240" s="9"/>
      <c r="F1240" s="22"/>
      <c r="G1240" s="22"/>
      <c r="H1240" s="22"/>
      <c r="I1240" s="9"/>
      <c r="J1240" s="9"/>
      <c r="K1240" s="21"/>
      <c r="M1240" s="63"/>
    </row>
    <row r="1241" spans="2:13" hidden="1">
      <c r="B1241" s="9"/>
      <c r="C1241" s="21"/>
      <c r="D1241" s="9"/>
      <c r="E1241" s="9"/>
      <c r="F1241" s="22"/>
      <c r="G1241" s="22"/>
      <c r="H1241" s="22"/>
      <c r="I1241" s="9"/>
      <c r="J1241" s="9"/>
      <c r="K1241" s="21"/>
      <c r="M1241" s="63"/>
    </row>
    <row r="1242" spans="2:13" hidden="1">
      <c r="B1242" s="9"/>
      <c r="C1242" s="21"/>
      <c r="D1242" s="9"/>
      <c r="E1242" s="9"/>
      <c r="F1242" s="22"/>
      <c r="G1242" s="22"/>
      <c r="H1242" s="22"/>
      <c r="I1242" s="9"/>
      <c r="J1242" s="9"/>
      <c r="K1242" s="21"/>
      <c r="M1242" s="63"/>
    </row>
    <row r="1243" spans="2:13" hidden="1">
      <c r="B1243" s="9"/>
      <c r="C1243" s="21"/>
      <c r="D1243" s="9"/>
      <c r="E1243" s="9"/>
      <c r="F1243" s="22"/>
      <c r="G1243" s="22"/>
      <c r="H1243" s="22"/>
      <c r="I1243" s="9"/>
      <c r="J1243" s="9"/>
      <c r="K1243" s="21"/>
      <c r="M1243" s="63"/>
    </row>
    <row r="1244" spans="2:13" hidden="1">
      <c r="B1244" s="9"/>
      <c r="C1244" s="21"/>
      <c r="D1244" s="9"/>
      <c r="E1244" s="9"/>
      <c r="F1244" s="22"/>
      <c r="G1244" s="22"/>
      <c r="H1244" s="22"/>
      <c r="I1244" s="9"/>
      <c r="J1244" s="9"/>
      <c r="K1244" s="21"/>
      <c r="M1244" s="63"/>
    </row>
    <row r="1245" spans="2:13" hidden="1">
      <c r="B1245" s="9"/>
      <c r="C1245" s="21"/>
      <c r="D1245" s="9"/>
      <c r="E1245" s="9"/>
      <c r="F1245" s="22"/>
      <c r="G1245" s="22"/>
      <c r="H1245" s="22"/>
      <c r="I1245" s="9"/>
      <c r="J1245" s="9"/>
      <c r="K1245" s="21"/>
      <c r="M1245" s="63"/>
    </row>
    <row r="1246" spans="2:13" hidden="1">
      <c r="B1246" s="9"/>
      <c r="C1246" s="21"/>
      <c r="D1246" s="9"/>
      <c r="E1246" s="9"/>
      <c r="F1246" s="22"/>
      <c r="G1246" s="22"/>
      <c r="H1246" s="22"/>
      <c r="I1246" s="9"/>
      <c r="J1246" s="9"/>
      <c r="K1246" s="21"/>
      <c r="M1246" s="63"/>
    </row>
    <row r="1247" spans="2:13" hidden="1">
      <c r="B1247" s="9"/>
      <c r="C1247" s="21"/>
      <c r="D1247" s="9"/>
      <c r="E1247" s="9"/>
      <c r="F1247" s="22"/>
      <c r="G1247" s="22"/>
      <c r="H1247" s="22"/>
      <c r="I1247" s="9"/>
      <c r="J1247" s="9"/>
      <c r="K1247" s="21"/>
      <c r="M1247" s="63"/>
    </row>
    <row r="1248" spans="2:13" hidden="1">
      <c r="B1248" s="9"/>
      <c r="C1248" s="21"/>
      <c r="D1248" s="9"/>
      <c r="E1248" s="9"/>
      <c r="F1248" s="22"/>
      <c r="G1248" s="22"/>
      <c r="H1248" s="22"/>
      <c r="I1248" s="9"/>
      <c r="J1248" s="9"/>
      <c r="K1248" s="21"/>
      <c r="M1248" s="63"/>
    </row>
    <row r="1249" spans="2:13" hidden="1">
      <c r="B1249" s="9"/>
      <c r="C1249" s="21"/>
      <c r="D1249" s="9"/>
      <c r="E1249" s="9"/>
      <c r="F1249" s="22"/>
      <c r="G1249" s="22"/>
      <c r="H1249" s="22"/>
      <c r="I1249" s="9"/>
      <c r="J1249" s="9"/>
      <c r="K1249" s="21"/>
      <c r="M1249" s="63"/>
    </row>
    <row r="1250" spans="2:13" hidden="1">
      <c r="B1250" s="9"/>
      <c r="C1250" s="21"/>
      <c r="D1250" s="9"/>
      <c r="E1250" s="9"/>
      <c r="F1250" s="22"/>
      <c r="G1250" s="22"/>
      <c r="H1250" s="22"/>
      <c r="I1250" s="9"/>
      <c r="J1250" s="9"/>
      <c r="K1250" s="21"/>
      <c r="M1250" s="63"/>
    </row>
    <row r="1251" spans="2:13" hidden="1">
      <c r="B1251" s="9"/>
      <c r="C1251" s="21"/>
      <c r="D1251" s="9"/>
      <c r="E1251" s="9"/>
      <c r="F1251" s="22"/>
      <c r="G1251" s="22"/>
      <c r="H1251" s="22"/>
      <c r="I1251" s="9"/>
      <c r="J1251" s="9"/>
      <c r="K1251" s="21"/>
      <c r="M1251" s="63"/>
    </row>
    <row r="1252" spans="2:13" hidden="1">
      <c r="B1252" s="9"/>
      <c r="C1252" s="21"/>
      <c r="D1252" s="9"/>
      <c r="E1252" s="9"/>
      <c r="F1252" s="22"/>
      <c r="G1252" s="22"/>
      <c r="H1252" s="22"/>
      <c r="I1252" s="9"/>
      <c r="J1252" s="9"/>
      <c r="K1252" s="21"/>
      <c r="M1252" s="63"/>
    </row>
    <row r="1253" spans="2:13" hidden="1">
      <c r="B1253" s="9"/>
      <c r="C1253" s="21"/>
      <c r="D1253" s="9"/>
      <c r="E1253" s="9"/>
      <c r="F1253" s="22"/>
      <c r="G1253" s="22"/>
      <c r="H1253" s="22"/>
      <c r="I1253" s="9"/>
      <c r="J1253" s="9"/>
      <c r="K1253" s="21"/>
      <c r="M1253" s="63"/>
    </row>
    <row r="1254" spans="2:13" hidden="1">
      <c r="B1254" s="9"/>
      <c r="C1254" s="21"/>
      <c r="D1254" s="9"/>
      <c r="E1254" s="9"/>
      <c r="F1254" s="22"/>
      <c r="G1254" s="22"/>
      <c r="H1254" s="22"/>
      <c r="I1254" s="9"/>
      <c r="J1254" s="9"/>
      <c r="K1254" s="21"/>
      <c r="M1254" s="63"/>
    </row>
    <row r="1255" spans="2:13" hidden="1">
      <c r="B1255" s="9"/>
      <c r="C1255" s="21"/>
      <c r="D1255" s="9"/>
      <c r="E1255" s="9"/>
      <c r="F1255" s="22"/>
      <c r="G1255" s="22"/>
      <c r="H1255" s="22"/>
      <c r="I1255" s="9"/>
      <c r="J1255" s="9"/>
      <c r="K1255" s="21"/>
      <c r="M1255" s="63"/>
    </row>
    <row r="1256" spans="2:13" hidden="1">
      <c r="B1256" s="9"/>
      <c r="C1256" s="21"/>
      <c r="D1256" s="9"/>
      <c r="E1256" s="9"/>
      <c r="F1256" s="22"/>
      <c r="G1256" s="22"/>
      <c r="H1256" s="22"/>
      <c r="I1256" s="9"/>
      <c r="J1256" s="9"/>
      <c r="K1256" s="21"/>
      <c r="M1256" s="63"/>
    </row>
    <row r="1257" spans="2:13" hidden="1">
      <c r="B1257" s="9"/>
      <c r="C1257" s="21"/>
      <c r="D1257" s="9"/>
      <c r="E1257" s="9"/>
      <c r="F1257" s="22"/>
      <c r="G1257" s="22"/>
      <c r="H1257" s="22"/>
      <c r="I1257" s="9"/>
      <c r="J1257" s="9"/>
      <c r="K1257" s="21"/>
      <c r="M1257" s="63"/>
    </row>
    <row r="1258" spans="2:13" hidden="1">
      <c r="B1258" s="9"/>
      <c r="C1258" s="21"/>
      <c r="D1258" s="9"/>
      <c r="E1258" s="9"/>
      <c r="F1258" s="22"/>
      <c r="G1258" s="22"/>
      <c r="H1258" s="22"/>
      <c r="I1258" s="9"/>
      <c r="J1258" s="9"/>
      <c r="K1258" s="21"/>
      <c r="M1258" s="63"/>
    </row>
    <row r="1259" spans="2:13" hidden="1">
      <c r="B1259" s="9"/>
      <c r="C1259" s="21"/>
      <c r="D1259" s="9"/>
      <c r="E1259" s="9"/>
      <c r="F1259" s="22"/>
      <c r="G1259" s="22"/>
      <c r="H1259" s="22"/>
      <c r="I1259" s="9"/>
      <c r="J1259" s="9"/>
      <c r="K1259" s="21"/>
      <c r="M1259" s="63"/>
    </row>
    <row r="1260" spans="2:13" hidden="1">
      <c r="B1260" s="9"/>
      <c r="C1260" s="21"/>
      <c r="D1260" s="9"/>
      <c r="E1260" s="9"/>
      <c r="F1260" s="22"/>
      <c r="G1260" s="22"/>
      <c r="H1260" s="22"/>
      <c r="I1260" s="9"/>
      <c r="J1260" s="9"/>
      <c r="K1260" s="21"/>
      <c r="M1260" s="63"/>
    </row>
    <row r="1261" spans="2:13" hidden="1">
      <c r="B1261" s="9"/>
      <c r="C1261" s="21"/>
      <c r="D1261" s="9"/>
      <c r="E1261" s="9"/>
      <c r="F1261" s="22"/>
      <c r="G1261" s="22"/>
      <c r="H1261" s="22"/>
      <c r="I1261" s="9"/>
      <c r="J1261" s="9"/>
      <c r="K1261" s="21"/>
      <c r="M1261" s="63"/>
    </row>
    <row r="1262" spans="2:13" hidden="1">
      <c r="B1262" s="9"/>
      <c r="C1262" s="21"/>
      <c r="D1262" s="9"/>
      <c r="E1262" s="9"/>
      <c r="F1262" s="22"/>
      <c r="G1262" s="22"/>
      <c r="H1262" s="22"/>
      <c r="I1262" s="9"/>
      <c r="J1262" s="9"/>
      <c r="K1262" s="21"/>
      <c r="M1262" s="63"/>
    </row>
    <row r="1263" spans="2:13" hidden="1">
      <c r="B1263" s="9"/>
      <c r="C1263" s="21"/>
      <c r="D1263" s="9"/>
      <c r="E1263" s="9"/>
      <c r="F1263" s="22"/>
      <c r="G1263" s="22"/>
      <c r="H1263" s="22"/>
      <c r="I1263" s="9"/>
      <c r="J1263" s="9"/>
      <c r="K1263" s="21"/>
      <c r="M1263" s="63"/>
    </row>
    <row r="1264" spans="2:13" hidden="1">
      <c r="B1264" s="9"/>
      <c r="C1264" s="21"/>
      <c r="D1264" s="9"/>
      <c r="E1264" s="9"/>
      <c r="F1264" s="22"/>
      <c r="G1264" s="22"/>
      <c r="H1264" s="22"/>
      <c r="I1264" s="9"/>
      <c r="J1264" s="9"/>
      <c r="K1264" s="21"/>
      <c r="M1264" s="63"/>
    </row>
    <row r="1265" spans="2:13" hidden="1">
      <c r="B1265" s="9"/>
      <c r="C1265" s="21"/>
      <c r="D1265" s="9"/>
      <c r="E1265" s="9"/>
      <c r="F1265" s="22"/>
      <c r="G1265" s="22"/>
      <c r="H1265" s="22"/>
      <c r="I1265" s="9"/>
      <c r="J1265" s="9"/>
      <c r="K1265" s="21"/>
      <c r="M1265" s="63"/>
    </row>
    <row r="1266" spans="2:13" hidden="1">
      <c r="B1266" s="9"/>
      <c r="C1266" s="21"/>
      <c r="D1266" s="9"/>
      <c r="E1266" s="9"/>
      <c r="F1266" s="22"/>
      <c r="G1266" s="22"/>
      <c r="H1266" s="22"/>
      <c r="I1266" s="9"/>
      <c r="J1266" s="9"/>
      <c r="K1266" s="21"/>
      <c r="M1266" s="63"/>
    </row>
    <row r="1267" spans="2:13" hidden="1">
      <c r="B1267" s="9"/>
      <c r="C1267" s="21"/>
      <c r="D1267" s="9"/>
      <c r="E1267" s="9"/>
      <c r="F1267" s="22"/>
      <c r="G1267" s="22"/>
      <c r="H1267" s="22"/>
      <c r="I1267" s="9"/>
      <c r="J1267" s="9"/>
      <c r="K1267" s="21"/>
      <c r="M1267" s="63"/>
    </row>
    <row r="1268" spans="2:13" hidden="1">
      <c r="B1268" s="9"/>
      <c r="C1268" s="21"/>
      <c r="D1268" s="9"/>
      <c r="E1268" s="9"/>
      <c r="F1268" s="22"/>
      <c r="G1268" s="22"/>
      <c r="H1268" s="22"/>
      <c r="I1268" s="9"/>
      <c r="J1268" s="9"/>
      <c r="K1268" s="21"/>
      <c r="M1268" s="63"/>
    </row>
    <row r="1269" spans="2:13" hidden="1">
      <c r="B1269" s="9"/>
      <c r="C1269" s="21"/>
      <c r="D1269" s="9"/>
      <c r="E1269" s="9"/>
      <c r="F1269" s="22"/>
      <c r="G1269" s="22"/>
      <c r="H1269" s="22"/>
      <c r="I1269" s="9"/>
      <c r="J1269" s="9"/>
      <c r="K1269" s="21"/>
      <c r="M1269" s="63"/>
    </row>
    <row r="1270" spans="2:13" hidden="1">
      <c r="B1270" s="9"/>
      <c r="C1270" s="21"/>
      <c r="D1270" s="9"/>
      <c r="E1270" s="9"/>
      <c r="F1270" s="22"/>
      <c r="G1270" s="22"/>
      <c r="H1270" s="22"/>
      <c r="I1270" s="9"/>
      <c r="J1270" s="9"/>
      <c r="K1270" s="21"/>
      <c r="M1270" s="63"/>
    </row>
    <row r="1271" spans="2:13" hidden="1">
      <c r="B1271" s="9"/>
      <c r="C1271" s="21"/>
      <c r="D1271" s="9"/>
      <c r="E1271" s="9"/>
      <c r="F1271" s="22"/>
      <c r="G1271" s="22"/>
      <c r="H1271" s="22"/>
      <c r="I1271" s="9"/>
      <c r="J1271" s="9"/>
      <c r="K1271" s="21"/>
      <c r="M1271" s="63"/>
    </row>
    <row r="1272" spans="2:13" hidden="1">
      <c r="B1272" s="9"/>
      <c r="C1272" s="21"/>
      <c r="D1272" s="9"/>
      <c r="E1272" s="9"/>
      <c r="F1272" s="22"/>
      <c r="G1272" s="22"/>
      <c r="H1272" s="22"/>
      <c r="I1272" s="9"/>
      <c r="J1272" s="9"/>
      <c r="K1272" s="21"/>
      <c r="M1272" s="63"/>
    </row>
    <row r="1273" spans="2:13" hidden="1">
      <c r="B1273" s="9"/>
      <c r="C1273" s="21"/>
      <c r="D1273" s="9"/>
      <c r="E1273" s="9"/>
      <c r="F1273" s="22"/>
      <c r="G1273" s="22"/>
      <c r="H1273" s="22"/>
      <c r="I1273" s="9"/>
      <c r="J1273" s="9"/>
      <c r="K1273" s="21"/>
      <c r="M1273" s="63"/>
    </row>
    <row r="1274" spans="2:13" hidden="1">
      <c r="B1274" s="9"/>
      <c r="C1274" s="21"/>
      <c r="D1274" s="9"/>
      <c r="E1274" s="9"/>
      <c r="F1274" s="22"/>
      <c r="G1274" s="22"/>
      <c r="H1274" s="22"/>
      <c r="I1274" s="9"/>
      <c r="J1274" s="9"/>
      <c r="K1274" s="21"/>
      <c r="M1274" s="63"/>
    </row>
    <row r="1275" spans="2:13" hidden="1">
      <c r="B1275" s="9"/>
      <c r="C1275" s="21"/>
      <c r="D1275" s="9"/>
      <c r="E1275" s="9"/>
      <c r="F1275" s="22"/>
      <c r="G1275" s="22"/>
      <c r="H1275" s="22"/>
      <c r="I1275" s="9"/>
      <c r="J1275" s="9"/>
      <c r="K1275" s="21"/>
      <c r="M1275" s="63"/>
    </row>
    <row r="1276" spans="2:13" hidden="1">
      <c r="B1276" s="9"/>
      <c r="C1276" s="21"/>
      <c r="D1276" s="9"/>
      <c r="E1276" s="9"/>
      <c r="F1276" s="22"/>
      <c r="G1276" s="22"/>
      <c r="H1276" s="22"/>
      <c r="I1276" s="9"/>
      <c r="J1276" s="9"/>
      <c r="K1276" s="21"/>
      <c r="M1276" s="63"/>
    </row>
    <row r="1277" spans="2:13" hidden="1">
      <c r="B1277" s="9"/>
      <c r="C1277" s="21"/>
      <c r="D1277" s="9"/>
      <c r="E1277" s="9"/>
      <c r="F1277" s="22"/>
      <c r="G1277" s="22"/>
      <c r="H1277" s="22"/>
      <c r="I1277" s="9"/>
      <c r="J1277" s="9"/>
      <c r="K1277" s="21"/>
      <c r="M1277" s="63"/>
    </row>
    <row r="1278" spans="2:13" hidden="1">
      <c r="B1278" s="9"/>
      <c r="C1278" s="21"/>
      <c r="D1278" s="9"/>
      <c r="E1278" s="9"/>
      <c r="F1278" s="22"/>
      <c r="G1278" s="22"/>
      <c r="H1278" s="22"/>
      <c r="I1278" s="9"/>
      <c r="J1278" s="9"/>
      <c r="K1278" s="21"/>
      <c r="M1278" s="63"/>
    </row>
    <row r="1279" spans="2:13" hidden="1">
      <c r="B1279" s="9"/>
      <c r="C1279" s="21"/>
      <c r="D1279" s="9"/>
      <c r="E1279" s="9"/>
      <c r="F1279" s="22"/>
      <c r="G1279" s="22"/>
      <c r="H1279" s="22"/>
      <c r="I1279" s="9"/>
      <c r="J1279" s="9"/>
      <c r="K1279" s="21"/>
      <c r="M1279" s="63"/>
    </row>
    <row r="1280" spans="2:13" hidden="1">
      <c r="B1280" s="9"/>
      <c r="C1280" s="21"/>
      <c r="D1280" s="9"/>
      <c r="E1280" s="9"/>
      <c r="F1280" s="22"/>
      <c r="G1280" s="22"/>
      <c r="H1280" s="22"/>
      <c r="I1280" s="9"/>
      <c r="J1280" s="9"/>
      <c r="K1280" s="21"/>
      <c r="M1280" s="63"/>
    </row>
    <row r="1281" spans="2:13" hidden="1">
      <c r="B1281" s="9"/>
      <c r="C1281" s="21"/>
      <c r="D1281" s="9"/>
      <c r="E1281" s="9"/>
      <c r="F1281" s="22"/>
      <c r="G1281" s="22"/>
      <c r="H1281" s="22"/>
      <c r="I1281" s="9"/>
      <c r="J1281" s="9"/>
      <c r="K1281" s="21"/>
      <c r="M1281" s="63"/>
    </row>
    <row r="1282" spans="2:13" hidden="1">
      <c r="B1282" s="9"/>
      <c r="C1282" s="21"/>
      <c r="D1282" s="9"/>
      <c r="E1282" s="9"/>
      <c r="F1282" s="22"/>
      <c r="G1282" s="22"/>
      <c r="H1282" s="22"/>
      <c r="I1282" s="9"/>
      <c r="J1282" s="9"/>
      <c r="K1282" s="21"/>
      <c r="M1282" s="63"/>
    </row>
    <row r="1283" spans="2:13" hidden="1">
      <c r="B1283" s="9"/>
      <c r="C1283" s="21"/>
      <c r="D1283" s="9"/>
      <c r="E1283" s="9"/>
      <c r="F1283" s="22"/>
      <c r="G1283" s="22"/>
      <c r="H1283" s="22"/>
      <c r="I1283" s="9"/>
      <c r="J1283" s="9"/>
      <c r="K1283" s="21"/>
      <c r="M1283" s="63"/>
    </row>
    <row r="1284" spans="2:13" hidden="1">
      <c r="B1284" s="9"/>
      <c r="C1284" s="21"/>
      <c r="D1284" s="9"/>
      <c r="E1284" s="9"/>
      <c r="F1284" s="22"/>
      <c r="G1284" s="22"/>
      <c r="H1284" s="22"/>
      <c r="I1284" s="9"/>
      <c r="J1284" s="9"/>
      <c r="K1284" s="21"/>
      <c r="M1284" s="63"/>
    </row>
    <row r="1285" spans="2:13" hidden="1">
      <c r="B1285" s="9"/>
      <c r="C1285" s="21"/>
      <c r="D1285" s="9"/>
      <c r="E1285" s="9"/>
      <c r="F1285" s="22"/>
      <c r="G1285" s="22"/>
      <c r="H1285" s="22"/>
      <c r="I1285" s="9"/>
      <c r="J1285" s="9"/>
      <c r="K1285" s="21"/>
      <c r="M1285" s="63"/>
    </row>
    <row r="1286" spans="2:13" hidden="1">
      <c r="B1286" s="9"/>
      <c r="C1286" s="21"/>
      <c r="D1286" s="9"/>
      <c r="E1286" s="9"/>
      <c r="F1286" s="22"/>
      <c r="G1286" s="22"/>
      <c r="H1286" s="22"/>
      <c r="I1286" s="9"/>
      <c r="J1286" s="9"/>
      <c r="K1286" s="21"/>
      <c r="M1286" s="63"/>
    </row>
    <row r="1287" spans="2:13" hidden="1">
      <c r="B1287" s="9"/>
      <c r="C1287" s="21"/>
      <c r="D1287" s="9"/>
      <c r="E1287" s="9"/>
      <c r="F1287" s="22"/>
      <c r="G1287" s="22"/>
      <c r="H1287" s="22"/>
      <c r="I1287" s="9"/>
      <c r="J1287" s="9"/>
      <c r="K1287" s="21"/>
      <c r="M1287" s="63"/>
    </row>
    <row r="1288" spans="2:13" hidden="1">
      <c r="B1288" s="9"/>
      <c r="C1288" s="21"/>
      <c r="D1288" s="9"/>
      <c r="E1288" s="9"/>
      <c r="F1288" s="22"/>
      <c r="G1288" s="22"/>
      <c r="H1288" s="22"/>
      <c r="I1288" s="9"/>
      <c r="J1288" s="9"/>
      <c r="K1288" s="21"/>
      <c r="M1288" s="63"/>
    </row>
    <row r="1289" spans="2:13" hidden="1">
      <c r="B1289" s="9"/>
      <c r="C1289" s="21"/>
      <c r="D1289" s="9"/>
      <c r="E1289" s="9"/>
      <c r="F1289" s="22"/>
      <c r="G1289" s="22"/>
      <c r="H1289" s="22"/>
      <c r="I1289" s="9"/>
      <c r="J1289" s="9"/>
      <c r="K1289" s="21"/>
      <c r="M1289" s="63"/>
    </row>
    <row r="1290" spans="2:13" hidden="1">
      <c r="B1290" s="9"/>
      <c r="C1290" s="21"/>
      <c r="D1290" s="9"/>
      <c r="E1290" s="9"/>
      <c r="F1290" s="22"/>
      <c r="G1290" s="22"/>
      <c r="H1290" s="22"/>
      <c r="I1290" s="9"/>
      <c r="J1290" s="9"/>
      <c r="K1290" s="21"/>
      <c r="M1290" s="63"/>
    </row>
    <row r="1291" spans="2:13" hidden="1">
      <c r="B1291" s="9"/>
      <c r="C1291" s="21"/>
      <c r="D1291" s="9"/>
      <c r="E1291" s="9"/>
      <c r="F1291" s="22"/>
      <c r="G1291" s="22"/>
      <c r="H1291" s="22"/>
      <c r="I1291" s="9"/>
      <c r="J1291" s="9"/>
      <c r="K1291" s="21"/>
      <c r="M1291" s="63"/>
    </row>
    <row r="1292" spans="2:13" hidden="1">
      <c r="B1292" s="9"/>
      <c r="C1292" s="21"/>
      <c r="D1292" s="9"/>
      <c r="E1292" s="9"/>
      <c r="F1292" s="22"/>
      <c r="G1292" s="22"/>
      <c r="H1292" s="22"/>
      <c r="I1292" s="9"/>
      <c r="J1292" s="9"/>
      <c r="K1292" s="21"/>
      <c r="M1292" s="63"/>
    </row>
    <row r="1293" spans="2:13" hidden="1">
      <c r="B1293" s="9"/>
      <c r="C1293" s="21"/>
      <c r="D1293" s="9"/>
      <c r="E1293" s="9"/>
      <c r="F1293" s="22"/>
      <c r="G1293" s="22"/>
      <c r="H1293" s="22"/>
      <c r="I1293" s="9"/>
      <c r="J1293" s="9"/>
      <c r="K1293" s="21"/>
      <c r="M1293" s="63"/>
    </row>
    <row r="1294" spans="2:13" hidden="1">
      <c r="B1294" s="9"/>
      <c r="C1294" s="21"/>
      <c r="D1294" s="9"/>
      <c r="E1294" s="9"/>
      <c r="F1294" s="22"/>
      <c r="G1294" s="22"/>
      <c r="H1294" s="22"/>
      <c r="I1294" s="9"/>
      <c r="J1294" s="9"/>
      <c r="K1294" s="21"/>
      <c r="M1294" s="63"/>
    </row>
    <row r="1295" spans="2:13" hidden="1">
      <c r="B1295" s="9"/>
      <c r="C1295" s="21"/>
      <c r="D1295" s="9"/>
      <c r="E1295" s="9"/>
      <c r="F1295" s="22"/>
      <c r="G1295" s="22"/>
      <c r="H1295" s="22"/>
      <c r="I1295" s="9"/>
      <c r="J1295" s="9"/>
      <c r="K1295" s="21"/>
      <c r="M1295" s="63"/>
    </row>
    <row r="1296" spans="2:13" hidden="1">
      <c r="B1296" s="9"/>
      <c r="C1296" s="21"/>
      <c r="D1296" s="9"/>
      <c r="E1296" s="9"/>
      <c r="F1296" s="22"/>
      <c r="G1296" s="22"/>
      <c r="H1296" s="22"/>
      <c r="I1296" s="9"/>
      <c r="J1296" s="9"/>
      <c r="K1296" s="21"/>
      <c r="M1296" s="63"/>
    </row>
    <row r="1297" spans="2:13" hidden="1">
      <c r="B1297" s="9"/>
      <c r="C1297" s="21"/>
      <c r="D1297" s="9"/>
      <c r="E1297" s="9"/>
      <c r="F1297" s="22"/>
      <c r="G1297" s="22"/>
      <c r="H1297" s="22"/>
      <c r="I1297" s="9"/>
      <c r="J1297" s="9"/>
      <c r="K1297" s="21"/>
      <c r="M1297" s="63"/>
    </row>
    <row r="1298" spans="2:13" hidden="1">
      <c r="B1298" s="9"/>
      <c r="C1298" s="21"/>
      <c r="D1298" s="9"/>
      <c r="E1298" s="9"/>
      <c r="F1298" s="22"/>
      <c r="G1298" s="22"/>
      <c r="H1298" s="22"/>
      <c r="I1298" s="9"/>
      <c r="J1298" s="9"/>
      <c r="K1298" s="21"/>
      <c r="M1298" s="63"/>
    </row>
    <row r="1299" spans="2:13" hidden="1">
      <c r="B1299" s="9"/>
      <c r="C1299" s="21"/>
      <c r="D1299" s="9"/>
      <c r="E1299" s="9"/>
      <c r="F1299" s="22"/>
      <c r="G1299" s="22"/>
      <c r="H1299" s="22"/>
      <c r="I1299" s="9"/>
      <c r="J1299" s="9"/>
      <c r="K1299" s="21"/>
      <c r="M1299" s="63"/>
    </row>
    <row r="1300" spans="2:13" hidden="1">
      <c r="B1300" s="9"/>
      <c r="C1300" s="21"/>
      <c r="D1300" s="9"/>
      <c r="E1300" s="9"/>
      <c r="F1300" s="22"/>
      <c r="G1300" s="22"/>
      <c r="H1300" s="22"/>
      <c r="I1300" s="9"/>
      <c r="J1300" s="9"/>
      <c r="K1300" s="21"/>
      <c r="M1300" s="63"/>
    </row>
    <row r="1301" spans="2:13" hidden="1">
      <c r="B1301" s="9"/>
      <c r="C1301" s="21"/>
      <c r="D1301" s="9"/>
      <c r="E1301" s="9"/>
      <c r="F1301" s="22"/>
      <c r="G1301" s="22"/>
      <c r="H1301" s="22"/>
      <c r="I1301" s="9"/>
      <c r="J1301" s="9"/>
      <c r="K1301" s="21"/>
      <c r="M1301" s="63"/>
    </row>
    <row r="1302" spans="2:13" hidden="1">
      <c r="B1302" s="9"/>
      <c r="C1302" s="21"/>
      <c r="D1302" s="9"/>
      <c r="E1302" s="9"/>
      <c r="F1302" s="22"/>
      <c r="G1302" s="22"/>
      <c r="H1302" s="22"/>
      <c r="I1302" s="9"/>
      <c r="J1302" s="9"/>
      <c r="K1302" s="21"/>
      <c r="M1302" s="63"/>
    </row>
    <row r="1303" spans="2:13" hidden="1">
      <c r="B1303" s="9"/>
      <c r="C1303" s="21"/>
      <c r="D1303" s="9"/>
      <c r="E1303" s="9"/>
      <c r="F1303" s="22"/>
      <c r="G1303" s="22"/>
      <c r="H1303" s="22"/>
      <c r="I1303" s="9"/>
      <c r="J1303" s="9"/>
      <c r="K1303" s="21"/>
      <c r="M1303" s="63"/>
    </row>
    <row r="1304" spans="2:13" hidden="1">
      <c r="B1304" s="9"/>
      <c r="C1304" s="21"/>
      <c r="D1304" s="9"/>
      <c r="E1304" s="9"/>
      <c r="F1304" s="22"/>
      <c r="G1304" s="22"/>
      <c r="H1304" s="22"/>
      <c r="I1304" s="9"/>
      <c r="J1304" s="9"/>
      <c r="K1304" s="21"/>
      <c r="M1304" s="63"/>
    </row>
    <row r="1305" spans="2:13" hidden="1">
      <c r="B1305" s="9"/>
      <c r="C1305" s="21"/>
      <c r="D1305" s="9"/>
      <c r="E1305" s="9"/>
      <c r="F1305" s="22"/>
      <c r="G1305" s="22"/>
      <c r="H1305" s="22"/>
      <c r="I1305" s="9"/>
      <c r="J1305" s="9"/>
      <c r="K1305" s="21"/>
      <c r="M1305" s="63"/>
    </row>
    <row r="1306" spans="2:13" hidden="1">
      <c r="B1306" s="9"/>
      <c r="C1306" s="21"/>
      <c r="D1306" s="9"/>
      <c r="E1306" s="9"/>
      <c r="F1306" s="22"/>
      <c r="G1306" s="22"/>
      <c r="H1306" s="22"/>
      <c r="I1306" s="9"/>
      <c r="J1306" s="9"/>
      <c r="K1306" s="21"/>
      <c r="M1306" s="63"/>
    </row>
    <row r="1307" spans="2:13" hidden="1">
      <c r="B1307" s="9"/>
      <c r="C1307" s="21"/>
      <c r="D1307" s="9"/>
      <c r="E1307" s="9"/>
      <c r="F1307" s="22"/>
      <c r="G1307" s="22"/>
      <c r="H1307" s="22"/>
      <c r="I1307" s="9"/>
      <c r="J1307" s="9"/>
      <c r="K1307" s="21"/>
      <c r="M1307" s="63"/>
    </row>
    <row r="1308" spans="2:13" hidden="1">
      <c r="B1308" s="9"/>
      <c r="C1308" s="21"/>
      <c r="D1308" s="9"/>
      <c r="E1308" s="9"/>
      <c r="F1308" s="22"/>
      <c r="G1308" s="22"/>
      <c r="H1308" s="22"/>
      <c r="I1308" s="9"/>
      <c r="J1308" s="9"/>
      <c r="K1308" s="21"/>
      <c r="M1308" s="63"/>
    </row>
    <row r="1309" spans="2:13" hidden="1">
      <c r="B1309" s="9"/>
      <c r="C1309" s="21"/>
      <c r="D1309" s="9"/>
      <c r="E1309" s="9"/>
      <c r="F1309" s="22"/>
      <c r="G1309" s="22"/>
      <c r="H1309" s="22"/>
      <c r="I1309" s="9"/>
      <c r="J1309" s="9"/>
      <c r="K1309" s="21"/>
      <c r="M1309" s="63"/>
    </row>
    <row r="1310" spans="2:13" hidden="1">
      <c r="B1310" s="9"/>
      <c r="C1310" s="21"/>
      <c r="D1310" s="9"/>
      <c r="E1310" s="9"/>
      <c r="F1310" s="22"/>
      <c r="G1310" s="22"/>
      <c r="H1310" s="22"/>
      <c r="I1310" s="9"/>
      <c r="J1310" s="9"/>
      <c r="K1310" s="21"/>
      <c r="M1310" s="63"/>
    </row>
    <row r="1311" spans="2:13" hidden="1">
      <c r="B1311" s="9"/>
      <c r="C1311" s="21"/>
      <c r="D1311" s="9"/>
      <c r="E1311" s="9"/>
      <c r="F1311" s="22"/>
      <c r="G1311" s="22"/>
      <c r="H1311" s="22"/>
      <c r="I1311" s="9"/>
      <c r="J1311" s="9"/>
      <c r="K1311" s="21"/>
      <c r="M1311" s="63"/>
    </row>
    <row r="1312" spans="2:13" hidden="1">
      <c r="B1312" s="9"/>
      <c r="C1312" s="21"/>
      <c r="D1312" s="9"/>
      <c r="E1312" s="9"/>
      <c r="F1312" s="22"/>
      <c r="G1312" s="22"/>
      <c r="H1312" s="22"/>
      <c r="I1312" s="9"/>
      <c r="J1312" s="9"/>
      <c r="K1312" s="21"/>
      <c r="M1312" s="63"/>
    </row>
    <row r="1313" spans="2:13" hidden="1">
      <c r="B1313" s="9"/>
      <c r="C1313" s="21"/>
      <c r="D1313" s="9"/>
      <c r="E1313" s="9"/>
      <c r="F1313" s="22"/>
      <c r="G1313" s="22"/>
      <c r="H1313" s="22"/>
      <c r="I1313" s="9"/>
      <c r="J1313" s="9"/>
      <c r="K1313" s="21"/>
      <c r="M1313" s="63"/>
    </row>
    <row r="1314" spans="2:13" hidden="1">
      <c r="B1314" s="9"/>
      <c r="C1314" s="21"/>
      <c r="D1314" s="9"/>
      <c r="E1314" s="9"/>
      <c r="F1314" s="22"/>
      <c r="G1314" s="22"/>
      <c r="H1314" s="22"/>
      <c r="I1314" s="9"/>
      <c r="J1314" s="9"/>
      <c r="K1314" s="21"/>
      <c r="M1314" s="63"/>
    </row>
    <row r="1315" spans="2:13" hidden="1">
      <c r="B1315" s="9"/>
      <c r="C1315" s="21"/>
      <c r="D1315" s="9"/>
      <c r="E1315" s="9"/>
      <c r="F1315" s="22"/>
      <c r="G1315" s="22"/>
      <c r="H1315" s="22"/>
      <c r="I1315" s="9"/>
      <c r="J1315" s="9"/>
      <c r="K1315" s="21"/>
      <c r="M1315" s="63"/>
    </row>
    <row r="1316" spans="2:13" hidden="1">
      <c r="B1316" s="9"/>
      <c r="C1316" s="21"/>
      <c r="D1316" s="9"/>
      <c r="E1316" s="9"/>
      <c r="F1316" s="22"/>
      <c r="G1316" s="22"/>
      <c r="H1316" s="22"/>
      <c r="I1316" s="9"/>
      <c r="J1316" s="9"/>
      <c r="K1316" s="21"/>
      <c r="M1316" s="63"/>
    </row>
    <row r="1317" spans="2:13" hidden="1">
      <c r="B1317" s="9"/>
      <c r="C1317" s="21"/>
      <c r="D1317" s="9"/>
      <c r="E1317" s="9"/>
      <c r="F1317" s="22"/>
      <c r="G1317" s="22"/>
      <c r="H1317" s="22"/>
      <c r="I1317" s="9"/>
      <c r="J1317" s="9"/>
      <c r="K1317" s="21"/>
      <c r="M1317" s="63"/>
    </row>
    <row r="1318" spans="2:13" hidden="1">
      <c r="B1318" s="9"/>
      <c r="C1318" s="21"/>
      <c r="D1318" s="9"/>
      <c r="E1318" s="9"/>
      <c r="F1318" s="22"/>
      <c r="G1318" s="22"/>
      <c r="H1318" s="22"/>
      <c r="I1318" s="9"/>
      <c r="J1318" s="9"/>
      <c r="K1318" s="21"/>
      <c r="M1318" s="63"/>
    </row>
    <row r="1319" spans="2:13" hidden="1">
      <c r="B1319" s="9"/>
      <c r="C1319" s="21"/>
      <c r="D1319" s="9"/>
      <c r="E1319" s="9"/>
      <c r="F1319" s="22"/>
      <c r="G1319" s="22"/>
      <c r="H1319" s="22"/>
      <c r="I1319" s="9"/>
      <c r="J1319" s="9"/>
      <c r="K1319" s="21"/>
      <c r="M1319" s="63"/>
    </row>
    <row r="1320" spans="2:13" hidden="1">
      <c r="B1320" s="9"/>
      <c r="C1320" s="21"/>
      <c r="D1320" s="9"/>
      <c r="E1320" s="9"/>
      <c r="F1320" s="22"/>
      <c r="G1320" s="22"/>
      <c r="H1320" s="22"/>
      <c r="I1320" s="9"/>
      <c r="J1320" s="9"/>
      <c r="K1320" s="21"/>
      <c r="M1320" s="63"/>
    </row>
    <row r="1321" spans="2:13" hidden="1">
      <c r="B1321" s="9"/>
      <c r="C1321" s="21"/>
      <c r="D1321" s="9"/>
      <c r="E1321" s="9"/>
      <c r="F1321" s="22"/>
      <c r="G1321" s="22"/>
      <c r="H1321" s="22"/>
      <c r="I1321" s="9"/>
      <c r="J1321" s="9"/>
      <c r="K1321" s="21"/>
      <c r="M1321" s="63"/>
    </row>
    <row r="1322" spans="2:13" hidden="1">
      <c r="B1322" s="9"/>
      <c r="C1322" s="21"/>
      <c r="D1322" s="9"/>
      <c r="E1322" s="9"/>
      <c r="F1322" s="22"/>
      <c r="G1322" s="22"/>
      <c r="H1322" s="22"/>
      <c r="I1322" s="9"/>
      <c r="J1322" s="9"/>
      <c r="K1322" s="21"/>
      <c r="M1322" s="63"/>
    </row>
    <row r="1323" spans="2:13" hidden="1">
      <c r="B1323" s="9"/>
      <c r="C1323" s="21"/>
      <c r="D1323" s="9"/>
      <c r="E1323" s="9"/>
      <c r="F1323" s="22"/>
      <c r="G1323" s="22"/>
      <c r="H1323" s="22"/>
      <c r="I1323" s="9"/>
      <c r="J1323" s="9"/>
      <c r="K1323" s="21"/>
      <c r="M1323" s="63"/>
    </row>
    <row r="1324" spans="2:13" hidden="1">
      <c r="B1324" s="9"/>
      <c r="C1324" s="21"/>
      <c r="D1324" s="9"/>
      <c r="E1324" s="9"/>
      <c r="F1324" s="22"/>
      <c r="G1324" s="22"/>
      <c r="H1324" s="22"/>
      <c r="I1324" s="9"/>
      <c r="J1324" s="9"/>
      <c r="K1324" s="21"/>
      <c r="M1324" s="63"/>
    </row>
    <row r="1325" spans="2:13" hidden="1">
      <c r="B1325" s="9"/>
      <c r="C1325" s="21"/>
      <c r="D1325" s="9"/>
      <c r="E1325" s="9"/>
      <c r="F1325" s="22"/>
      <c r="G1325" s="22"/>
      <c r="H1325" s="22"/>
      <c r="I1325" s="9"/>
      <c r="J1325" s="9"/>
      <c r="K1325" s="21"/>
      <c r="M1325" s="63"/>
    </row>
    <row r="1326" spans="2:13" hidden="1">
      <c r="B1326" s="9"/>
      <c r="C1326" s="21"/>
      <c r="D1326" s="9"/>
      <c r="E1326" s="9"/>
      <c r="F1326" s="22"/>
      <c r="G1326" s="22"/>
      <c r="H1326" s="22"/>
      <c r="I1326" s="9"/>
      <c r="J1326" s="9"/>
      <c r="K1326" s="21"/>
      <c r="M1326" s="63"/>
    </row>
    <row r="1327" spans="2:13" hidden="1">
      <c r="B1327" s="9"/>
      <c r="C1327" s="21"/>
      <c r="D1327" s="9"/>
      <c r="E1327" s="9"/>
      <c r="F1327" s="22"/>
      <c r="G1327" s="22"/>
      <c r="H1327" s="22"/>
      <c r="I1327" s="9"/>
      <c r="J1327" s="9"/>
      <c r="K1327" s="21"/>
      <c r="M1327" s="63"/>
    </row>
    <row r="1328" spans="2:13" hidden="1">
      <c r="B1328" s="9"/>
      <c r="C1328" s="21"/>
      <c r="D1328" s="9"/>
      <c r="E1328" s="9"/>
      <c r="F1328" s="22"/>
      <c r="G1328" s="22"/>
      <c r="H1328" s="22"/>
      <c r="I1328" s="9"/>
      <c r="J1328" s="9"/>
      <c r="K1328" s="21"/>
      <c r="M1328" s="63"/>
    </row>
    <row r="1329" spans="2:13" hidden="1">
      <c r="B1329" s="9"/>
      <c r="C1329" s="21"/>
      <c r="D1329" s="9"/>
      <c r="E1329" s="9"/>
      <c r="F1329" s="22"/>
      <c r="G1329" s="22"/>
      <c r="H1329" s="22"/>
      <c r="I1329" s="9"/>
      <c r="J1329" s="9"/>
      <c r="K1329" s="21"/>
      <c r="M1329" s="63"/>
    </row>
    <row r="1330" spans="2:13" hidden="1">
      <c r="B1330" s="9"/>
      <c r="C1330" s="21"/>
      <c r="D1330" s="9"/>
      <c r="E1330" s="9"/>
      <c r="F1330" s="22"/>
      <c r="G1330" s="22"/>
      <c r="H1330" s="22"/>
      <c r="I1330" s="9"/>
      <c r="J1330" s="9"/>
      <c r="K1330" s="21"/>
      <c r="M1330" s="63"/>
    </row>
    <row r="1331" spans="2:13" hidden="1">
      <c r="B1331" s="9"/>
      <c r="C1331" s="21"/>
      <c r="D1331" s="9"/>
      <c r="E1331" s="9"/>
      <c r="F1331" s="22"/>
      <c r="G1331" s="22"/>
      <c r="H1331" s="22"/>
      <c r="I1331" s="9"/>
      <c r="J1331" s="9"/>
      <c r="K1331" s="21"/>
      <c r="M1331" s="63"/>
    </row>
    <row r="1332" spans="2:13" hidden="1">
      <c r="B1332" s="9"/>
      <c r="C1332" s="21"/>
      <c r="D1332" s="9"/>
      <c r="E1332" s="9"/>
      <c r="F1332" s="22"/>
      <c r="G1332" s="22"/>
      <c r="H1332" s="22"/>
      <c r="I1332" s="9"/>
      <c r="J1332" s="9"/>
      <c r="K1332" s="21"/>
      <c r="M1332" s="63"/>
    </row>
    <row r="1333" spans="2:13" hidden="1">
      <c r="B1333" s="9"/>
      <c r="C1333" s="21"/>
      <c r="D1333" s="9"/>
      <c r="E1333" s="9"/>
      <c r="F1333" s="22"/>
      <c r="G1333" s="22"/>
      <c r="H1333" s="22"/>
      <c r="I1333" s="9"/>
      <c r="J1333" s="9"/>
      <c r="K1333" s="21"/>
      <c r="M1333" s="63"/>
    </row>
    <row r="1334" spans="2:13" hidden="1">
      <c r="B1334" s="9"/>
      <c r="C1334" s="21"/>
      <c r="D1334" s="9"/>
      <c r="E1334" s="9"/>
      <c r="F1334" s="22"/>
      <c r="G1334" s="22"/>
      <c r="H1334" s="22"/>
      <c r="I1334" s="9"/>
      <c r="J1334" s="9"/>
      <c r="K1334" s="21"/>
      <c r="M1334" s="63"/>
    </row>
    <row r="1335" spans="2:13" hidden="1">
      <c r="B1335" s="9"/>
      <c r="C1335" s="21"/>
      <c r="D1335" s="9"/>
      <c r="E1335" s="9"/>
      <c r="F1335" s="22"/>
      <c r="G1335" s="22"/>
      <c r="H1335" s="22"/>
      <c r="I1335" s="9"/>
      <c r="J1335" s="9"/>
      <c r="K1335" s="21"/>
      <c r="M1335" s="63"/>
    </row>
    <row r="1336" spans="2:13" hidden="1">
      <c r="B1336" s="9"/>
      <c r="C1336" s="21"/>
      <c r="D1336" s="9"/>
      <c r="E1336" s="9"/>
      <c r="F1336" s="22"/>
      <c r="G1336" s="22"/>
      <c r="H1336" s="22"/>
      <c r="I1336" s="9"/>
      <c r="J1336" s="9"/>
      <c r="K1336" s="21"/>
      <c r="M1336" s="63"/>
    </row>
    <row r="1337" spans="2:13" hidden="1">
      <c r="B1337" s="9"/>
      <c r="C1337" s="21"/>
      <c r="D1337" s="9"/>
      <c r="E1337" s="9"/>
      <c r="F1337" s="22"/>
      <c r="G1337" s="22"/>
      <c r="H1337" s="22"/>
      <c r="I1337" s="9"/>
      <c r="J1337" s="9"/>
      <c r="K1337" s="21"/>
      <c r="M1337" s="63"/>
    </row>
    <row r="1338" spans="2:13" hidden="1">
      <c r="B1338" s="9"/>
      <c r="C1338" s="21"/>
      <c r="D1338" s="9"/>
      <c r="E1338" s="9"/>
      <c r="F1338" s="22"/>
      <c r="G1338" s="22"/>
      <c r="H1338" s="22"/>
      <c r="I1338" s="9"/>
      <c r="J1338" s="9"/>
      <c r="K1338" s="21"/>
      <c r="M1338" s="63"/>
    </row>
    <row r="1339" spans="2:13" hidden="1">
      <c r="B1339" s="9"/>
      <c r="C1339" s="21"/>
      <c r="D1339" s="9"/>
      <c r="E1339" s="9"/>
      <c r="F1339" s="22"/>
      <c r="G1339" s="22"/>
      <c r="H1339" s="22"/>
      <c r="I1339" s="9"/>
      <c r="J1339" s="9"/>
      <c r="K1339" s="21"/>
      <c r="M1339" s="63"/>
    </row>
    <row r="1340" spans="2:13" hidden="1">
      <c r="B1340" s="9"/>
      <c r="C1340" s="21"/>
      <c r="D1340" s="9"/>
      <c r="E1340" s="9"/>
      <c r="F1340" s="22"/>
      <c r="G1340" s="22"/>
      <c r="H1340" s="22"/>
      <c r="I1340" s="9"/>
      <c r="J1340" s="9"/>
      <c r="K1340" s="21"/>
      <c r="M1340" s="63"/>
    </row>
    <row r="1341" spans="2:13" hidden="1">
      <c r="B1341" s="9"/>
      <c r="C1341" s="21"/>
      <c r="D1341" s="9"/>
      <c r="E1341" s="9"/>
      <c r="F1341" s="22"/>
      <c r="G1341" s="22"/>
      <c r="H1341" s="22"/>
      <c r="I1341" s="9"/>
      <c r="J1341" s="9"/>
      <c r="K1341" s="21"/>
      <c r="M1341" s="63"/>
    </row>
    <row r="1342" spans="2:13" hidden="1">
      <c r="B1342" s="9"/>
      <c r="C1342" s="21"/>
      <c r="D1342" s="9"/>
      <c r="E1342" s="9"/>
      <c r="F1342" s="22"/>
      <c r="G1342" s="22"/>
      <c r="H1342" s="22"/>
      <c r="I1342" s="9"/>
      <c r="J1342" s="9"/>
      <c r="K1342" s="21"/>
      <c r="M1342" s="63"/>
    </row>
    <row r="1343" spans="2:13" hidden="1">
      <c r="B1343" s="9"/>
      <c r="C1343" s="21"/>
      <c r="D1343" s="9"/>
      <c r="E1343" s="9"/>
      <c r="F1343" s="22"/>
      <c r="G1343" s="22"/>
      <c r="H1343" s="22"/>
      <c r="I1343" s="9"/>
      <c r="J1343" s="9"/>
      <c r="K1343" s="21"/>
      <c r="M1343" s="63"/>
    </row>
    <row r="1344" spans="2:13" hidden="1">
      <c r="B1344" s="9"/>
      <c r="C1344" s="21"/>
      <c r="D1344" s="9"/>
      <c r="E1344" s="9"/>
      <c r="F1344" s="22"/>
      <c r="G1344" s="22"/>
      <c r="H1344" s="22"/>
      <c r="I1344" s="9"/>
      <c r="J1344" s="9"/>
      <c r="K1344" s="21"/>
      <c r="M1344" s="63"/>
    </row>
    <row r="1345" spans="2:13" hidden="1">
      <c r="B1345" s="9"/>
      <c r="C1345" s="21"/>
      <c r="D1345" s="9"/>
      <c r="E1345" s="9"/>
      <c r="F1345" s="22"/>
      <c r="G1345" s="22"/>
      <c r="H1345" s="22"/>
      <c r="I1345" s="9"/>
      <c r="J1345" s="9"/>
      <c r="K1345" s="21"/>
      <c r="M1345" s="63"/>
    </row>
    <row r="1346" spans="2:13" hidden="1">
      <c r="B1346" s="9"/>
      <c r="C1346" s="21"/>
      <c r="D1346" s="9"/>
      <c r="E1346" s="9"/>
      <c r="F1346" s="22"/>
      <c r="G1346" s="22"/>
      <c r="H1346" s="22"/>
      <c r="I1346" s="9"/>
      <c r="J1346" s="9"/>
      <c r="K1346" s="21"/>
      <c r="M1346" s="63"/>
    </row>
    <row r="1347" spans="2:13" hidden="1">
      <c r="B1347" s="9"/>
      <c r="C1347" s="21"/>
      <c r="D1347" s="9"/>
      <c r="E1347" s="9"/>
      <c r="F1347" s="22"/>
      <c r="G1347" s="22"/>
      <c r="H1347" s="22"/>
      <c r="I1347" s="9"/>
      <c r="J1347" s="9"/>
      <c r="K1347" s="21"/>
      <c r="M1347" s="63"/>
    </row>
    <row r="1348" spans="2:13" hidden="1">
      <c r="B1348" s="9"/>
      <c r="C1348" s="21"/>
      <c r="D1348" s="9"/>
      <c r="E1348" s="9"/>
      <c r="F1348" s="22"/>
      <c r="G1348" s="22"/>
      <c r="H1348" s="22"/>
      <c r="I1348" s="9"/>
      <c r="J1348" s="9"/>
      <c r="K1348" s="21"/>
      <c r="M1348" s="63"/>
    </row>
    <row r="1349" spans="2:13" hidden="1">
      <c r="B1349" s="9"/>
      <c r="C1349" s="21"/>
      <c r="D1349" s="9"/>
      <c r="E1349" s="9"/>
      <c r="F1349" s="22"/>
      <c r="G1349" s="22"/>
      <c r="H1349" s="22"/>
      <c r="I1349" s="9"/>
      <c r="J1349" s="9"/>
      <c r="K1349" s="21"/>
      <c r="M1349" s="63"/>
    </row>
    <row r="1350" spans="2:13" hidden="1">
      <c r="B1350" s="9"/>
      <c r="C1350" s="21"/>
      <c r="D1350" s="9"/>
      <c r="E1350" s="9"/>
      <c r="F1350" s="22"/>
      <c r="G1350" s="22"/>
      <c r="H1350" s="22"/>
      <c r="I1350" s="9"/>
      <c r="J1350" s="9"/>
      <c r="K1350" s="21"/>
      <c r="M1350" s="63"/>
    </row>
    <row r="1351" spans="2:13" hidden="1">
      <c r="B1351" s="9"/>
      <c r="C1351" s="21"/>
      <c r="D1351" s="9"/>
      <c r="E1351" s="9"/>
      <c r="F1351" s="22"/>
      <c r="G1351" s="22"/>
      <c r="H1351" s="22"/>
      <c r="I1351" s="9"/>
      <c r="J1351" s="9"/>
      <c r="K1351" s="21"/>
      <c r="M1351" s="63"/>
    </row>
    <row r="1352" spans="2:13" hidden="1">
      <c r="B1352" s="9"/>
      <c r="C1352" s="21"/>
      <c r="D1352" s="9"/>
      <c r="E1352" s="9"/>
      <c r="F1352" s="22"/>
      <c r="G1352" s="22"/>
      <c r="H1352" s="22"/>
      <c r="I1352" s="9"/>
      <c r="J1352" s="9"/>
      <c r="K1352" s="21"/>
      <c r="M1352" s="63"/>
    </row>
    <row r="1353" spans="2:13" hidden="1">
      <c r="B1353" s="9"/>
      <c r="C1353" s="21"/>
      <c r="D1353" s="9"/>
      <c r="E1353" s="9"/>
      <c r="F1353" s="22"/>
      <c r="G1353" s="22"/>
      <c r="H1353" s="22"/>
      <c r="I1353" s="9"/>
      <c r="J1353" s="9"/>
      <c r="K1353" s="21"/>
      <c r="M1353" s="63"/>
    </row>
    <row r="1354" spans="2:13" hidden="1">
      <c r="B1354" s="9"/>
      <c r="C1354" s="21"/>
      <c r="D1354" s="9"/>
      <c r="E1354" s="9"/>
      <c r="F1354" s="22"/>
      <c r="G1354" s="22"/>
      <c r="H1354" s="22"/>
      <c r="I1354" s="9"/>
      <c r="J1354" s="9"/>
      <c r="K1354" s="21"/>
      <c r="M1354" s="63"/>
    </row>
    <row r="1355" spans="2:13" hidden="1">
      <c r="B1355" s="9"/>
      <c r="C1355" s="21"/>
      <c r="D1355" s="9"/>
      <c r="E1355" s="9"/>
      <c r="F1355" s="22"/>
      <c r="G1355" s="22"/>
      <c r="H1355" s="22"/>
      <c r="I1355" s="9"/>
      <c r="J1355" s="9"/>
      <c r="K1355" s="21"/>
      <c r="M1355" s="63"/>
    </row>
    <row r="1356" spans="2:13" hidden="1">
      <c r="B1356" s="9"/>
      <c r="C1356" s="21"/>
      <c r="D1356" s="9"/>
      <c r="E1356" s="9"/>
      <c r="F1356" s="22"/>
      <c r="G1356" s="22"/>
      <c r="H1356" s="22"/>
      <c r="I1356" s="9"/>
      <c r="J1356" s="9"/>
      <c r="K1356" s="21"/>
      <c r="M1356" s="63"/>
    </row>
    <row r="1357" spans="2:13" hidden="1">
      <c r="B1357" s="9"/>
      <c r="C1357" s="21"/>
      <c r="D1357" s="9"/>
      <c r="E1357" s="9"/>
      <c r="F1357" s="22"/>
      <c r="G1357" s="22"/>
      <c r="H1357" s="22"/>
      <c r="I1357" s="9"/>
      <c r="J1357" s="9"/>
      <c r="K1357" s="21"/>
      <c r="M1357" s="63"/>
    </row>
    <row r="1358" spans="2:13" hidden="1">
      <c r="B1358" s="9"/>
      <c r="C1358" s="21"/>
      <c r="D1358" s="9"/>
      <c r="E1358" s="9"/>
      <c r="F1358" s="22"/>
      <c r="G1358" s="22"/>
      <c r="H1358" s="22"/>
      <c r="I1358" s="9"/>
      <c r="J1358" s="9"/>
      <c r="K1358" s="21"/>
      <c r="M1358" s="63"/>
    </row>
    <row r="1359" spans="2:13" hidden="1">
      <c r="B1359" s="9"/>
      <c r="C1359" s="21"/>
      <c r="D1359" s="9"/>
      <c r="E1359" s="9"/>
      <c r="F1359" s="22"/>
      <c r="G1359" s="22"/>
      <c r="H1359" s="22"/>
      <c r="I1359" s="9"/>
      <c r="J1359" s="9"/>
      <c r="K1359" s="21"/>
      <c r="M1359" s="63"/>
    </row>
    <row r="1360" spans="2:13" hidden="1">
      <c r="B1360" s="9"/>
      <c r="C1360" s="21"/>
      <c r="D1360" s="9"/>
      <c r="E1360" s="9"/>
      <c r="F1360" s="22"/>
      <c r="G1360" s="22"/>
      <c r="H1360" s="22"/>
      <c r="I1360" s="9"/>
      <c r="J1360" s="9"/>
      <c r="K1360" s="21"/>
      <c r="M1360" s="63"/>
    </row>
    <row r="1361" spans="2:13" hidden="1">
      <c r="B1361" s="9"/>
      <c r="C1361" s="21"/>
      <c r="D1361" s="9"/>
      <c r="E1361" s="9"/>
      <c r="F1361" s="22"/>
      <c r="G1361" s="22"/>
      <c r="H1361" s="22"/>
      <c r="I1361" s="9"/>
      <c r="J1361" s="9"/>
      <c r="K1361" s="21"/>
      <c r="M1361" s="63"/>
    </row>
    <row r="1362" spans="2:13" hidden="1">
      <c r="B1362" s="9"/>
      <c r="C1362" s="21"/>
      <c r="D1362" s="9"/>
      <c r="E1362" s="9"/>
      <c r="F1362" s="22"/>
      <c r="G1362" s="22"/>
      <c r="H1362" s="22"/>
      <c r="I1362" s="9"/>
      <c r="J1362" s="9"/>
      <c r="K1362" s="21"/>
      <c r="M1362" s="63"/>
    </row>
    <row r="1363" spans="2:13" hidden="1">
      <c r="B1363" s="9"/>
      <c r="C1363" s="21"/>
      <c r="D1363" s="9"/>
      <c r="E1363" s="9"/>
      <c r="F1363" s="22"/>
      <c r="G1363" s="22"/>
      <c r="H1363" s="22"/>
      <c r="I1363" s="9"/>
      <c r="J1363" s="9"/>
      <c r="K1363" s="21"/>
      <c r="M1363" s="63"/>
    </row>
    <row r="1364" spans="2:13" hidden="1">
      <c r="B1364" s="9"/>
      <c r="C1364" s="21"/>
      <c r="D1364" s="9"/>
      <c r="E1364" s="9"/>
      <c r="F1364" s="22"/>
      <c r="G1364" s="22"/>
      <c r="H1364" s="22"/>
      <c r="I1364" s="9"/>
      <c r="J1364" s="9"/>
      <c r="K1364" s="21"/>
      <c r="M1364" s="63"/>
    </row>
    <row r="1365" spans="2:13" hidden="1">
      <c r="B1365" s="9"/>
      <c r="C1365" s="21"/>
      <c r="D1365" s="9"/>
      <c r="E1365" s="9"/>
      <c r="F1365" s="22"/>
      <c r="G1365" s="22"/>
      <c r="H1365" s="22"/>
      <c r="I1365" s="9"/>
      <c r="J1365" s="9"/>
      <c r="K1365" s="21"/>
      <c r="M1365" s="63"/>
    </row>
    <row r="1366" spans="2:13" hidden="1">
      <c r="B1366" s="9"/>
      <c r="C1366" s="21"/>
      <c r="D1366" s="9"/>
      <c r="E1366" s="9"/>
      <c r="F1366" s="22"/>
      <c r="G1366" s="22"/>
      <c r="H1366" s="22"/>
      <c r="I1366" s="9"/>
      <c r="J1366" s="9"/>
      <c r="K1366" s="21"/>
      <c r="M1366" s="63"/>
    </row>
    <row r="1367" spans="2:13" hidden="1">
      <c r="B1367" s="9"/>
      <c r="C1367" s="21"/>
      <c r="D1367" s="9"/>
      <c r="E1367" s="9"/>
      <c r="F1367" s="22"/>
      <c r="G1367" s="22"/>
      <c r="H1367" s="22"/>
      <c r="I1367" s="9"/>
      <c r="J1367" s="9"/>
      <c r="K1367" s="21"/>
      <c r="M1367" s="63"/>
    </row>
    <row r="1368" spans="2:13" hidden="1">
      <c r="B1368" s="9"/>
      <c r="C1368" s="21"/>
      <c r="D1368" s="9"/>
      <c r="E1368" s="9"/>
      <c r="F1368" s="22"/>
      <c r="G1368" s="22"/>
      <c r="H1368" s="22"/>
      <c r="I1368" s="9"/>
      <c r="J1368" s="9"/>
      <c r="K1368" s="21"/>
      <c r="M1368" s="63"/>
    </row>
    <row r="1369" spans="2:13" hidden="1">
      <c r="B1369" s="9"/>
      <c r="C1369" s="21"/>
      <c r="D1369" s="9"/>
      <c r="E1369" s="9"/>
      <c r="F1369" s="22"/>
      <c r="G1369" s="22"/>
      <c r="H1369" s="22"/>
      <c r="I1369" s="9"/>
      <c r="J1369" s="9"/>
      <c r="K1369" s="21"/>
      <c r="M1369" s="63"/>
    </row>
    <row r="1370" spans="2:13" hidden="1">
      <c r="B1370" s="9"/>
      <c r="C1370" s="21"/>
      <c r="D1370" s="9"/>
      <c r="E1370" s="9"/>
      <c r="F1370" s="22"/>
      <c r="G1370" s="22"/>
      <c r="H1370" s="22"/>
      <c r="I1370" s="9"/>
      <c r="J1370" s="9"/>
      <c r="K1370" s="21"/>
      <c r="M1370" s="63"/>
    </row>
    <row r="1371" spans="2:13" hidden="1">
      <c r="B1371" s="9"/>
      <c r="C1371" s="21"/>
      <c r="D1371" s="9"/>
      <c r="E1371" s="9"/>
      <c r="F1371" s="22"/>
      <c r="G1371" s="22"/>
      <c r="H1371" s="22"/>
      <c r="I1371" s="9"/>
      <c r="J1371" s="9"/>
      <c r="K1371" s="21"/>
      <c r="M1371" s="63"/>
    </row>
    <row r="1372" spans="2:13" hidden="1">
      <c r="B1372" s="9"/>
      <c r="C1372" s="21"/>
      <c r="D1372" s="9"/>
      <c r="E1372" s="9"/>
      <c r="F1372" s="22"/>
      <c r="G1372" s="22"/>
      <c r="H1372" s="22"/>
      <c r="I1372" s="9"/>
      <c r="J1372" s="9"/>
      <c r="K1372" s="21"/>
      <c r="M1372" s="63"/>
    </row>
    <row r="1373" spans="2:13" hidden="1">
      <c r="B1373" s="9"/>
      <c r="C1373" s="21"/>
      <c r="D1373" s="9"/>
      <c r="E1373" s="9"/>
      <c r="F1373" s="22"/>
      <c r="G1373" s="22"/>
      <c r="H1373" s="22"/>
      <c r="I1373" s="9"/>
      <c r="J1373" s="9"/>
      <c r="K1373" s="21"/>
      <c r="M1373" s="63"/>
    </row>
    <row r="1374" spans="2:13" hidden="1">
      <c r="B1374" s="9"/>
      <c r="C1374" s="21"/>
      <c r="D1374" s="9"/>
      <c r="E1374" s="9"/>
      <c r="F1374" s="22"/>
      <c r="G1374" s="22"/>
      <c r="H1374" s="22"/>
      <c r="I1374" s="9"/>
      <c r="J1374" s="9"/>
      <c r="K1374" s="21"/>
      <c r="M1374" s="63"/>
    </row>
    <row r="1375" spans="2:13" hidden="1">
      <c r="B1375" s="9"/>
      <c r="C1375" s="21"/>
      <c r="D1375" s="9"/>
      <c r="E1375" s="9"/>
      <c r="F1375" s="22"/>
      <c r="G1375" s="22"/>
      <c r="H1375" s="22"/>
      <c r="I1375" s="9"/>
      <c r="J1375" s="9"/>
      <c r="K1375" s="21"/>
      <c r="M1375" s="63"/>
    </row>
    <row r="1376" spans="2:13" hidden="1">
      <c r="B1376" s="9"/>
      <c r="C1376" s="21"/>
      <c r="D1376" s="9"/>
      <c r="E1376" s="9"/>
      <c r="F1376" s="22"/>
      <c r="G1376" s="22"/>
      <c r="H1376" s="22"/>
      <c r="I1376" s="9"/>
      <c r="J1376" s="9"/>
      <c r="K1376" s="21"/>
      <c r="M1376" s="63"/>
    </row>
    <row r="1377" spans="2:13" hidden="1">
      <c r="B1377" s="9"/>
      <c r="C1377" s="21"/>
      <c r="D1377" s="9"/>
      <c r="E1377" s="9"/>
      <c r="F1377" s="22"/>
      <c r="G1377" s="22"/>
      <c r="H1377" s="22"/>
      <c r="I1377" s="9"/>
      <c r="J1377" s="9"/>
      <c r="K1377" s="21"/>
      <c r="M1377" s="63"/>
    </row>
    <row r="1378" spans="2:13" hidden="1">
      <c r="B1378" s="9"/>
      <c r="C1378" s="21"/>
      <c r="D1378" s="9"/>
      <c r="E1378" s="9"/>
      <c r="F1378" s="22"/>
      <c r="G1378" s="22"/>
      <c r="H1378" s="22"/>
      <c r="I1378" s="9"/>
      <c r="J1378" s="9"/>
      <c r="K1378" s="21"/>
      <c r="M1378" s="63"/>
    </row>
    <row r="1379" spans="2:13" hidden="1">
      <c r="B1379" s="9"/>
      <c r="C1379" s="21"/>
      <c r="D1379" s="9"/>
      <c r="E1379" s="9"/>
      <c r="F1379" s="22"/>
      <c r="G1379" s="22"/>
      <c r="H1379" s="22"/>
      <c r="I1379" s="9"/>
      <c r="J1379" s="9"/>
      <c r="K1379" s="21"/>
      <c r="M1379" s="63"/>
    </row>
    <row r="1380" spans="2:13" hidden="1">
      <c r="B1380" s="9"/>
      <c r="C1380" s="21"/>
      <c r="D1380" s="9"/>
      <c r="E1380" s="9"/>
      <c r="F1380" s="22"/>
      <c r="G1380" s="22"/>
      <c r="H1380" s="22"/>
      <c r="I1380" s="9"/>
      <c r="J1380" s="9"/>
      <c r="K1380" s="21"/>
      <c r="M1380" s="63"/>
    </row>
    <row r="1381" spans="2:13" hidden="1">
      <c r="B1381" s="9"/>
      <c r="C1381" s="21"/>
      <c r="D1381" s="9"/>
      <c r="E1381" s="9"/>
      <c r="F1381" s="22"/>
      <c r="G1381" s="22"/>
      <c r="H1381" s="22"/>
      <c r="I1381" s="9"/>
      <c r="J1381" s="9"/>
      <c r="K1381" s="21"/>
      <c r="M1381" s="63"/>
    </row>
    <row r="1382" spans="2:13" hidden="1">
      <c r="B1382" s="9"/>
      <c r="C1382" s="21"/>
      <c r="D1382" s="9"/>
      <c r="E1382" s="9"/>
      <c r="F1382" s="22"/>
      <c r="G1382" s="22"/>
      <c r="H1382" s="22"/>
      <c r="I1382" s="9"/>
      <c r="J1382" s="9"/>
      <c r="K1382" s="21"/>
      <c r="M1382" s="63"/>
    </row>
    <row r="1383" spans="2:13" hidden="1">
      <c r="B1383" s="9"/>
      <c r="C1383" s="21"/>
      <c r="D1383" s="9"/>
      <c r="E1383" s="9"/>
      <c r="F1383" s="22"/>
      <c r="G1383" s="22"/>
      <c r="H1383" s="22"/>
      <c r="I1383" s="9"/>
      <c r="J1383" s="9"/>
      <c r="K1383" s="21"/>
      <c r="M1383" s="63"/>
    </row>
    <row r="1384" spans="2:13" hidden="1">
      <c r="B1384" s="9"/>
      <c r="C1384" s="21"/>
      <c r="D1384" s="9"/>
      <c r="E1384" s="9"/>
      <c r="F1384" s="22"/>
      <c r="G1384" s="22"/>
      <c r="H1384" s="22"/>
      <c r="I1384" s="9"/>
      <c r="J1384" s="9"/>
      <c r="K1384" s="21"/>
      <c r="M1384" s="63"/>
    </row>
    <row r="1385" spans="2:13" hidden="1">
      <c r="B1385" s="9"/>
      <c r="C1385" s="21"/>
      <c r="D1385" s="9"/>
      <c r="E1385" s="9"/>
      <c r="F1385" s="22"/>
      <c r="G1385" s="22"/>
      <c r="H1385" s="22"/>
      <c r="I1385" s="9"/>
      <c r="J1385" s="9"/>
      <c r="K1385" s="21"/>
      <c r="M1385" s="63"/>
    </row>
    <row r="1386" spans="2:13" hidden="1">
      <c r="B1386" s="9"/>
      <c r="C1386" s="21"/>
      <c r="D1386" s="9"/>
      <c r="E1386" s="9"/>
      <c r="F1386" s="22"/>
      <c r="G1386" s="22"/>
      <c r="H1386" s="22"/>
      <c r="I1386" s="9"/>
      <c r="J1386" s="9"/>
      <c r="K1386" s="21"/>
      <c r="M1386" s="63"/>
    </row>
    <row r="1387" spans="2:13" hidden="1">
      <c r="B1387" s="9"/>
      <c r="C1387" s="21"/>
      <c r="D1387" s="9"/>
      <c r="E1387" s="9"/>
      <c r="F1387" s="22"/>
      <c r="G1387" s="22"/>
      <c r="H1387" s="22"/>
      <c r="I1387" s="9"/>
      <c r="J1387" s="9"/>
      <c r="K1387" s="21"/>
      <c r="M1387" s="63"/>
    </row>
    <row r="1388" spans="2:13" hidden="1">
      <c r="B1388" s="9"/>
      <c r="C1388" s="21"/>
      <c r="D1388" s="9"/>
      <c r="E1388" s="9"/>
      <c r="F1388" s="22"/>
      <c r="G1388" s="22"/>
      <c r="H1388" s="22"/>
      <c r="I1388" s="9"/>
      <c r="J1388" s="9"/>
      <c r="K1388" s="21"/>
      <c r="M1388" s="63"/>
    </row>
    <row r="1389" spans="2:13" hidden="1">
      <c r="B1389" s="9"/>
      <c r="C1389" s="21"/>
      <c r="D1389" s="9"/>
      <c r="E1389" s="9"/>
      <c r="F1389" s="22"/>
      <c r="G1389" s="22"/>
      <c r="H1389" s="22"/>
      <c r="I1389" s="9"/>
      <c r="J1389" s="9"/>
      <c r="K1389" s="21"/>
      <c r="M1389" s="63"/>
    </row>
    <row r="1390" spans="2:13" hidden="1">
      <c r="B1390" s="9"/>
      <c r="C1390" s="21"/>
      <c r="D1390" s="9"/>
      <c r="E1390" s="9"/>
      <c r="F1390" s="22"/>
      <c r="G1390" s="22"/>
      <c r="H1390" s="22"/>
      <c r="I1390" s="9"/>
      <c r="J1390" s="9"/>
      <c r="K1390" s="21"/>
      <c r="M1390" s="63"/>
    </row>
    <row r="1391" spans="2:13" hidden="1">
      <c r="B1391" s="9"/>
      <c r="C1391" s="21"/>
      <c r="D1391" s="9"/>
      <c r="E1391" s="9"/>
      <c r="F1391" s="22"/>
      <c r="G1391" s="22"/>
      <c r="H1391" s="22"/>
      <c r="I1391" s="9"/>
      <c r="J1391" s="9"/>
      <c r="K1391" s="21"/>
      <c r="M1391" s="63"/>
    </row>
    <row r="1392" spans="2:13" hidden="1">
      <c r="B1392" s="9"/>
      <c r="C1392" s="21"/>
      <c r="D1392" s="9"/>
      <c r="E1392" s="9"/>
      <c r="F1392" s="22"/>
      <c r="G1392" s="22"/>
      <c r="H1392" s="22"/>
      <c r="I1392" s="9"/>
      <c r="J1392" s="9"/>
      <c r="K1392" s="21"/>
      <c r="M1392" s="63"/>
    </row>
    <row r="1393" spans="2:13" hidden="1">
      <c r="B1393" s="9"/>
      <c r="C1393" s="21"/>
      <c r="D1393" s="9"/>
      <c r="E1393" s="9"/>
      <c r="F1393" s="22"/>
      <c r="G1393" s="22"/>
      <c r="H1393" s="22"/>
      <c r="I1393" s="9"/>
      <c r="J1393" s="9"/>
      <c r="K1393" s="21"/>
      <c r="M1393" s="63"/>
    </row>
    <row r="1394" spans="2:13" hidden="1">
      <c r="B1394" s="9"/>
      <c r="C1394" s="21"/>
      <c r="D1394" s="9"/>
      <c r="E1394" s="9"/>
      <c r="F1394" s="22"/>
      <c r="G1394" s="22"/>
      <c r="H1394" s="22"/>
      <c r="I1394" s="9"/>
      <c r="J1394" s="9"/>
      <c r="K1394" s="21"/>
      <c r="M1394" s="63"/>
    </row>
    <row r="1395" spans="2:13" hidden="1">
      <c r="B1395" s="9"/>
      <c r="C1395" s="21"/>
      <c r="D1395" s="9"/>
      <c r="E1395" s="9"/>
      <c r="F1395" s="22"/>
      <c r="G1395" s="22"/>
      <c r="H1395" s="22"/>
      <c r="I1395" s="9"/>
      <c r="J1395" s="9"/>
      <c r="K1395" s="21"/>
      <c r="M1395" s="63"/>
    </row>
    <row r="1396" spans="2:13" hidden="1">
      <c r="B1396" s="9"/>
      <c r="C1396" s="21"/>
      <c r="D1396" s="9"/>
      <c r="E1396" s="9"/>
      <c r="F1396" s="22"/>
      <c r="G1396" s="22"/>
      <c r="H1396" s="22"/>
      <c r="I1396" s="9"/>
      <c r="J1396" s="9"/>
      <c r="K1396" s="21"/>
      <c r="M1396" s="63"/>
    </row>
    <row r="1397" spans="2:13" hidden="1">
      <c r="B1397" s="9"/>
      <c r="C1397" s="21"/>
      <c r="D1397" s="9"/>
      <c r="E1397" s="9"/>
      <c r="F1397" s="22"/>
      <c r="G1397" s="22"/>
      <c r="H1397" s="22"/>
      <c r="I1397" s="9"/>
      <c r="J1397" s="9"/>
      <c r="K1397" s="21"/>
      <c r="M1397" s="63"/>
    </row>
    <row r="1398" spans="2:13" hidden="1">
      <c r="B1398" s="9"/>
      <c r="C1398" s="21"/>
      <c r="D1398" s="9"/>
      <c r="E1398" s="9"/>
      <c r="F1398" s="22"/>
      <c r="G1398" s="22"/>
      <c r="H1398" s="22"/>
      <c r="I1398" s="9"/>
      <c r="J1398" s="9"/>
      <c r="K1398" s="21"/>
      <c r="M1398" s="63"/>
    </row>
    <row r="1399" spans="2:13" hidden="1">
      <c r="B1399" s="9"/>
      <c r="C1399" s="21"/>
      <c r="D1399" s="9"/>
      <c r="E1399" s="9"/>
      <c r="F1399" s="22"/>
      <c r="G1399" s="22"/>
      <c r="H1399" s="22"/>
      <c r="I1399" s="9"/>
      <c r="J1399" s="9"/>
      <c r="K1399" s="21"/>
      <c r="M1399" s="63"/>
    </row>
    <row r="1400" spans="2:13" hidden="1">
      <c r="B1400" s="9"/>
      <c r="C1400" s="21"/>
      <c r="D1400" s="9"/>
      <c r="E1400" s="9"/>
      <c r="F1400" s="22"/>
      <c r="G1400" s="22"/>
      <c r="H1400" s="22"/>
      <c r="I1400" s="9"/>
      <c r="J1400" s="9"/>
      <c r="K1400" s="21"/>
      <c r="M1400" s="63"/>
    </row>
    <row r="1401" spans="2:13" hidden="1">
      <c r="B1401" s="9"/>
      <c r="C1401" s="21"/>
      <c r="D1401" s="9"/>
      <c r="E1401" s="9"/>
      <c r="F1401" s="22"/>
      <c r="G1401" s="22"/>
      <c r="H1401" s="22"/>
      <c r="I1401" s="9"/>
      <c r="J1401" s="9"/>
      <c r="K1401" s="21"/>
      <c r="M1401" s="63"/>
    </row>
    <row r="1402" spans="2:13" hidden="1">
      <c r="B1402" s="9"/>
      <c r="C1402" s="21"/>
      <c r="D1402" s="9"/>
      <c r="E1402" s="9"/>
      <c r="F1402" s="22"/>
      <c r="G1402" s="22"/>
      <c r="H1402" s="22"/>
      <c r="I1402" s="9"/>
      <c r="J1402" s="9"/>
      <c r="K1402" s="21"/>
      <c r="M1402" s="63"/>
    </row>
    <row r="1403" spans="2:13" hidden="1">
      <c r="B1403" s="9"/>
      <c r="C1403" s="21"/>
      <c r="D1403" s="9"/>
      <c r="E1403" s="9"/>
      <c r="F1403" s="22"/>
      <c r="G1403" s="22"/>
      <c r="H1403" s="22"/>
      <c r="I1403" s="9"/>
      <c r="J1403" s="9"/>
      <c r="K1403" s="21"/>
      <c r="M1403" s="63"/>
    </row>
    <row r="1404" spans="2:13" hidden="1">
      <c r="B1404" s="9"/>
      <c r="C1404" s="21"/>
      <c r="D1404" s="9"/>
      <c r="E1404" s="9"/>
      <c r="F1404" s="22"/>
      <c r="G1404" s="22"/>
      <c r="H1404" s="22"/>
      <c r="I1404" s="9"/>
      <c r="J1404" s="9"/>
      <c r="K1404" s="21"/>
      <c r="M1404" s="63"/>
    </row>
    <row r="1405" spans="2:13" hidden="1">
      <c r="B1405" s="9"/>
      <c r="C1405" s="21"/>
      <c r="D1405" s="9"/>
      <c r="E1405" s="9"/>
      <c r="F1405" s="22"/>
      <c r="G1405" s="22"/>
      <c r="H1405" s="22"/>
      <c r="I1405" s="9"/>
      <c r="J1405" s="9"/>
      <c r="K1405" s="21"/>
      <c r="M1405" s="63"/>
    </row>
    <row r="1406" spans="2:13" hidden="1">
      <c r="B1406" s="9"/>
      <c r="C1406" s="21"/>
      <c r="D1406" s="9"/>
      <c r="E1406" s="9"/>
      <c r="F1406" s="22"/>
      <c r="G1406" s="22"/>
      <c r="H1406" s="22"/>
      <c r="I1406" s="9"/>
      <c r="J1406" s="9"/>
      <c r="K1406" s="21"/>
      <c r="M1406" s="63"/>
    </row>
    <row r="1407" spans="2:13" hidden="1">
      <c r="B1407" s="9"/>
      <c r="C1407" s="21"/>
      <c r="D1407" s="9"/>
      <c r="E1407" s="9"/>
      <c r="F1407" s="22"/>
      <c r="G1407" s="22"/>
      <c r="H1407" s="22"/>
      <c r="I1407" s="9"/>
      <c r="J1407" s="9"/>
      <c r="K1407" s="21"/>
      <c r="M1407" s="63"/>
    </row>
    <row r="1408" spans="2:13" hidden="1">
      <c r="B1408" s="9"/>
      <c r="C1408" s="21"/>
      <c r="D1408" s="9"/>
      <c r="E1408" s="9"/>
      <c r="F1408" s="22"/>
      <c r="G1408" s="22"/>
      <c r="H1408" s="22"/>
      <c r="I1408" s="9"/>
      <c r="J1408" s="9"/>
      <c r="K1408" s="21"/>
      <c r="M1408" s="63"/>
    </row>
    <row r="1409" spans="2:13" hidden="1">
      <c r="B1409" s="9"/>
      <c r="C1409" s="21"/>
      <c r="D1409" s="9"/>
      <c r="E1409" s="9"/>
      <c r="F1409" s="22"/>
      <c r="G1409" s="22"/>
      <c r="H1409" s="22"/>
      <c r="I1409" s="9"/>
      <c r="J1409" s="9"/>
      <c r="K1409" s="21"/>
      <c r="M1409" s="63"/>
    </row>
    <row r="1410" spans="2:13" hidden="1">
      <c r="B1410" s="9"/>
      <c r="C1410" s="21"/>
      <c r="D1410" s="9"/>
      <c r="E1410" s="9"/>
      <c r="F1410" s="22"/>
      <c r="G1410" s="22"/>
      <c r="H1410" s="22"/>
      <c r="I1410" s="9"/>
      <c r="J1410" s="9"/>
      <c r="K1410" s="21"/>
      <c r="M1410" s="63"/>
    </row>
    <row r="1411" spans="2:13" hidden="1">
      <c r="B1411" s="9"/>
      <c r="C1411" s="21"/>
      <c r="D1411" s="9"/>
      <c r="E1411" s="9"/>
      <c r="F1411" s="22"/>
      <c r="G1411" s="22"/>
      <c r="H1411" s="22"/>
      <c r="I1411" s="9"/>
      <c r="J1411" s="9"/>
      <c r="K1411" s="21"/>
      <c r="M1411" s="63"/>
    </row>
    <row r="1412" spans="2:13" hidden="1">
      <c r="B1412" s="9"/>
      <c r="C1412" s="21"/>
      <c r="D1412" s="9"/>
      <c r="E1412" s="9"/>
      <c r="F1412" s="22"/>
      <c r="G1412" s="22"/>
      <c r="H1412" s="22"/>
      <c r="I1412" s="9"/>
      <c r="J1412" s="9"/>
      <c r="K1412" s="21"/>
      <c r="M1412" s="63"/>
    </row>
    <row r="1413" spans="2:13" hidden="1">
      <c r="B1413" s="9"/>
      <c r="C1413" s="21"/>
      <c r="D1413" s="9"/>
      <c r="E1413" s="9"/>
      <c r="F1413" s="22"/>
      <c r="G1413" s="22"/>
      <c r="H1413" s="22"/>
      <c r="I1413" s="9"/>
      <c r="J1413" s="9"/>
      <c r="K1413" s="21"/>
      <c r="M1413" s="63"/>
    </row>
    <row r="1414" spans="2:13" hidden="1">
      <c r="B1414" s="9"/>
      <c r="C1414" s="21"/>
      <c r="D1414" s="9"/>
      <c r="E1414" s="9"/>
      <c r="F1414" s="22"/>
      <c r="G1414" s="22"/>
      <c r="H1414" s="22"/>
      <c r="I1414" s="9"/>
      <c r="J1414" s="9"/>
      <c r="K1414" s="21"/>
      <c r="M1414" s="63"/>
    </row>
    <row r="1415" spans="2:13" hidden="1">
      <c r="B1415" s="9"/>
      <c r="C1415" s="21"/>
      <c r="D1415" s="9"/>
      <c r="E1415" s="9"/>
      <c r="F1415" s="22"/>
      <c r="G1415" s="22"/>
      <c r="H1415" s="22"/>
      <c r="I1415" s="9"/>
      <c r="J1415" s="9"/>
      <c r="K1415" s="21"/>
      <c r="M1415" s="63"/>
    </row>
    <row r="1416" spans="2:13" hidden="1">
      <c r="B1416" s="9"/>
      <c r="C1416" s="21"/>
      <c r="D1416" s="9"/>
      <c r="E1416" s="9"/>
      <c r="F1416" s="22"/>
      <c r="G1416" s="22"/>
      <c r="H1416" s="22"/>
      <c r="I1416" s="9"/>
      <c r="J1416" s="9"/>
      <c r="K1416" s="21"/>
      <c r="M1416" s="63"/>
    </row>
    <row r="1417" spans="2:13" hidden="1">
      <c r="B1417" s="9"/>
      <c r="C1417" s="21"/>
      <c r="D1417" s="9"/>
      <c r="E1417" s="9"/>
      <c r="F1417" s="22"/>
      <c r="G1417" s="22"/>
      <c r="H1417" s="22"/>
      <c r="I1417" s="9"/>
      <c r="J1417" s="9"/>
      <c r="K1417" s="21"/>
      <c r="M1417" s="63"/>
    </row>
    <row r="1418" spans="2:13" hidden="1">
      <c r="B1418" s="9"/>
      <c r="C1418" s="21"/>
      <c r="D1418" s="9"/>
      <c r="E1418" s="9"/>
      <c r="F1418" s="22"/>
      <c r="G1418" s="22"/>
      <c r="H1418" s="22"/>
      <c r="I1418" s="9"/>
      <c r="J1418" s="9"/>
      <c r="K1418" s="21"/>
      <c r="M1418" s="63"/>
    </row>
    <row r="1419" spans="2:13" hidden="1">
      <c r="B1419" s="9"/>
      <c r="C1419" s="21"/>
      <c r="D1419" s="9"/>
      <c r="E1419" s="9"/>
      <c r="F1419" s="22"/>
      <c r="G1419" s="22"/>
      <c r="H1419" s="22"/>
      <c r="I1419" s="9"/>
      <c r="J1419" s="9"/>
      <c r="K1419" s="21"/>
      <c r="M1419" s="63"/>
    </row>
    <row r="1420" spans="2:13" hidden="1">
      <c r="B1420" s="9"/>
      <c r="C1420" s="21"/>
      <c r="D1420" s="9"/>
      <c r="E1420" s="9"/>
      <c r="F1420" s="22"/>
      <c r="G1420" s="22"/>
      <c r="H1420" s="22"/>
      <c r="I1420" s="9"/>
      <c r="J1420" s="9"/>
      <c r="K1420" s="21"/>
      <c r="M1420" s="63"/>
    </row>
    <row r="1421" spans="2:13" hidden="1">
      <c r="B1421" s="9"/>
      <c r="C1421" s="21"/>
      <c r="D1421" s="9"/>
      <c r="E1421" s="9"/>
      <c r="F1421" s="22"/>
      <c r="G1421" s="22"/>
      <c r="H1421" s="22"/>
      <c r="I1421" s="9"/>
      <c r="J1421" s="9"/>
      <c r="K1421" s="21"/>
      <c r="M1421" s="63"/>
    </row>
    <row r="1422" spans="2:13" hidden="1">
      <c r="B1422" s="9"/>
      <c r="C1422" s="21"/>
      <c r="D1422" s="9"/>
      <c r="E1422" s="9"/>
      <c r="F1422" s="22"/>
      <c r="G1422" s="22"/>
      <c r="H1422" s="22"/>
      <c r="I1422" s="9"/>
      <c r="J1422" s="9"/>
      <c r="K1422" s="21"/>
      <c r="M1422" s="63"/>
    </row>
    <row r="1423" spans="2:13" hidden="1">
      <c r="B1423" s="9"/>
      <c r="C1423" s="21"/>
      <c r="D1423" s="9"/>
      <c r="E1423" s="9"/>
      <c r="F1423" s="22"/>
      <c r="G1423" s="22"/>
      <c r="H1423" s="22"/>
      <c r="I1423" s="9"/>
      <c r="J1423" s="9"/>
      <c r="K1423" s="21"/>
      <c r="M1423" s="63"/>
    </row>
    <row r="1424" spans="2:13" hidden="1">
      <c r="B1424" s="9"/>
      <c r="C1424" s="21"/>
      <c r="D1424" s="9"/>
      <c r="E1424" s="9"/>
      <c r="F1424" s="22"/>
      <c r="G1424" s="22"/>
      <c r="H1424" s="22"/>
      <c r="I1424" s="9"/>
      <c r="J1424" s="9"/>
      <c r="K1424" s="21"/>
      <c r="M1424" s="63"/>
    </row>
    <row r="1425" spans="2:13" hidden="1">
      <c r="B1425" s="9"/>
      <c r="C1425" s="21"/>
      <c r="D1425" s="9"/>
      <c r="E1425" s="9"/>
      <c r="F1425" s="22"/>
      <c r="G1425" s="22"/>
      <c r="H1425" s="22"/>
      <c r="I1425" s="9"/>
      <c r="J1425" s="9"/>
      <c r="K1425" s="21"/>
      <c r="M1425" s="63"/>
    </row>
    <row r="1426" spans="2:13" hidden="1">
      <c r="B1426" s="9"/>
      <c r="C1426" s="21"/>
      <c r="D1426" s="9"/>
      <c r="E1426" s="9"/>
      <c r="F1426" s="22"/>
      <c r="G1426" s="22"/>
      <c r="H1426" s="22"/>
      <c r="I1426" s="9"/>
      <c r="J1426" s="9"/>
      <c r="K1426" s="21"/>
      <c r="M1426" s="63"/>
    </row>
    <row r="1427" spans="2:13" hidden="1">
      <c r="B1427" s="9"/>
      <c r="C1427" s="21"/>
      <c r="D1427" s="9"/>
      <c r="E1427" s="9"/>
      <c r="F1427" s="22"/>
      <c r="G1427" s="22"/>
      <c r="H1427" s="22"/>
      <c r="I1427" s="9"/>
      <c r="J1427" s="9"/>
      <c r="K1427" s="21"/>
      <c r="M1427" s="63"/>
    </row>
    <row r="1428" spans="2:13" hidden="1">
      <c r="B1428" s="9"/>
      <c r="C1428" s="21"/>
      <c r="D1428" s="9"/>
      <c r="E1428" s="9"/>
      <c r="F1428" s="22"/>
      <c r="G1428" s="22"/>
      <c r="H1428" s="22"/>
      <c r="I1428" s="9"/>
      <c r="J1428" s="9"/>
      <c r="K1428" s="21"/>
      <c r="M1428" s="63"/>
    </row>
    <row r="1429" spans="2:13" hidden="1">
      <c r="B1429" s="9"/>
      <c r="C1429" s="21"/>
      <c r="D1429" s="9"/>
      <c r="E1429" s="9"/>
      <c r="F1429" s="22"/>
      <c r="G1429" s="22"/>
      <c r="H1429" s="22"/>
      <c r="I1429" s="9"/>
      <c r="J1429" s="9"/>
      <c r="K1429" s="21"/>
      <c r="M1429" s="63"/>
    </row>
    <row r="1430" spans="2:13" hidden="1">
      <c r="B1430" s="9"/>
      <c r="C1430" s="21"/>
      <c r="D1430" s="9"/>
      <c r="E1430" s="9"/>
      <c r="F1430" s="22"/>
      <c r="G1430" s="22"/>
      <c r="H1430" s="22"/>
      <c r="I1430" s="9"/>
      <c r="J1430" s="9"/>
      <c r="K1430" s="21"/>
      <c r="M1430" s="63"/>
    </row>
    <row r="1431" spans="2:13" hidden="1">
      <c r="B1431" s="9"/>
      <c r="C1431" s="21"/>
      <c r="D1431" s="9"/>
      <c r="E1431" s="9"/>
      <c r="F1431" s="22"/>
      <c r="G1431" s="22"/>
      <c r="H1431" s="22"/>
      <c r="I1431" s="9"/>
      <c r="J1431" s="9"/>
      <c r="K1431" s="21"/>
      <c r="M1431" s="63"/>
    </row>
    <row r="1432" spans="2:13" hidden="1">
      <c r="B1432" s="9"/>
      <c r="C1432" s="21"/>
      <c r="D1432" s="9"/>
      <c r="E1432" s="9"/>
      <c r="F1432" s="22"/>
      <c r="G1432" s="22"/>
      <c r="H1432" s="22"/>
      <c r="I1432" s="9"/>
      <c r="J1432" s="9"/>
      <c r="K1432" s="21"/>
      <c r="M1432" s="63"/>
    </row>
    <row r="1433" spans="2:13" hidden="1">
      <c r="B1433" s="9"/>
      <c r="C1433" s="21"/>
      <c r="D1433" s="9"/>
      <c r="E1433" s="9"/>
      <c r="F1433" s="22"/>
      <c r="G1433" s="22"/>
      <c r="H1433" s="22"/>
      <c r="I1433" s="9"/>
      <c r="J1433" s="9"/>
      <c r="K1433" s="21"/>
      <c r="M1433" s="63"/>
    </row>
    <row r="1434" spans="2:13" hidden="1">
      <c r="B1434" s="9"/>
      <c r="C1434" s="21"/>
      <c r="D1434" s="9"/>
      <c r="E1434" s="9"/>
      <c r="F1434" s="22"/>
      <c r="G1434" s="22"/>
      <c r="H1434" s="22"/>
      <c r="I1434" s="9"/>
      <c r="J1434" s="9"/>
      <c r="K1434" s="21"/>
      <c r="M1434" s="63"/>
    </row>
    <row r="1435" spans="2:13" hidden="1">
      <c r="B1435" s="9"/>
      <c r="C1435" s="21"/>
      <c r="D1435" s="9"/>
      <c r="E1435" s="9"/>
      <c r="F1435" s="22"/>
      <c r="G1435" s="22"/>
      <c r="H1435" s="22"/>
      <c r="I1435" s="9"/>
      <c r="J1435" s="9"/>
      <c r="K1435" s="21"/>
      <c r="M1435" s="63"/>
    </row>
    <row r="1436" spans="2:13" hidden="1">
      <c r="B1436" s="9"/>
      <c r="C1436" s="21"/>
      <c r="D1436" s="9"/>
      <c r="E1436" s="9"/>
      <c r="F1436" s="22"/>
      <c r="G1436" s="22"/>
      <c r="H1436" s="22"/>
      <c r="I1436" s="9"/>
      <c r="J1436" s="9"/>
      <c r="K1436" s="21"/>
      <c r="M1436" s="63"/>
    </row>
    <row r="1437" spans="2:13" hidden="1">
      <c r="B1437" s="9"/>
      <c r="C1437" s="21"/>
      <c r="D1437" s="9"/>
      <c r="E1437" s="9"/>
      <c r="F1437" s="22"/>
      <c r="G1437" s="22"/>
      <c r="H1437" s="22"/>
      <c r="I1437" s="9"/>
      <c r="J1437" s="9"/>
      <c r="K1437" s="21"/>
      <c r="M1437" s="63"/>
    </row>
    <row r="1438" spans="2:13" hidden="1">
      <c r="B1438" s="9"/>
      <c r="C1438" s="21"/>
      <c r="D1438" s="9"/>
      <c r="E1438" s="9"/>
      <c r="F1438" s="22"/>
      <c r="G1438" s="22"/>
      <c r="H1438" s="22"/>
      <c r="I1438" s="9"/>
      <c r="J1438" s="9"/>
      <c r="K1438" s="21"/>
      <c r="M1438" s="63"/>
    </row>
    <row r="1439" spans="2:13" hidden="1">
      <c r="B1439" s="9"/>
      <c r="C1439" s="21"/>
      <c r="D1439" s="9"/>
      <c r="E1439" s="9"/>
      <c r="F1439" s="22"/>
      <c r="G1439" s="22"/>
      <c r="H1439" s="22"/>
      <c r="I1439" s="9"/>
      <c r="J1439" s="9"/>
      <c r="K1439" s="21"/>
      <c r="M1439" s="63"/>
    </row>
    <row r="1440" spans="2:13" hidden="1">
      <c r="B1440" s="9"/>
      <c r="C1440" s="21"/>
      <c r="D1440" s="9"/>
      <c r="E1440" s="9"/>
      <c r="F1440" s="22"/>
      <c r="G1440" s="22"/>
      <c r="H1440" s="22"/>
      <c r="I1440" s="9"/>
      <c r="J1440" s="9"/>
      <c r="K1440" s="21"/>
      <c r="M1440" s="63"/>
    </row>
    <row r="1441" spans="2:13" hidden="1">
      <c r="B1441" s="9"/>
      <c r="C1441" s="21"/>
      <c r="D1441" s="9"/>
      <c r="E1441" s="9"/>
      <c r="F1441" s="22"/>
      <c r="G1441" s="22"/>
      <c r="H1441" s="22"/>
      <c r="I1441" s="9"/>
      <c r="J1441" s="9"/>
      <c r="K1441" s="21"/>
      <c r="M1441" s="63"/>
    </row>
    <row r="1442" spans="2:13" hidden="1">
      <c r="B1442" s="9"/>
      <c r="C1442" s="21"/>
      <c r="D1442" s="9"/>
      <c r="E1442" s="9"/>
      <c r="F1442" s="22"/>
      <c r="G1442" s="22"/>
      <c r="H1442" s="22"/>
      <c r="I1442" s="9"/>
      <c r="J1442" s="9"/>
      <c r="K1442" s="21"/>
      <c r="M1442" s="63"/>
    </row>
    <row r="1443" spans="2:13" hidden="1">
      <c r="B1443" s="9"/>
      <c r="C1443" s="21"/>
      <c r="D1443" s="9"/>
      <c r="E1443" s="9"/>
      <c r="F1443" s="22"/>
      <c r="G1443" s="22"/>
      <c r="H1443" s="22"/>
      <c r="I1443" s="9"/>
      <c r="J1443" s="9"/>
      <c r="K1443" s="21"/>
      <c r="M1443" s="63"/>
    </row>
    <row r="1444" spans="2:13" hidden="1">
      <c r="B1444" s="9"/>
      <c r="C1444" s="21"/>
      <c r="D1444" s="9"/>
      <c r="E1444" s="9"/>
      <c r="F1444" s="22"/>
      <c r="G1444" s="22"/>
      <c r="H1444" s="22"/>
      <c r="I1444" s="9"/>
      <c r="J1444" s="9"/>
      <c r="K1444" s="21"/>
      <c r="M1444" s="63"/>
    </row>
    <row r="1445" spans="2:13" hidden="1">
      <c r="B1445" s="9"/>
      <c r="C1445" s="21"/>
      <c r="D1445" s="9"/>
      <c r="E1445" s="9"/>
      <c r="F1445" s="22"/>
      <c r="G1445" s="22"/>
      <c r="H1445" s="22"/>
      <c r="I1445" s="9"/>
      <c r="J1445" s="9"/>
      <c r="K1445" s="21"/>
      <c r="M1445" s="63"/>
    </row>
    <row r="1446" spans="2:13" hidden="1">
      <c r="B1446" s="9"/>
      <c r="C1446" s="21"/>
      <c r="D1446" s="9"/>
      <c r="E1446" s="9"/>
      <c r="F1446" s="22"/>
      <c r="G1446" s="22"/>
      <c r="H1446" s="22"/>
      <c r="I1446" s="9"/>
      <c r="J1446" s="9"/>
      <c r="K1446" s="21"/>
      <c r="M1446" s="63"/>
    </row>
    <row r="1447" spans="2:13" hidden="1">
      <c r="B1447" s="9"/>
      <c r="C1447" s="21"/>
      <c r="D1447" s="9"/>
      <c r="E1447" s="9"/>
      <c r="F1447" s="22"/>
      <c r="G1447" s="22"/>
      <c r="H1447" s="22"/>
      <c r="I1447" s="9"/>
      <c r="J1447" s="9"/>
      <c r="K1447" s="21"/>
      <c r="M1447" s="63"/>
    </row>
    <row r="1448" spans="2:13" hidden="1">
      <c r="B1448" s="9"/>
      <c r="C1448" s="21"/>
      <c r="D1448" s="9"/>
      <c r="E1448" s="9"/>
      <c r="F1448" s="22"/>
      <c r="G1448" s="22"/>
      <c r="H1448" s="22"/>
      <c r="I1448" s="9"/>
      <c r="J1448" s="9"/>
      <c r="K1448" s="21"/>
      <c r="M1448" s="63"/>
    </row>
    <row r="1449" spans="2:13" hidden="1">
      <c r="B1449" s="9"/>
      <c r="C1449" s="21"/>
      <c r="D1449" s="9"/>
      <c r="E1449" s="9"/>
      <c r="F1449" s="22"/>
      <c r="G1449" s="22"/>
      <c r="H1449" s="22"/>
      <c r="I1449" s="9"/>
      <c r="J1449" s="9"/>
      <c r="K1449" s="21"/>
      <c r="M1449" s="63"/>
    </row>
    <row r="1450" spans="2:13" hidden="1">
      <c r="B1450" s="9"/>
      <c r="C1450" s="21"/>
      <c r="D1450" s="9"/>
      <c r="E1450" s="9"/>
      <c r="F1450" s="22"/>
      <c r="G1450" s="22"/>
      <c r="H1450" s="22"/>
      <c r="I1450" s="9"/>
      <c r="J1450" s="9"/>
      <c r="K1450" s="21"/>
      <c r="M1450" s="63"/>
    </row>
    <row r="1451" spans="2:13" hidden="1">
      <c r="B1451" s="9"/>
      <c r="C1451" s="21"/>
      <c r="D1451" s="9"/>
      <c r="E1451" s="9"/>
      <c r="F1451" s="22"/>
      <c r="G1451" s="22"/>
      <c r="H1451" s="22"/>
      <c r="I1451" s="9"/>
      <c r="J1451" s="9"/>
      <c r="K1451" s="21"/>
      <c r="M1451" s="63"/>
    </row>
    <row r="1452" spans="2:13" hidden="1">
      <c r="B1452" s="9"/>
      <c r="C1452" s="21"/>
      <c r="D1452" s="9"/>
      <c r="E1452" s="9"/>
      <c r="F1452" s="22"/>
      <c r="G1452" s="22"/>
      <c r="H1452" s="22"/>
      <c r="I1452" s="9"/>
      <c r="J1452" s="9"/>
      <c r="K1452" s="21"/>
      <c r="M1452" s="63"/>
    </row>
    <row r="1453" spans="2:13" hidden="1">
      <c r="B1453" s="9"/>
      <c r="C1453" s="21"/>
      <c r="D1453" s="9"/>
      <c r="E1453" s="9"/>
      <c r="F1453" s="22"/>
      <c r="G1453" s="22"/>
      <c r="H1453" s="22"/>
      <c r="I1453" s="9"/>
      <c r="J1453" s="9"/>
      <c r="K1453" s="21"/>
      <c r="M1453" s="63"/>
    </row>
    <row r="1454" spans="2:13" hidden="1">
      <c r="B1454" s="9"/>
      <c r="C1454" s="21"/>
      <c r="D1454" s="9"/>
      <c r="E1454" s="9"/>
      <c r="F1454" s="22"/>
      <c r="G1454" s="22"/>
      <c r="H1454" s="22"/>
      <c r="I1454" s="9"/>
      <c r="J1454" s="9"/>
      <c r="K1454" s="21"/>
      <c r="M1454" s="63"/>
    </row>
    <row r="1455" spans="2:13" hidden="1">
      <c r="B1455" s="9"/>
      <c r="C1455" s="21"/>
      <c r="D1455" s="9"/>
      <c r="E1455" s="9"/>
      <c r="F1455" s="22"/>
      <c r="G1455" s="22"/>
      <c r="H1455" s="22"/>
      <c r="I1455" s="9"/>
      <c r="J1455" s="9"/>
      <c r="K1455" s="21"/>
      <c r="M1455" s="63"/>
    </row>
    <row r="1456" spans="2:13" hidden="1">
      <c r="B1456" s="9"/>
      <c r="C1456" s="21"/>
      <c r="D1456" s="9"/>
      <c r="E1456" s="9"/>
      <c r="F1456" s="22"/>
      <c r="G1456" s="22"/>
      <c r="H1456" s="22"/>
      <c r="I1456" s="9"/>
      <c r="J1456" s="9"/>
      <c r="K1456" s="21"/>
      <c r="M1456" s="63"/>
    </row>
    <row r="1457" spans="2:13" hidden="1">
      <c r="B1457" s="9"/>
      <c r="C1457" s="21"/>
      <c r="D1457" s="9"/>
      <c r="E1457" s="9"/>
      <c r="F1457" s="22"/>
      <c r="G1457" s="22"/>
      <c r="H1457" s="22"/>
      <c r="I1457" s="9"/>
      <c r="J1457" s="9"/>
      <c r="K1457" s="21"/>
      <c r="M1457" s="63"/>
    </row>
    <row r="1458" spans="2:13" hidden="1">
      <c r="B1458" s="9"/>
      <c r="C1458" s="21"/>
      <c r="D1458" s="9"/>
      <c r="E1458" s="9"/>
      <c r="F1458" s="22"/>
      <c r="G1458" s="22"/>
      <c r="H1458" s="22"/>
      <c r="I1458" s="9"/>
      <c r="J1458" s="9"/>
      <c r="K1458" s="21"/>
      <c r="M1458" s="63"/>
    </row>
    <row r="1459" spans="2:13" hidden="1">
      <c r="B1459" s="9"/>
      <c r="C1459" s="21"/>
      <c r="D1459" s="9"/>
      <c r="E1459" s="9"/>
      <c r="F1459" s="22"/>
      <c r="G1459" s="22"/>
      <c r="H1459" s="22"/>
      <c r="I1459" s="9"/>
      <c r="J1459" s="9"/>
      <c r="K1459" s="21"/>
      <c r="M1459" s="63"/>
    </row>
    <row r="1460" spans="2:13" hidden="1">
      <c r="B1460" s="9"/>
      <c r="C1460" s="21"/>
      <c r="D1460" s="9"/>
      <c r="E1460" s="9"/>
      <c r="F1460" s="22"/>
      <c r="G1460" s="22"/>
      <c r="H1460" s="22"/>
      <c r="I1460" s="9"/>
      <c r="J1460" s="9"/>
      <c r="K1460" s="21"/>
      <c r="M1460" s="63"/>
    </row>
    <row r="1461" spans="2:13" hidden="1">
      <c r="B1461" s="9"/>
      <c r="C1461" s="21"/>
      <c r="D1461" s="9"/>
      <c r="E1461" s="9"/>
      <c r="F1461" s="22"/>
      <c r="G1461" s="22"/>
      <c r="H1461" s="22"/>
      <c r="I1461" s="9"/>
      <c r="J1461" s="9"/>
      <c r="K1461" s="21"/>
      <c r="M1461" s="63"/>
    </row>
    <row r="1462" spans="2:13" hidden="1">
      <c r="B1462" s="9"/>
      <c r="C1462" s="21"/>
      <c r="D1462" s="9"/>
      <c r="E1462" s="9"/>
      <c r="F1462" s="22"/>
      <c r="G1462" s="22"/>
      <c r="H1462" s="22"/>
      <c r="I1462" s="9"/>
      <c r="J1462" s="9"/>
      <c r="K1462" s="21"/>
      <c r="M1462" s="63"/>
    </row>
    <row r="1463" spans="2:13" hidden="1">
      <c r="B1463" s="9"/>
      <c r="C1463" s="21"/>
      <c r="D1463" s="9"/>
      <c r="E1463" s="9"/>
      <c r="F1463" s="22"/>
      <c r="G1463" s="22"/>
      <c r="H1463" s="22"/>
      <c r="I1463" s="9"/>
      <c r="J1463" s="9"/>
      <c r="K1463" s="21"/>
      <c r="M1463" s="63"/>
    </row>
    <row r="1464" spans="2:13" hidden="1">
      <c r="B1464" s="9"/>
      <c r="C1464" s="21"/>
      <c r="D1464" s="9"/>
      <c r="E1464" s="9"/>
      <c r="F1464" s="22"/>
      <c r="G1464" s="22"/>
      <c r="H1464" s="22"/>
      <c r="I1464" s="9"/>
      <c r="J1464" s="9"/>
      <c r="K1464" s="21"/>
      <c r="M1464" s="63"/>
    </row>
    <row r="1465" spans="2:13" hidden="1">
      <c r="B1465" s="9"/>
      <c r="C1465" s="21"/>
      <c r="D1465" s="9"/>
      <c r="E1465" s="9"/>
      <c r="F1465" s="22"/>
      <c r="G1465" s="22"/>
      <c r="H1465" s="22"/>
      <c r="I1465" s="9"/>
      <c r="J1465" s="9"/>
      <c r="K1465" s="21"/>
      <c r="M1465" s="63"/>
    </row>
    <row r="1466" spans="2:13" hidden="1">
      <c r="B1466" s="9"/>
      <c r="C1466" s="21"/>
      <c r="D1466" s="9"/>
      <c r="E1466" s="9"/>
      <c r="F1466" s="22"/>
      <c r="G1466" s="22"/>
      <c r="H1466" s="22"/>
      <c r="I1466" s="9"/>
      <c r="J1466" s="9"/>
      <c r="K1466" s="21"/>
      <c r="M1466" s="63"/>
    </row>
    <row r="1467" spans="2:13" hidden="1">
      <c r="B1467" s="9"/>
      <c r="C1467" s="21"/>
      <c r="D1467" s="9"/>
      <c r="E1467" s="9"/>
      <c r="F1467" s="22"/>
      <c r="G1467" s="22"/>
      <c r="H1467" s="22"/>
      <c r="I1467" s="9"/>
      <c r="J1467" s="9"/>
      <c r="K1467" s="21"/>
      <c r="M1467" s="63"/>
    </row>
    <row r="1468" spans="2:13" hidden="1">
      <c r="B1468" s="9"/>
      <c r="C1468" s="21"/>
      <c r="D1468" s="9"/>
      <c r="E1468" s="9"/>
      <c r="F1468" s="22"/>
      <c r="G1468" s="22"/>
      <c r="H1468" s="22"/>
      <c r="I1468" s="9"/>
      <c r="J1468" s="9"/>
      <c r="K1468" s="21"/>
      <c r="M1468" s="63"/>
    </row>
    <row r="1469" spans="2:13" hidden="1">
      <c r="B1469" s="9"/>
      <c r="C1469" s="21"/>
      <c r="D1469" s="9"/>
      <c r="E1469" s="9"/>
      <c r="F1469" s="22"/>
      <c r="G1469" s="22"/>
      <c r="H1469" s="22"/>
      <c r="I1469" s="9"/>
      <c r="J1469" s="9"/>
      <c r="K1469" s="21"/>
      <c r="M1469" s="63"/>
    </row>
    <row r="1470" spans="2:13" hidden="1">
      <c r="B1470" s="9"/>
      <c r="C1470" s="21"/>
      <c r="D1470" s="9"/>
      <c r="E1470" s="9"/>
      <c r="F1470" s="22"/>
      <c r="G1470" s="22"/>
      <c r="H1470" s="22"/>
      <c r="I1470" s="9"/>
      <c r="J1470" s="9"/>
      <c r="K1470" s="21"/>
      <c r="M1470" s="63"/>
    </row>
    <row r="1471" spans="2:13" hidden="1">
      <c r="B1471" s="9"/>
      <c r="C1471" s="21"/>
      <c r="D1471" s="9"/>
      <c r="E1471" s="9"/>
      <c r="F1471" s="22"/>
      <c r="G1471" s="22"/>
      <c r="H1471" s="22"/>
      <c r="I1471" s="9"/>
      <c r="J1471" s="9"/>
      <c r="K1471" s="21"/>
      <c r="M1471" s="63"/>
    </row>
    <row r="1472" spans="2:13" hidden="1">
      <c r="B1472" s="9"/>
      <c r="C1472" s="21"/>
      <c r="D1472" s="9"/>
      <c r="E1472" s="9"/>
      <c r="F1472" s="22"/>
      <c r="G1472" s="22"/>
      <c r="H1472" s="22"/>
      <c r="I1472" s="9"/>
      <c r="J1472" s="9"/>
      <c r="K1472" s="21"/>
      <c r="M1472" s="63"/>
    </row>
    <row r="1473" spans="2:13" hidden="1">
      <c r="B1473" s="9"/>
      <c r="C1473" s="21"/>
      <c r="D1473" s="9"/>
      <c r="E1473" s="9"/>
      <c r="F1473" s="22"/>
      <c r="G1473" s="22"/>
      <c r="H1473" s="22"/>
      <c r="I1473" s="9"/>
      <c r="J1473" s="9"/>
      <c r="K1473" s="21"/>
      <c r="M1473" s="63"/>
    </row>
    <row r="1474" spans="2:13" hidden="1">
      <c r="B1474" s="9"/>
      <c r="C1474" s="21"/>
      <c r="D1474" s="9"/>
      <c r="E1474" s="9"/>
      <c r="F1474" s="22"/>
      <c r="G1474" s="22"/>
      <c r="H1474" s="22"/>
      <c r="I1474" s="9"/>
      <c r="J1474" s="9"/>
      <c r="K1474" s="21"/>
      <c r="M1474" s="63"/>
    </row>
    <row r="1475" spans="2:13" hidden="1">
      <c r="B1475" s="9"/>
      <c r="C1475" s="21"/>
      <c r="D1475" s="9"/>
      <c r="E1475" s="9"/>
      <c r="F1475" s="22"/>
      <c r="G1475" s="22"/>
      <c r="H1475" s="22"/>
      <c r="I1475" s="9"/>
      <c r="J1475" s="9"/>
      <c r="K1475" s="21"/>
      <c r="M1475" s="63"/>
    </row>
    <row r="1476" spans="2:13" hidden="1">
      <c r="B1476" s="9"/>
      <c r="C1476" s="21"/>
      <c r="D1476" s="9"/>
      <c r="E1476" s="9"/>
      <c r="F1476" s="22"/>
      <c r="G1476" s="22"/>
      <c r="H1476" s="22"/>
      <c r="I1476" s="9"/>
      <c r="J1476" s="9"/>
      <c r="K1476" s="21"/>
      <c r="M1476" s="63"/>
    </row>
    <row r="1477" spans="2:13" hidden="1">
      <c r="B1477" s="9"/>
      <c r="C1477" s="21"/>
      <c r="D1477" s="9"/>
      <c r="E1477" s="9"/>
      <c r="F1477" s="22"/>
      <c r="G1477" s="22"/>
      <c r="H1477" s="22"/>
      <c r="I1477" s="9"/>
      <c r="J1477" s="9"/>
      <c r="K1477" s="21"/>
      <c r="M1477" s="63"/>
    </row>
    <row r="1478" spans="2:13" hidden="1">
      <c r="B1478" s="9"/>
      <c r="C1478" s="21"/>
      <c r="D1478" s="9"/>
      <c r="E1478" s="9"/>
      <c r="F1478" s="22"/>
      <c r="G1478" s="22"/>
      <c r="H1478" s="22"/>
      <c r="I1478" s="9"/>
      <c r="J1478" s="9"/>
      <c r="K1478" s="21"/>
      <c r="M1478" s="63"/>
    </row>
    <row r="1479" spans="2:13" hidden="1">
      <c r="B1479" s="9"/>
      <c r="C1479" s="21"/>
      <c r="D1479" s="9"/>
      <c r="E1479" s="9"/>
      <c r="F1479" s="22"/>
      <c r="G1479" s="22"/>
      <c r="H1479" s="22"/>
      <c r="I1479" s="9"/>
      <c r="J1479" s="9"/>
      <c r="K1479" s="21"/>
      <c r="M1479" s="63"/>
    </row>
    <row r="1480" spans="2:13" hidden="1">
      <c r="B1480" s="9"/>
      <c r="C1480" s="21"/>
      <c r="D1480" s="9"/>
      <c r="E1480" s="9"/>
      <c r="F1480" s="22"/>
      <c r="G1480" s="22"/>
      <c r="H1480" s="22"/>
      <c r="I1480" s="9"/>
      <c r="J1480" s="9"/>
      <c r="K1480" s="21"/>
      <c r="M1480" s="63"/>
    </row>
    <row r="1481" spans="2:13" hidden="1">
      <c r="B1481" s="9"/>
      <c r="C1481" s="21"/>
      <c r="D1481" s="9"/>
      <c r="E1481" s="9"/>
      <c r="F1481" s="22"/>
      <c r="G1481" s="22"/>
      <c r="H1481" s="22"/>
      <c r="I1481" s="9"/>
      <c r="J1481" s="9"/>
      <c r="K1481" s="21"/>
      <c r="M1481" s="63"/>
    </row>
    <row r="1482" spans="2:13" hidden="1">
      <c r="B1482" s="9"/>
      <c r="C1482" s="21"/>
      <c r="D1482" s="9"/>
      <c r="E1482" s="9"/>
      <c r="F1482" s="22"/>
      <c r="G1482" s="22"/>
      <c r="H1482" s="22"/>
      <c r="I1482" s="9"/>
      <c r="J1482" s="9"/>
      <c r="K1482" s="21"/>
      <c r="M1482" s="63"/>
    </row>
    <row r="1483" spans="2:13" hidden="1">
      <c r="B1483" s="9"/>
      <c r="C1483" s="21"/>
      <c r="D1483" s="9"/>
      <c r="E1483" s="9"/>
      <c r="F1483" s="22"/>
      <c r="G1483" s="22"/>
      <c r="H1483" s="22"/>
      <c r="I1483" s="9"/>
      <c r="J1483" s="9"/>
      <c r="K1483" s="21"/>
      <c r="M1483" s="63"/>
    </row>
    <row r="1484" spans="2:13" hidden="1">
      <c r="B1484" s="9"/>
      <c r="C1484" s="21"/>
      <c r="D1484" s="9"/>
      <c r="E1484" s="9"/>
      <c r="F1484" s="22"/>
      <c r="G1484" s="22"/>
      <c r="H1484" s="22"/>
      <c r="I1484" s="9"/>
      <c r="J1484" s="9"/>
      <c r="K1484" s="21"/>
      <c r="M1484" s="63"/>
    </row>
    <row r="1485" spans="2:13" hidden="1">
      <c r="B1485" s="9"/>
      <c r="C1485" s="21"/>
      <c r="D1485" s="9"/>
      <c r="E1485" s="9"/>
      <c r="F1485" s="22"/>
      <c r="G1485" s="22"/>
      <c r="H1485" s="22"/>
      <c r="I1485" s="9"/>
      <c r="J1485" s="9"/>
      <c r="K1485" s="21"/>
      <c r="M1485" s="63"/>
    </row>
    <row r="1486" spans="2:13" hidden="1">
      <c r="B1486" s="9"/>
      <c r="C1486" s="21"/>
      <c r="D1486" s="9"/>
      <c r="E1486" s="9"/>
      <c r="F1486" s="22"/>
      <c r="G1486" s="22"/>
      <c r="H1486" s="22"/>
      <c r="I1486" s="9"/>
      <c r="J1486" s="9"/>
      <c r="K1486" s="21"/>
      <c r="M1486" s="63"/>
    </row>
    <row r="1487" spans="2:13" hidden="1">
      <c r="B1487" s="9"/>
      <c r="C1487" s="21"/>
      <c r="D1487" s="9"/>
      <c r="E1487" s="9"/>
      <c r="F1487" s="22"/>
      <c r="G1487" s="22"/>
      <c r="H1487" s="22"/>
      <c r="I1487" s="9"/>
      <c r="J1487" s="9"/>
      <c r="K1487" s="21"/>
      <c r="M1487" s="63"/>
    </row>
    <row r="1488" spans="2:13" hidden="1">
      <c r="B1488" s="9"/>
      <c r="C1488" s="21"/>
      <c r="D1488" s="9"/>
      <c r="E1488" s="9"/>
      <c r="F1488" s="22"/>
      <c r="G1488" s="22"/>
      <c r="H1488" s="22"/>
      <c r="I1488" s="9"/>
      <c r="J1488" s="9"/>
      <c r="K1488" s="21"/>
      <c r="M1488" s="63"/>
    </row>
    <row r="1489" spans="2:13" hidden="1">
      <c r="B1489" s="9"/>
      <c r="C1489" s="21"/>
      <c r="D1489" s="9"/>
      <c r="E1489" s="9"/>
      <c r="F1489" s="22"/>
      <c r="G1489" s="22"/>
      <c r="H1489" s="22"/>
      <c r="I1489" s="9"/>
      <c r="J1489" s="9"/>
      <c r="K1489" s="21"/>
      <c r="M1489" s="63"/>
    </row>
    <row r="1490" spans="2:13" hidden="1">
      <c r="B1490" s="9"/>
      <c r="C1490" s="21"/>
      <c r="D1490" s="9"/>
      <c r="E1490" s="9"/>
      <c r="F1490" s="22"/>
      <c r="G1490" s="22"/>
      <c r="H1490" s="22"/>
      <c r="I1490" s="9"/>
      <c r="J1490" s="9"/>
      <c r="K1490" s="21"/>
      <c r="M1490" s="63"/>
    </row>
    <row r="1491" spans="2:13" hidden="1">
      <c r="B1491" s="9"/>
      <c r="C1491" s="21"/>
      <c r="D1491" s="9"/>
      <c r="E1491" s="9"/>
      <c r="F1491" s="22"/>
      <c r="G1491" s="22"/>
      <c r="H1491" s="22"/>
      <c r="I1491" s="9"/>
      <c r="J1491" s="9"/>
      <c r="K1491" s="21"/>
      <c r="M1491" s="63"/>
    </row>
    <row r="1492" spans="2:13" hidden="1">
      <c r="B1492" s="9"/>
      <c r="C1492" s="21"/>
      <c r="D1492" s="9"/>
      <c r="E1492" s="9"/>
      <c r="F1492" s="22"/>
      <c r="G1492" s="22"/>
      <c r="H1492" s="22"/>
      <c r="I1492" s="9"/>
      <c r="J1492" s="9"/>
      <c r="K1492" s="21"/>
      <c r="M1492" s="63"/>
    </row>
    <row r="1493" spans="2:13" hidden="1">
      <c r="B1493" s="9"/>
      <c r="C1493" s="21"/>
      <c r="D1493" s="9"/>
      <c r="E1493" s="9"/>
      <c r="F1493" s="22"/>
      <c r="G1493" s="22"/>
      <c r="H1493" s="22"/>
      <c r="I1493" s="9"/>
      <c r="J1493" s="9"/>
      <c r="K1493" s="21"/>
      <c r="M1493" s="63"/>
    </row>
    <row r="1494" spans="2:13" hidden="1">
      <c r="B1494" s="9"/>
      <c r="C1494" s="21"/>
      <c r="D1494" s="9"/>
      <c r="E1494" s="9"/>
      <c r="F1494" s="22"/>
      <c r="G1494" s="22"/>
      <c r="H1494" s="22"/>
      <c r="I1494" s="9"/>
      <c r="J1494" s="9"/>
      <c r="K1494" s="21"/>
      <c r="M1494" s="63"/>
    </row>
    <row r="1495" spans="2:13" hidden="1">
      <c r="B1495" s="9"/>
      <c r="C1495" s="21"/>
      <c r="D1495" s="9"/>
      <c r="E1495" s="9"/>
      <c r="F1495" s="22"/>
      <c r="G1495" s="22"/>
      <c r="H1495" s="22"/>
      <c r="I1495" s="9"/>
      <c r="J1495" s="9"/>
      <c r="K1495" s="21"/>
      <c r="M1495" s="63"/>
    </row>
    <row r="1496" spans="2:13" hidden="1">
      <c r="B1496" s="9"/>
      <c r="C1496" s="21"/>
      <c r="D1496" s="9"/>
      <c r="E1496" s="9"/>
      <c r="F1496" s="22"/>
      <c r="G1496" s="22"/>
      <c r="H1496" s="22"/>
      <c r="I1496" s="9"/>
      <c r="J1496" s="9"/>
      <c r="K1496" s="21"/>
      <c r="M1496" s="63"/>
    </row>
    <row r="1497" spans="2:13" hidden="1">
      <c r="B1497" s="9"/>
      <c r="C1497" s="21"/>
      <c r="D1497" s="9"/>
      <c r="E1497" s="9"/>
      <c r="F1497" s="22"/>
      <c r="G1497" s="22"/>
      <c r="H1497" s="22"/>
      <c r="I1497" s="9"/>
      <c r="J1497" s="9"/>
      <c r="K1497" s="21"/>
      <c r="M1497" s="63"/>
    </row>
    <row r="1498" spans="2:13" hidden="1">
      <c r="B1498" s="9"/>
      <c r="C1498" s="21"/>
      <c r="D1498" s="9"/>
      <c r="E1498" s="9"/>
      <c r="F1498" s="22"/>
      <c r="G1498" s="22"/>
      <c r="H1498" s="22"/>
      <c r="I1498" s="9"/>
      <c r="J1498" s="9"/>
      <c r="K1498" s="21"/>
      <c r="M1498" s="63"/>
    </row>
    <row r="1499" spans="2:13" hidden="1">
      <c r="B1499" s="9"/>
      <c r="C1499" s="21"/>
      <c r="D1499" s="9"/>
      <c r="E1499" s="9"/>
      <c r="F1499" s="22"/>
      <c r="G1499" s="22"/>
      <c r="H1499" s="22"/>
      <c r="I1499" s="9"/>
      <c r="J1499" s="9"/>
      <c r="K1499" s="21"/>
      <c r="M1499" s="63"/>
    </row>
    <row r="1500" spans="2:13" hidden="1">
      <c r="B1500" s="9"/>
      <c r="C1500" s="21"/>
      <c r="D1500" s="9"/>
      <c r="E1500" s="9"/>
      <c r="F1500" s="22"/>
      <c r="G1500" s="22"/>
      <c r="H1500" s="22"/>
      <c r="I1500" s="9"/>
      <c r="J1500" s="9"/>
      <c r="K1500" s="21"/>
      <c r="M1500" s="63"/>
    </row>
    <row r="1501" spans="2:13" hidden="1">
      <c r="B1501" s="9"/>
      <c r="C1501" s="21"/>
      <c r="D1501" s="9"/>
      <c r="E1501" s="9"/>
      <c r="F1501" s="22"/>
      <c r="G1501" s="22"/>
      <c r="H1501" s="22"/>
      <c r="I1501" s="9"/>
      <c r="J1501" s="9"/>
      <c r="K1501" s="21"/>
      <c r="M1501" s="63"/>
    </row>
    <row r="1502" spans="2:13" hidden="1">
      <c r="B1502" s="9"/>
      <c r="C1502" s="21"/>
      <c r="D1502" s="9"/>
      <c r="E1502" s="9"/>
      <c r="F1502" s="22"/>
      <c r="G1502" s="22"/>
      <c r="H1502" s="22"/>
      <c r="I1502" s="9"/>
      <c r="J1502" s="9"/>
      <c r="K1502" s="21"/>
      <c r="M1502" s="63"/>
    </row>
    <row r="1503" spans="2:13" hidden="1">
      <c r="B1503" s="9"/>
      <c r="C1503" s="21"/>
      <c r="D1503" s="9"/>
      <c r="E1503" s="9"/>
      <c r="F1503" s="22"/>
      <c r="G1503" s="22"/>
      <c r="H1503" s="22"/>
      <c r="I1503" s="9"/>
      <c r="J1503" s="9"/>
      <c r="K1503" s="21"/>
      <c r="M1503" s="63"/>
    </row>
    <row r="1504" spans="2:13" hidden="1">
      <c r="B1504" s="9"/>
      <c r="C1504" s="21"/>
      <c r="D1504" s="9"/>
      <c r="E1504" s="9"/>
      <c r="F1504" s="22"/>
      <c r="G1504" s="22"/>
      <c r="H1504" s="22"/>
      <c r="I1504" s="9"/>
      <c r="J1504" s="9"/>
      <c r="K1504" s="21"/>
      <c r="M1504" s="63"/>
    </row>
    <row r="1505" spans="2:13" hidden="1">
      <c r="B1505" s="9"/>
      <c r="C1505" s="21"/>
      <c r="D1505" s="9"/>
      <c r="E1505" s="9"/>
      <c r="F1505" s="22"/>
      <c r="G1505" s="22"/>
      <c r="H1505" s="22"/>
      <c r="I1505" s="9"/>
      <c r="J1505" s="9"/>
      <c r="K1505" s="21"/>
      <c r="M1505" s="63"/>
    </row>
    <row r="1506" spans="2:13" hidden="1">
      <c r="B1506" s="9"/>
      <c r="C1506" s="21"/>
      <c r="D1506" s="9"/>
      <c r="E1506" s="9"/>
      <c r="F1506" s="22"/>
      <c r="G1506" s="22"/>
      <c r="H1506" s="22"/>
      <c r="I1506" s="9"/>
      <c r="J1506" s="9"/>
      <c r="K1506" s="21"/>
      <c r="M1506" s="63"/>
    </row>
    <row r="1507" spans="2:13" hidden="1">
      <c r="B1507" s="9"/>
      <c r="C1507" s="21"/>
      <c r="D1507" s="9"/>
      <c r="E1507" s="9"/>
      <c r="F1507" s="22"/>
      <c r="G1507" s="22"/>
      <c r="H1507" s="22"/>
      <c r="I1507" s="9"/>
      <c r="J1507" s="9"/>
      <c r="K1507" s="21"/>
      <c r="M1507" s="63"/>
    </row>
    <row r="1508" spans="2:13" hidden="1">
      <c r="B1508" s="9"/>
      <c r="C1508" s="21"/>
      <c r="D1508" s="9"/>
      <c r="E1508" s="9"/>
      <c r="F1508" s="22"/>
      <c r="G1508" s="22"/>
      <c r="H1508" s="22"/>
      <c r="I1508" s="9"/>
      <c r="J1508" s="9"/>
      <c r="K1508" s="21"/>
      <c r="M1508" s="63"/>
    </row>
    <row r="1509" spans="2:13" hidden="1">
      <c r="B1509" s="9"/>
      <c r="C1509" s="21"/>
      <c r="D1509" s="9"/>
      <c r="E1509" s="9"/>
      <c r="F1509" s="22"/>
      <c r="G1509" s="22"/>
      <c r="H1509" s="22"/>
      <c r="I1509" s="9"/>
      <c r="J1509" s="9"/>
      <c r="K1509" s="21"/>
      <c r="M1509" s="63"/>
    </row>
    <row r="1510" spans="2:13" hidden="1">
      <c r="B1510" s="9"/>
      <c r="C1510" s="21"/>
      <c r="D1510" s="9"/>
      <c r="E1510" s="9"/>
      <c r="F1510" s="22"/>
      <c r="G1510" s="22"/>
      <c r="H1510" s="22"/>
      <c r="I1510" s="9"/>
      <c r="J1510" s="9"/>
      <c r="K1510" s="21"/>
      <c r="M1510" s="63"/>
    </row>
    <row r="1511" spans="2:13" hidden="1">
      <c r="B1511" s="9"/>
      <c r="C1511" s="21"/>
      <c r="D1511" s="9"/>
      <c r="E1511" s="9"/>
      <c r="F1511" s="22"/>
      <c r="G1511" s="22"/>
      <c r="H1511" s="22"/>
      <c r="I1511" s="9"/>
      <c r="J1511" s="9"/>
      <c r="K1511" s="21"/>
      <c r="M1511" s="63"/>
    </row>
    <row r="1512" spans="2:13" hidden="1">
      <c r="B1512" s="9"/>
      <c r="C1512" s="21"/>
      <c r="D1512" s="9"/>
      <c r="E1512" s="9"/>
      <c r="F1512" s="22"/>
      <c r="G1512" s="22"/>
      <c r="H1512" s="22"/>
      <c r="I1512" s="9"/>
      <c r="J1512" s="9"/>
      <c r="K1512" s="21"/>
      <c r="M1512" s="63"/>
    </row>
    <row r="1513" spans="2:13" hidden="1">
      <c r="B1513" s="9"/>
      <c r="C1513" s="21"/>
      <c r="D1513" s="9"/>
      <c r="E1513" s="9"/>
      <c r="F1513" s="22"/>
      <c r="G1513" s="22"/>
      <c r="H1513" s="22"/>
      <c r="I1513" s="9"/>
      <c r="J1513" s="9"/>
      <c r="K1513" s="21"/>
      <c r="M1513" s="63"/>
    </row>
    <row r="1514" spans="2:13" hidden="1">
      <c r="B1514" s="9"/>
      <c r="C1514" s="21"/>
      <c r="D1514" s="9"/>
      <c r="E1514" s="9"/>
      <c r="F1514" s="22"/>
      <c r="G1514" s="22"/>
      <c r="H1514" s="22"/>
      <c r="I1514" s="9"/>
      <c r="J1514" s="9"/>
      <c r="K1514" s="21"/>
      <c r="M1514" s="63"/>
    </row>
    <row r="1515" spans="2:13" hidden="1">
      <c r="B1515" s="9"/>
      <c r="C1515" s="21"/>
      <c r="D1515" s="9"/>
      <c r="E1515" s="9"/>
      <c r="F1515" s="22"/>
      <c r="G1515" s="22"/>
      <c r="H1515" s="22"/>
      <c r="I1515" s="9"/>
      <c r="J1515" s="9"/>
      <c r="K1515" s="21"/>
      <c r="M1515" s="63"/>
    </row>
    <row r="1516" spans="2:13" hidden="1">
      <c r="B1516" s="9"/>
      <c r="C1516" s="21"/>
      <c r="D1516" s="9"/>
      <c r="E1516" s="9"/>
      <c r="F1516" s="22"/>
      <c r="G1516" s="22"/>
      <c r="H1516" s="22"/>
      <c r="I1516" s="9"/>
      <c r="J1516" s="9"/>
      <c r="K1516" s="21"/>
      <c r="M1516" s="63"/>
    </row>
    <row r="1517" spans="2:13" hidden="1">
      <c r="B1517" s="9"/>
      <c r="C1517" s="21"/>
      <c r="D1517" s="9"/>
      <c r="E1517" s="9"/>
      <c r="F1517" s="22"/>
      <c r="G1517" s="22"/>
      <c r="H1517" s="22"/>
      <c r="I1517" s="9"/>
      <c r="J1517" s="9"/>
      <c r="K1517" s="21"/>
      <c r="M1517" s="63"/>
    </row>
    <row r="1518" spans="2:13" hidden="1">
      <c r="B1518" s="9"/>
      <c r="C1518" s="21"/>
      <c r="D1518" s="9"/>
      <c r="E1518" s="9"/>
      <c r="F1518" s="22"/>
      <c r="G1518" s="22"/>
      <c r="H1518" s="22"/>
      <c r="I1518" s="9"/>
      <c r="J1518" s="9"/>
      <c r="K1518" s="21"/>
      <c r="M1518" s="63"/>
    </row>
    <row r="1519" spans="2:13" hidden="1">
      <c r="B1519" s="9"/>
      <c r="C1519" s="21"/>
      <c r="D1519" s="9"/>
      <c r="E1519" s="9"/>
      <c r="F1519" s="22"/>
      <c r="G1519" s="22"/>
      <c r="H1519" s="22"/>
      <c r="I1519" s="9"/>
      <c r="J1519" s="9"/>
      <c r="K1519" s="21"/>
      <c r="M1519" s="63"/>
    </row>
    <row r="1520" spans="2:13" hidden="1">
      <c r="B1520" s="9"/>
      <c r="C1520" s="21"/>
      <c r="D1520" s="9"/>
      <c r="E1520" s="9"/>
      <c r="F1520" s="22"/>
      <c r="G1520" s="22"/>
      <c r="H1520" s="22"/>
      <c r="I1520" s="9"/>
      <c r="J1520" s="9"/>
      <c r="K1520" s="21"/>
      <c r="M1520" s="63"/>
    </row>
    <row r="1521" spans="2:13" hidden="1">
      <c r="B1521" s="9"/>
      <c r="C1521" s="21"/>
      <c r="D1521" s="9"/>
      <c r="E1521" s="9"/>
      <c r="F1521" s="22"/>
      <c r="G1521" s="22"/>
      <c r="H1521" s="22"/>
      <c r="I1521" s="9"/>
      <c r="J1521" s="9"/>
      <c r="K1521" s="21"/>
      <c r="M1521" s="63"/>
    </row>
    <row r="1522" spans="2:13" hidden="1">
      <c r="B1522" s="9"/>
      <c r="C1522" s="21"/>
      <c r="D1522" s="9"/>
      <c r="E1522" s="9"/>
      <c r="F1522" s="22"/>
      <c r="G1522" s="22"/>
      <c r="H1522" s="22"/>
      <c r="I1522" s="9"/>
      <c r="J1522" s="9"/>
      <c r="K1522" s="21"/>
      <c r="M1522" s="63"/>
    </row>
    <row r="1523" spans="2:13" hidden="1">
      <c r="B1523" s="9"/>
      <c r="C1523" s="21"/>
      <c r="D1523" s="9"/>
      <c r="E1523" s="9"/>
      <c r="F1523" s="22"/>
      <c r="G1523" s="22"/>
      <c r="H1523" s="22"/>
      <c r="I1523" s="9"/>
      <c r="J1523" s="9"/>
      <c r="K1523" s="21"/>
      <c r="M1523" s="63"/>
    </row>
    <row r="1524" spans="2:13" hidden="1">
      <c r="B1524" s="9"/>
      <c r="C1524" s="21"/>
      <c r="D1524" s="9"/>
      <c r="E1524" s="9"/>
      <c r="F1524" s="22"/>
      <c r="G1524" s="22"/>
      <c r="H1524" s="22"/>
      <c r="I1524" s="9"/>
      <c r="J1524" s="9"/>
      <c r="K1524" s="21"/>
      <c r="M1524" s="63"/>
    </row>
    <row r="1525" spans="2:13" hidden="1">
      <c r="B1525" s="9"/>
      <c r="C1525" s="21"/>
      <c r="D1525" s="9"/>
      <c r="E1525" s="9"/>
      <c r="F1525" s="22"/>
      <c r="G1525" s="22"/>
      <c r="H1525" s="22"/>
      <c r="I1525" s="9"/>
      <c r="J1525" s="9"/>
      <c r="K1525" s="21"/>
      <c r="M1525" s="63"/>
    </row>
    <row r="1526" spans="2:13" hidden="1">
      <c r="B1526" s="9"/>
      <c r="C1526" s="21"/>
      <c r="D1526" s="9"/>
      <c r="E1526" s="9"/>
      <c r="F1526" s="22"/>
      <c r="G1526" s="22"/>
      <c r="H1526" s="22"/>
      <c r="I1526" s="9"/>
      <c r="J1526" s="9"/>
      <c r="K1526" s="21"/>
      <c r="M1526" s="63"/>
    </row>
    <row r="1527" spans="2:13" hidden="1">
      <c r="B1527" s="9"/>
      <c r="C1527" s="21"/>
      <c r="D1527" s="9"/>
      <c r="E1527" s="9"/>
      <c r="F1527" s="22"/>
      <c r="G1527" s="22"/>
      <c r="H1527" s="22"/>
      <c r="I1527" s="9"/>
      <c r="J1527" s="9"/>
      <c r="K1527" s="21"/>
      <c r="M1527" s="63"/>
    </row>
    <row r="1528" spans="2:13" hidden="1">
      <c r="B1528" s="9"/>
      <c r="C1528" s="21"/>
      <c r="D1528" s="9"/>
      <c r="E1528" s="9"/>
      <c r="F1528" s="22"/>
      <c r="G1528" s="22"/>
      <c r="H1528" s="22"/>
      <c r="I1528" s="9"/>
      <c r="J1528" s="9"/>
      <c r="K1528" s="21"/>
      <c r="M1528" s="63"/>
    </row>
    <row r="1529" spans="2:13" hidden="1">
      <c r="B1529" s="9"/>
      <c r="C1529" s="21"/>
      <c r="D1529" s="9"/>
      <c r="E1529" s="9"/>
      <c r="F1529" s="22"/>
      <c r="G1529" s="22"/>
      <c r="H1529" s="22"/>
      <c r="I1529" s="9"/>
      <c r="J1529" s="9"/>
      <c r="K1529" s="21"/>
      <c r="M1529" s="63"/>
    </row>
    <row r="1530" spans="2:13" hidden="1">
      <c r="B1530" s="9"/>
      <c r="C1530" s="21"/>
      <c r="D1530" s="9"/>
      <c r="E1530" s="9"/>
      <c r="F1530" s="22"/>
      <c r="G1530" s="22"/>
      <c r="H1530" s="22"/>
      <c r="I1530" s="9"/>
      <c r="J1530" s="9"/>
      <c r="K1530" s="21"/>
      <c r="M1530" s="63"/>
    </row>
    <row r="1531" spans="2:13" hidden="1">
      <c r="B1531" s="9"/>
      <c r="C1531" s="21"/>
      <c r="D1531" s="9"/>
      <c r="E1531" s="9"/>
      <c r="F1531" s="22"/>
      <c r="G1531" s="22"/>
      <c r="H1531" s="22"/>
      <c r="I1531" s="9"/>
      <c r="J1531" s="9"/>
      <c r="K1531" s="21"/>
      <c r="M1531" s="63"/>
    </row>
    <row r="1532" spans="2:13" hidden="1">
      <c r="B1532" s="9"/>
      <c r="C1532" s="21"/>
      <c r="D1532" s="9"/>
      <c r="E1532" s="9"/>
      <c r="F1532" s="22"/>
      <c r="G1532" s="22"/>
      <c r="H1532" s="22"/>
      <c r="I1532" s="9"/>
      <c r="J1532" s="9"/>
      <c r="K1532" s="21"/>
      <c r="M1532" s="63"/>
    </row>
    <row r="1533" spans="2:13" hidden="1">
      <c r="B1533" s="9"/>
      <c r="C1533" s="21"/>
      <c r="D1533" s="9"/>
      <c r="E1533" s="9"/>
      <c r="F1533" s="22"/>
      <c r="G1533" s="22"/>
      <c r="H1533" s="22"/>
      <c r="I1533" s="9"/>
      <c r="J1533" s="9"/>
      <c r="K1533" s="21"/>
      <c r="M1533" s="63"/>
    </row>
    <row r="1534" spans="2:13" hidden="1">
      <c r="B1534" s="9"/>
      <c r="C1534" s="21"/>
      <c r="D1534" s="9"/>
      <c r="E1534" s="9"/>
      <c r="F1534" s="22"/>
      <c r="G1534" s="22"/>
      <c r="H1534" s="22"/>
      <c r="I1534" s="9"/>
      <c r="J1534" s="9"/>
      <c r="K1534" s="21"/>
      <c r="M1534" s="63"/>
    </row>
    <row r="1535" spans="2:13" hidden="1">
      <c r="B1535" s="9"/>
      <c r="C1535" s="21"/>
      <c r="D1535" s="9"/>
      <c r="E1535" s="9"/>
      <c r="F1535" s="22"/>
      <c r="G1535" s="22"/>
      <c r="H1535" s="22"/>
      <c r="I1535" s="9"/>
      <c r="J1535" s="9"/>
      <c r="K1535" s="21"/>
      <c r="M1535" s="63"/>
    </row>
    <row r="1536" spans="2:13" hidden="1">
      <c r="B1536" s="9"/>
      <c r="C1536" s="21"/>
      <c r="D1536" s="9"/>
      <c r="E1536" s="9"/>
      <c r="F1536" s="22"/>
      <c r="G1536" s="22"/>
      <c r="H1536" s="22"/>
      <c r="I1536" s="9"/>
      <c r="J1536" s="9"/>
      <c r="K1536" s="21"/>
      <c r="M1536" s="63"/>
    </row>
    <row r="1537" spans="2:13" hidden="1">
      <c r="B1537" s="9"/>
      <c r="C1537" s="21"/>
      <c r="D1537" s="9"/>
      <c r="E1537" s="9"/>
      <c r="F1537" s="22"/>
      <c r="G1537" s="22"/>
      <c r="H1537" s="22"/>
      <c r="I1537" s="9"/>
      <c r="J1537" s="9"/>
      <c r="K1537" s="21"/>
      <c r="M1537" s="63"/>
    </row>
    <row r="1538" spans="2:13" hidden="1">
      <c r="B1538" s="9"/>
      <c r="C1538" s="21"/>
      <c r="D1538" s="9"/>
      <c r="E1538" s="9"/>
      <c r="F1538" s="22"/>
      <c r="G1538" s="22"/>
      <c r="H1538" s="22"/>
      <c r="I1538" s="9"/>
      <c r="J1538" s="9"/>
      <c r="K1538" s="21"/>
      <c r="M1538" s="63"/>
    </row>
    <row r="1539" spans="2:13" hidden="1">
      <c r="B1539" s="9"/>
      <c r="C1539" s="21"/>
      <c r="D1539" s="9"/>
      <c r="E1539" s="9"/>
      <c r="F1539" s="22"/>
      <c r="G1539" s="22"/>
      <c r="H1539" s="22"/>
      <c r="I1539" s="9"/>
      <c r="J1539" s="9"/>
      <c r="K1539" s="21"/>
      <c r="M1539" s="63"/>
    </row>
    <row r="1540" spans="2:13" hidden="1">
      <c r="B1540" s="9"/>
      <c r="C1540" s="21"/>
      <c r="D1540" s="9"/>
      <c r="E1540" s="9"/>
      <c r="F1540" s="22"/>
      <c r="G1540" s="22"/>
      <c r="H1540" s="22"/>
      <c r="I1540" s="9"/>
      <c r="J1540" s="9"/>
      <c r="K1540" s="21"/>
      <c r="M1540" s="63"/>
    </row>
    <row r="1541" spans="2:13" hidden="1">
      <c r="B1541" s="9"/>
      <c r="C1541" s="21"/>
      <c r="D1541" s="9"/>
      <c r="E1541" s="9"/>
      <c r="F1541" s="22"/>
      <c r="G1541" s="22"/>
      <c r="H1541" s="22"/>
      <c r="I1541" s="9"/>
      <c r="J1541" s="9"/>
      <c r="K1541" s="21"/>
      <c r="M1541" s="63"/>
    </row>
    <row r="1542" spans="2:13" hidden="1">
      <c r="B1542" s="9"/>
      <c r="C1542" s="21"/>
      <c r="D1542" s="9"/>
      <c r="E1542" s="9"/>
      <c r="F1542" s="22"/>
      <c r="G1542" s="22"/>
      <c r="H1542" s="22"/>
      <c r="I1542" s="9"/>
      <c r="J1542" s="9"/>
      <c r="K1542" s="21"/>
      <c r="M1542" s="63"/>
    </row>
    <row r="1543" spans="2:13" hidden="1">
      <c r="B1543" s="9"/>
      <c r="C1543" s="21"/>
      <c r="D1543" s="9"/>
      <c r="E1543" s="9"/>
      <c r="F1543" s="22"/>
      <c r="G1543" s="22"/>
      <c r="H1543" s="22"/>
      <c r="I1543" s="9"/>
      <c r="J1543" s="9"/>
      <c r="K1543" s="21"/>
      <c r="M1543" s="63"/>
    </row>
    <row r="1544" spans="2:13" hidden="1">
      <c r="B1544" s="9"/>
      <c r="C1544" s="21"/>
      <c r="D1544" s="9"/>
      <c r="E1544" s="9"/>
      <c r="F1544" s="22"/>
      <c r="G1544" s="22"/>
      <c r="H1544" s="22"/>
      <c r="I1544" s="9"/>
      <c r="J1544" s="9"/>
      <c r="K1544" s="21"/>
      <c r="M1544" s="63"/>
    </row>
    <row r="1545" spans="2:13" hidden="1">
      <c r="B1545" s="9"/>
      <c r="C1545" s="21"/>
      <c r="D1545" s="9"/>
      <c r="E1545" s="9"/>
      <c r="F1545" s="22"/>
      <c r="G1545" s="22"/>
      <c r="H1545" s="22"/>
      <c r="I1545" s="9"/>
      <c r="J1545" s="9"/>
      <c r="K1545" s="21"/>
      <c r="M1545" s="63"/>
    </row>
    <row r="1546" spans="2:13" hidden="1">
      <c r="B1546" s="9"/>
      <c r="C1546" s="21"/>
      <c r="D1546" s="9"/>
      <c r="E1546" s="9"/>
      <c r="F1546" s="22"/>
      <c r="G1546" s="22"/>
      <c r="H1546" s="22"/>
      <c r="I1546" s="9"/>
      <c r="J1546" s="9"/>
      <c r="K1546" s="21"/>
      <c r="M1546" s="63"/>
    </row>
    <row r="1547" spans="2:13" hidden="1">
      <c r="B1547" s="9"/>
      <c r="C1547" s="21"/>
      <c r="D1547" s="9"/>
      <c r="E1547" s="9"/>
      <c r="F1547" s="22"/>
      <c r="G1547" s="22"/>
      <c r="H1547" s="22"/>
      <c r="I1547" s="9"/>
      <c r="J1547" s="9"/>
      <c r="K1547" s="21"/>
      <c r="M1547" s="63"/>
    </row>
    <row r="1548" spans="2:13" hidden="1">
      <c r="B1548" s="9"/>
      <c r="C1548" s="21"/>
      <c r="D1548" s="9"/>
      <c r="E1548" s="9"/>
      <c r="F1548" s="22"/>
      <c r="G1548" s="22"/>
      <c r="H1548" s="22"/>
      <c r="I1548" s="9"/>
      <c r="J1548" s="9"/>
      <c r="K1548" s="21"/>
      <c r="M1548" s="63"/>
    </row>
    <row r="1549" spans="2:13" hidden="1">
      <c r="B1549" s="9"/>
      <c r="C1549" s="21"/>
      <c r="D1549" s="9"/>
      <c r="E1549" s="9"/>
      <c r="F1549" s="22"/>
      <c r="G1549" s="22"/>
      <c r="H1549" s="22"/>
      <c r="I1549" s="9"/>
      <c r="J1549" s="9"/>
      <c r="K1549" s="21"/>
      <c r="M1549" s="63"/>
    </row>
    <row r="1550" spans="2:13" hidden="1">
      <c r="B1550" s="9"/>
      <c r="C1550" s="21"/>
      <c r="D1550" s="9"/>
      <c r="E1550" s="9"/>
      <c r="F1550" s="22"/>
      <c r="G1550" s="22"/>
      <c r="H1550" s="22"/>
      <c r="I1550" s="9"/>
      <c r="J1550" s="9"/>
      <c r="K1550" s="21"/>
      <c r="M1550" s="63"/>
    </row>
    <row r="1551" spans="2:13" hidden="1">
      <c r="B1551" s="9"/>
      <c r="C1551" s="21"/>
      <c r="D1551" s="9"/>
      <c r="E1551" s="9"/>
      <c r="F1551" s="22"/>
      <c r="G1551" s="22"/>
      <c r="H1551" s="22"/>
      <c r="I1551" s="9"/>
      <c r="J1551" s="9"/>
      <c r="K1551" s="21"/>
      <c r="M1551" s="63"/>
    </row>
    <row r="1552" spans="2:13" hidden="1">
      <c r="B1552" s="9"/>
      <c r="C1552" s="21"/>
      <c r="D1552" s="9"/>
      <c r="E1552" s="9"/>
      <c r="F1552" s="22"/>
      <c r="G1552" s="22"/>
      <c r="H1552" s="22"/>
      <c r="I1552" s="9"/>
      <c r="J1552" s="9"/>
      <c r="K1552" s="21"/>
      <c r="M1552" s="63"/>
    </row>
    <row r="1553" spans="2:13" hidden="1">
      <c r="B1553" s="9"/>
      <c r="C1553" s="21"/>
      <c r="D1553" s="9"/>
      <c r="E1553" s="9"/>
      <c r="F1553" s="22"/>
      <c r="G1553" s="22"/>
      <c r="H1553" s="22"/>
      <c r="I1553" s="9"/>
      <c r="J1553" s="9"/>
      <c r="K1553" s="21"/>
      <c r="M1553" s="63"/>
    </row>
    <row r="1554" spans="2:13" hidden="1">
      <c r="B1554" s="9"/>
      <c r="C1554" s="21"/>
      <c r="D1554" s="9"/>
      <c r="E1554" s="9"/>
      <c r="F1554" s="22"/>
      <c r="G1554" s="22"/>
      <c r="H1554" s="22"/>
      <c r="I1554" s="9"/>
      <c r="J1554" s="9"/>
      <c r="K1554" s="21"/>
      <c r="M1554" s="63"/>
    </row>
    <row r="1555" spans="2:13" hidden="1">
      <c r="B1555" s="9"/>
      <c r="C1555" s="21"/>
      <c r="D1555" s="9"/>
      <c r="E1555" s="9"/>
      <c r="F1555" s="22"/>
      <c r="G1555" s="22"/>
      <c r="H1555" s="22"/>
      <c r="I1555" s="9"/>
      <c r="J1555" s="9"/>
      <c r="K1555" s="21"/>
      <c r="M1555" s="63"/>
    </row>
    <row r="1556" spans="2:13" hidden="1">
      <c r="B1556" s="9"/>
      <c r="C1556" s="21"/>
      <c r="D1556" s="9"/>
      <c r="E1556" s="9"/>
      <c r="F1556" s="22"/>
      <c r="G1556" s="22"/>
      <c r="H1556" s="22"/>
      <c r="I1556" s="9"/>
      <c r="J1556" s="9"/>
      <c r="K1556" s="21"/>
      <c r="M1556" s="63"/>
    </row>
    <row r="1557" spans="2:13" hidden="1">
      <c r="B1557" s="9"/>
      <c r="C1557" s="21"/>
      <c r="D1557" s="9"/>
      <c r="E1557" s="9"/>
      <c r="F1557" s="22"/>
      <c r="G1557" s="22"/>
      <c r="H1557" s="22"/>
      <c r="I1557" s="9"/>
      <c r="J1557" s="9"/>
      <c r="K1557" s="21"/>
      <c r="M1557" s="63"/>
    </row>
    <row r="1558" spans="2:13" hidden="1">
      <c r="B1558" s="9"/>
      <c r="C1558" s="21"/>
      <c r="D1558" s="9"/>
      <c r="E1558" s="9"/>
      <c r="F1558" s="22"/>
      <c r="G1558" s="22"/>
      <c r="H1558" s="22"/>
      <c r="I1558" s="9"/>
      <c r="J1558" s="9"/>
      <c r="K1558" s="21"/>
      <c r="M1558" s="63"/>
    </row>
    <row r="1559" spans="2:13" hidden="1">
      <c r="B1559" s="9"/>
      <c r="C1559" s="21"/>
      <c r="D1559" s="9"/>
      <c r="E1559" s="9"/>
      <c r="F1559" s="22"/>
      <c r="G1559" s="22"/>
      <c r="H1559" s="22"/>
      <c r="I1559" s="9"/>
      <c r="J1559" s="9"/>
      <c r="K1559" s="21"/>
      <c r="M1559" s="63"/>
    </row>
    <row r="1560" spans="2:13" hidden="1">
      <c r="B1560" s="9"/>
      <c r="C1560" s="21"/>
      <c r="D1560" s="9"/>
      <c r="E1560" s="9"/>
      <c r="F1560" s="22"/>
      <c r="G1560" s="22"/>
      <c r="H1560" s="22"/>
      <c r="I1560" s="9"/>
      <c r="J1560" s="9"/>
      <c r="K1560" s="21"/>
      <c r="M1560" s="63"/>
    </row>
    <row r="1561" spans="2:13" hidden="1">
      <c r="B1561" s="9"/>
      <c r="C1561" s="21"/>
      <c r="D1561" s="9"/>
      <c r="E1561" s="9"/>
      <c r="F1561" s="22"/>
      <c r="G1561" s="22"/>
      <c r="H1561" s="22"/>
      <c r="I1561" s="9"/>
      <c r="J1561" s="9"/>
      <c r="K1561" s="21"/>
      <c r="M1561" s="63"/>
    </row>
    <row r="1562" spans="2:13" hidden="1">
      <c r="B1562" s="9"/>
      <c r="C1562" s="21"/>
      <c r="D1562" s="9"/>
      <c r="E1562" s="9"/>
      <c r="F1562" s="22"/>
      <c r="G1562" s="22"/>
      <c r="H1562" s="22"/>
      <c r="I1562" s="9"/>
      <c r="J1562" s="9"/>
      <c r="K1562" s="21"/>
      <c r="M1562" s="63"/>
    </row>
    <row r="1563" spans="2:13" hidden="1">
      <c r="B1563" s="9"/>
      <c r="C1563" s="21"/>
      <c r="D1563" s="9"/>
      <c r="E1563" s="9"/>
      <c r="F1563" s="22"/>
      <c r="G1563" s="22"/>
      <c r="H1563" s="22"/>
      <c r="I1563" s="9"/>
      <c r="J1563" s="9"/>
      <c r="K1563" s="21"/>
      <c r="M1563" s="63"/>
    </row>
    <row r="1564" spans="2:13" hidden="1">
      <c r="B1564" s="9"/>
      <c r="C1564" s="21"/>
      <c r="D1564" s="9"/>
      <c r="E1564" s="9"/>
      <c r="F1564" s="22"/>
      <c r="G1564" s="22"/>
      <c r="H1564" s="22"/>
      <c r="I1564" s="9"/>
      <c r="J1564" s="9"/>
      <c r="K1564" s="21"/>
      <c r="M1564" s="63"/>
    </row>
    <row r="1565" spans="2:13" hidden="1">
      <c r="B1565" s="9"/>
      <c r="C1565" s="21"/>
      <c r="D1565" s="9"/>
      <c r="E1565" s="9"/>
      <c r="F1565" s="22"/>
      <c r="G1565" s="22"/>
      <c r="H1565" s="22"/>
      <c r="I1565" s="9"/>
      <c r="J1565" s="9"/>
      <c r="K1565" s="21"/>
      <c r="M1565" s="63"/>
    </row>
    <row r="1566" spans="2:13" hidden="1">
      <c r="B1566" s="9"/>
      <c r="C1566" s="21"/>
      <c r="D1566" s="9"/>
      <c r="E1566" s="9"/>
      <c r="F1566" s="22"/>
      <c r="G1566" s="22"/>
      <c r="H1566" s="22"/>
      <c r="I1566" s="9"/>
      <c r="J1566" s="9"/>
      <c r="K1566" s="21"/>
      <c r="M1566" s="63"/>
    </row>
    <row r="1567" spans="2:13" hidden="1">
      <c r="B1567" s="9"/>
      <c r="C1567" s="21"/>
      <c r="D1567" s="9"/>
      <c r="E1567" s="9"/>
      <c r="F1567" s="22"/>
      <c r="G1567" s="22"/>
      <c r="H1567" s="22"/>
      <c r="I1567" s="9"/>
      <c r="J1567" s="9"/>
      <c r="K1567" s="21"/>
      <c r="M1567" s="63"/>
    </row>
    <row r="1568" spans="2:13" hidden="1">
      <c r="B1568" s="9"/>
      <c r="C1568" s="21"/>
      <c r="D1568" s="9"/>
      <c r="E1568" s="9"/>
      <c r="F1568" s="22"/>
      <c r="G1568" s="22"/>
      <c r="H1568" s="22"/>
      <c r="I1568" s="9"/>
      <c r="J1568" s="9"/>
      <c r="K1568" s="21"/>
      <c r="M1568" s="63"/>
    </row>
    <row r="1569" spans="2:13" hidden="1">
      <c r="B1569" s="9"/>
      <c r="C1569" s="21"/>
      <c r="D1569" s="9"/>
      <c r="E1569" s="9"/>
      <c r="F1569" s="22"/>
      <c r="G1569" s="22"/>
      <c r="H1569" s="22"/>
      <c r="I1569" s="9"/>
      <c r="J1569" s="9"/>
      <c r="K1569" s="21"/>
      <c r="M1569" s="63"/>
    </row>
    <row r="1570" spans="2:13" hidden="1">
      <c r="B1570" s="9"/>
      <c r="C1570" s="21"/>
      <c r="D1570" s="9"/>
      <c r="E1570" s="9"/>
      <c r="F1570" s="22"/>
      <c r="G1570" s="22"/>
      <c r="H1570" s="22"/>
      <c r="I1570" s="9"/>
      <c r="J1570" s="9"/>
      <c r="K1570" s="21"/>
      <c r="M1570" s="63"/>
    </row>
    <row r="1571" spans="2:13" hidden="1">
      <c r="B1571" s="9"/>
      <c r="C1571" s="21"/>
      <c r="D1571" s="9"/>
      <c r="E1571" s="9"/>
      <c r="F1571" s="22"/>
      <c r="G1571" s="22"/>
      <c r="H1571" s="22"/>
      <c r="I1571" s="9"/>
      <c r="J1571" s="9"/>
      <c r="K1571" s="21"/>
      <c r="M1571" s="63"/>
    </row>
    <row r="1572" spans="2:13" hidden="1">
      <c r="B1572" s="9"/>
      <c r="C1572" s="21"/>
      <c r="D1572" s="9"/>
      <c r="E1572" s="9"/>
      <c r="F1572" s="22"/>
      <c r="G1572" s="22"/>
      <c r="H1572" s="22"/>
      <c r="I1572" s="9"/>
      <c r="J1572" s="9"/>
      <c r="K1572" s="21"/>
      <c r="M1572" s="63"/>
    </row>
    <row r="1573" spans="2:13" hidden="1">
      <c r="B1573" s="9"/>
      <c r="C1573" s="21"/>
      <c r="D1573" s="9"/>
      <c r="E1573" s="9"/>
      <c r="F1573" s="22"/>
      <c r="G1573" s="22"/>
      <c r="H1573" s="22"/>
      <c r="I1573" s="9"/>
      <c r="J1573" s="9"/>
      <c r="K1573" s="21"/>
      <c r="M1573" s="63"/>
    </row>
    <row r="1574" spans="2:13" hidden="1">
      <c r="B1574" s="9"/>
      <c r="C1574" s="21"/>
      <c r="D1574" s="9"/>
      <c r="E1574" s="9"/>
      <c r="F1574" s="22"/>
      <c r="G1574" s="22"/>
      <c r="H1574" s="22"/>
      <c r="I1574" s="9"/>
      <c r="J1574" s="9"/>
      <c r="K1574" s="21"/>
      <c r="M1574" s="63"/>
    </row>
    <row r="1575" spans="2:13" hidden="1">
      <c r="B1575" s="9"/>
      <c r="C1575" s="21"/>
      <c r="D1575" s="9"/>
      <c r="E1575" s="9"/>
      <c r="F1575" s="22"/>
      <c r="G1575" s="22"/>
      <c r="H1575" s="22"/>
      <c r="I1575" s="9"/>
      <c r="J1575" s="9"/>
      <c r="K1575" s="21"/>
      <c r="M1575" s="63"/>
    </row>
    <row r="1576" spans="2:13" hidden="1">
      <c r="B1576" s="9"/>
      <c r="C1576" s="21"/>
      <c r="D1576" s="9"/>
      <c r="E1576" s="9"/>
      <c r="F1576" s="22"/>
      <c r="G1576" s="22"/>
      <c r="H1576" s="22"/>
      <c r="I1576" s="9"/>
      <c r="J1576" s="9"/>
      <c r="K1576" s="21"/>
      <c r="M1576" s="63"/>
    </row>
    <row r="1577" spans="2:13" hidden="1">
      <c r="B1577" s="9"/>
      <c r="C1577" s="21"/>
      <c r="D1577" s="9"/>
      <c r="E1577" s="9"/>
      <c r="F1577" s="22"/>
      <c r="G1577" s="22"/>
      <c r="H1577" s="22"/>
      <c r="I1577" s="9"/>
      <c r="J1577" s="9"/>
      <c r="K1577" s="21"/>
      <c r="M1577" s="63"/>
    </row>
    <row r="1578" spans="2:13" hidden="1">
      <c r="B1578" s="9"/>
      <c r="C1578" s="21"/>
      <c r="D1578" s="9"/>
      <c r="E1578" s="9"/>
      <c r="F1578" s="22"/>
      <c r="G1578" s="22"/>
      <c r="H1578" s="22"/>
      <c r="I1578" s="9"/>
      <c r="J1578" s="9"/>
      <c r="K1578" s="21"/>
      <c r="M1578" s="63"/>
    </row>
    <row r="1579" spans="2:13" hidden="1">
      <c r="B1579" s="9"/>
      <c r="C1579" s="21"/>
      <c r="D1579" s="9"/>
      <c r="E1579" s="9"/>
      <c r="F1579" s="22"/>
      <c r="G1579" s="22"/>
      <c r="H1579" s="22"/>
      <c r="I1579" s="9"/>
      <c r="J1579" s="9"/>
      <c r="K1579" s="21"/>
      <c r="M1579" s="63"/>
    </row>
    <row r="1580" spans="2:13" hidden="1">
      <c r="B1580" s="9"/>
      <c r="C1580" s="21"/>
      <c r="D1580" s="9"/>
      <c r="E1580" s="9"/>
      <c r="F1580" s="22"/>
      <c r="G1580" s="22"/>
      <c r="H1580" s="22"/>
      <c r="I1580" s="9"/>
      <c r="J1580" s="9"/>
      <c r="K1580" s="21"/>
      <c r="M1580" s="63"/>
    </row>
    <row r="1581" spans="2:13" hidden="1">
      <c r="B1581" s="9"/>
      <c r="C1581" s="21"/>
      <c r="D1581" s="9"/>
      <c r="E1581" s="9"/>
      <c r="F1581" s="22"/>
      <c r="G1581" s="22"/>
      <c r="H1581" s="22"/>
      <c r="I1581" s="9"/>
      <c r="J1581" s="9"/>
      <c r="K1581" s="21"/>
      <c r="M1581" s="63"/>
    </row>
    <row r="1582" spans="2:13" hidden="1">
      <c r="B1582" s="9"/>
      <c r="C1582" s="21"/>
      <c r="D1582" s="9"/>
      <c r="E1582" s="9"/>
      <c r="F1582" s="22"/>
      <c r="G1582" s="22"/>
      <c r="H1582" s="22"/>
      <c r="I1582" s="9"/>
      <c r="J1582" s="9"/>
      <c r="K1582" s="21"/>
      <c r="M1582" s="63"/>
    </row>
    <row r="1583" spans="2:13" hidden="1">
      <c r="B1583" s="9"/>
      <c r="C1583" s="21"/>
      <c r="D1583" s="9"/>
      <c r="E1583" s="9"/>
      <c r="F1583" s="22"/>
      <c r="G1583" s="22"/>
      <c r="H1583" s="22"/>
      <c r="I1583" s="9"/>
      <c r="J1583" s="9"/>
      <c r="K1583" s="21"/>
      <c r="M1583" s="63"/>
    </row>
    <row r="1584" spans="2:13" hidden="1">
      <c r="B1584" s="9"/>
      <c r="C1584" s="21"/>
      <c r="D1584" s="9"/>
      <c r="E1584" s="9"/>
      <c r="F1584" s="22"/>
      <c r="G1584" s="22"/>
      <c r="H1584" s="22"/>
      <c r="I1584" s="9"/>
      <c r="J1584" s="9"/>
      <c r="K1584" s="21"/>
      <c r="M1584" s="63"/>
    </row>
    <row r="1585" spans="2:13" hidden="1">
      <c r="B1585" s="9"/>
      <c r="C1585" s="21"/>
      <c r="D1585" s="9"/>
      <c r="E1585" s="9"/>
      <c r="F1585" s="22"/>
      <c r="G1585" s="22"/>
      <c r="H1585" s="22"/>
      <c r="I1585" s="9"/>
      <c r="J1585" s="9"/>
      <c r="K1585" s="21"/>
      <c r="M1585" s="63"/>
    </row>
    <row r="1586" spans="2:13" hidden="1">
      <c r="B1586" s="9"/>
      <c r="C1586" s="21"/>
      <c r="D1586" s="9"/>
      <c r="E1586" s="9"/>
      <c r="F1586" s="22"/>
      <c r="G1586" s="22"/>
      <c r="H1586" s="22"/>
      <c r="I1586" s="9"/>
      <c r="J1586" s="9"/>
      <c r="K1586" s="21"/>
      <c r="M1586" s="63"/>
    </row>
    <row r="1587" spans="2:13" hidden="1">
      <c r="B1587" s="9"/>
      <c r="C1587" s="21"/>
      <c r="D1587" s="9"/>
      <c r="E1587" s="9"/>
      <c r="F1587" s="22"/>
      <c r="G1587" s="22"/>
      <c r="H1587" s="22"/>
      <c r="I1587" s="9"/>
      <c r="J1587" s="9"/>
      <c r="K1587" s="21"/>
      <c r="M1587" s="63"/>
    </row>
    <row r="1588" spans="2:13" hidden="1">
      <c r="B1588" s="9"/>
      <c r="C1588" s="21"/>
      <c r="D1588" s="9"/>
      <c r="E1588" s="9"/>
      <c r="F1588" s="22"/>
      <c r="G1588" s="22"/>
      <c r="H1588" s="22"/>
      <c r="I1588" s="9"/>
      <c r="J1588" s="9"/>
      <c r="K1588" s="21"/>
      <c r="M1588" s="63"/>
    </row>
    <row r="1589" spans="2:13" hidden="1">
      <c r="B1589" s="9"/>
      <c r="C1589" s="21"/>
      <c r="D1589" s="9"/>
      <c r="E1589" s="9"/>
      <c r="F1589" s="22"/>
      <c r="G1589" s="22"/>
      <c r="H1589" s="22"/>
      <c r="I1589" s="9"/>
      <c r="J1589" s="9"/>
      <c r="K1589" s="21"/>
      <c r="M1589" s="63"/>
    </row>
    <row r="1590" spans="2:13" hidden="1">
      <c r="B1590" s="9"/>
      <c r="C1590" s="21"/>
      <c r="D1590" s="9"/>
      <c r="E1590" s="9"/>
      <c r="F1590" s="22"/>
      <c r="G1590" s="22"/>
      <c r="H1590" s="22"/>
      <c r="I1590" s="9"/>
      <c r="J1590" s="9"/>
      <c r="K1590" s="21"/>
      <c r="M1590" s="63"/>
    </row>
    <row r="1591" spans="2:13" hidden="1">
      <c r="B1591" s="9"/>
      <c r="C1591" s="21"/>
      <c r="D1591" s="9"/>
      <c r="E1591" s="9"/>
      <c r="F1591" s="22"/>
      <c r="G1591" s="22"/>
      <c r="H1591" s="22"/>
      <c r="I1591" s="9"/>
      <c r="J1591" s="9"/>
      <c r="K1591" s="21"/>
      <c r="M1591" s="63"/>
    </row>
    <row r="1592" spans="2:13" hidden="1">
      <c r="B1592" s="9"/>
      <c r="C1592" s="21"/>
      <c r="D1592" s="9"/>
      <c r="E1592" s="9"/>
      <c r="F1592" s="22"/>
      <c r="G1592" s="22"/>
      <c r="H1592" s="22"/>
      <c r="I1592" s="9"/>
      <c r="J1592" s="9"/>
      <c r="K1592" s="21"/>
      <c r="M1592" s="63"/>
    </row>
    <row r="1593" spans="2:13" hidden="1">
      <c r="B1593" s="9"/>
      <c r="C1593" s="21"/>
      <c r="D1593" s="9"/>
      <c r="E1593" s="9"/>
      <c r="F1593" s="22"/>
      <c r="G1593" s="22"/>
      <c r="H1593" s="22"/>
      <c r="I1593" s="9"/>
      <c r="J1593" s="9"/>
      <c r="K1593" s="21"/>
      <c r="M1593" s="63"/>
    </row>
    <row r="1594" spans="2:13" hidden="1">
      <c r="B1594" s="9"/>
      <c r="C1594" s="21"/>
      <c r="D1594" s="9"/>
      <c r="E1594" s="9"/>
      <c r="F1594" s="22"/>
      <c r="G1594" s="22"/>
      <c r="H1594" s="22"/>
      <c r="I1594" s="9"/>
      <c r="J1594" s="9"/>
      <c r="K1594" s="21"/>
      <c r="M1594" s="63"/>
    </row>
    <row r="1595" spans="2:13" hidden="1">
      <c r="B1595" s="9"/>
      <c r="C1595" s="21"/>
      <c r="D1595" s="9"/>
      <c r="E1595" s="9"/>
      <c r="F1595" s="22"/>
      <c r="G1595" s="22"/>
      <c r="H1595" s="22"/>
      <c r="I1595" s="9"/>
      <c r="J1595" s="9"/>
      <c r="K1595" s="21"/>
      <c r="M1595" s="63"/>
    </row>
    <row r="1596" spans="2:13" hidden="1">
      <c r="B1596" s="9"/>
      <c r="C1596" s="21"/>
      <c r="D1596" s="9"/>
      <c r="E1596" s="9"/>
      <c r="F1596" s="22"/>
      <c r="G1596" s="22"/>
      <c r="H1596" s="22"/>
      <c r="I1596" s="9"/>
      <c r="J1596" s="9"/>
      <c r="K1596" s="21"/>
      <c r="M1596" s="63"/>
    </row>
    <row r="1597" spans="2:13" hidden="1">
      <c r="B1597" s="9"/>
      <c r="C1597" s="21"/>
      <c r="D1597" s="9"/>
      <c r="E1597" s="9"/>
      <c r="F1597" s="22"/>
      <c r="G1597" s="22"/>
      <c r="H1597" s="22"/>
      <c r="I1597" s="9"/>
      <c r="J1597" s="9"/>
      <c r="K1597" s="21"/>
      <c r="M1597" s="63"/>
    </row>
    <row r="1598" spans="2:13" hidden="1">
      <c r="B1598" s="9"/>
      <c r="C1598" s="21"/>
      <c r="D1598" s="9"/>
      <c r="E1598" s="9"/>
      <c r="F1598" s="22"/>
      <c r="G1598" s="22"/>
      <c r="H1598" s="22"/>
      <c r="I1598" s="9"/>
      <c r="J1598" s="9"/>
      <c r="K1598" s="21"/>
      <c r="M1598" s="63"/>
    </row>
    <row r="1599" spans="2:13" hidden="1">
      <c r="B1599" s="9"/>
      <c r="C1599" s="21"/>
      <c r="D1599" s="9"/>
      <c r="E1599" s="9"/>
      <c r="F1599" s="22"/>
      <c r="G1599" s="22"/>
      <c r="H1599" s="22"/>
      <c r="I1599" s="9"/>
      <c r="J1599" s="9"/>
      <c r="K1599" s="21"/>
      <c r="M1599" s="63"/>
    </row>
    <row r="1600" spans="2:13" hidden="1">
      <c r="B1600" s="9"/>
      <c r="C1600" s="21"/>
      <c r="D1600" s="9"/>
      <c r="E1600" s="9"/>
      <c r="F1600" s="22"/>
      <c r="G1600" s="22"/>
      <c r="H1600" s="22"/>
      <c r="I1600" s="9"/>
      <c r="J1600" s="9"/>
      <c r="K1600" s="21"/>
      <c r="M1600" s="63"/>
    </row>
    <row r="1601" spans="2:13" hidden="1">
      <c r="B1601" s="9"/>
      <c r="C1601" s="21"/>
      <c r="D1601" s="9"/>
      <c r="E1601" s="9"/>
      <c r="F1601" s="22"/>
      <c r="G1601" s="22"/>
      <c r="H1601" s="22"/>
      <c r="I1601" s="9"/>
      <c r="J1601" s="9"/>
      <c r="K1601" s="21"/>
      <c r="M1601" s="63"/>
    </row>
    <row r="1602" spans="2:13" hidden="1">
      <c r="B1602" s="9"/>
      <c r="C1602" s="21"/>
      <c r="D1602" s="9"/>
      <c r="E1602" s="9"/>
      <c r="F1602" s="22"/>
      <c r="G1602" s="22"/>
      <c r="H1602" s="22"/>
      <c r="I1602" s="9"/>
      <c r="J1602" s="9"/>
      <c r="K1602" s="21"/>
      <c r="M1602" s="63"/>
    </row>
    <row r="1603" spans="2:13" hidden="1">
      <c r="B1603" s="9"/>
      <c r="C1603" s="21"/>
      <c r="D1603" s="9"/>
      <c r="E1603" s="9"/>
      <c r="F1603" s="22"/>
      <c r="G1603" s="22"/>
      <c r="H1603" s="22"/>
      <c r="I1603" s="9"/>
      <c r="J1603" s="9"/>
      <c r="K1603" s="21"/>
      <c r="M1603" s="63"/>
    </row>
    <row r="1604" spans="2:13" hidden="1">
      <c r="B1604" s="9"/>
      <c r="C1604" s="21"/>
      <c r="D1604" s="9"/>
      <c r="E1604" s="9"/>
      <c r="F1604" s="22"/>
      <c r="G1604" s="22"/>
      <c r="H1604" s="22"/>
      <c r="I1604" s="9"/>
      <c r="J1604" s="9"/>
      <c r="K1604" s="21"/>
      <c r="M1604" s="63"/>
    </row>
    <row r="1605" spans="2:13" hidden="1">
      <c r="B1605" s="9"/>
      <c r="C1605" s="21"/>
      <c r="D1605" s="9"/>
      <c r="E1605" s="9"/>
      <c r="F1605" s="22"/>
      <c r="G1605" s="22"/>
      <c r="H1605" s="22"/>
      <c r="I1605" s="9"/>
      <c r="J1605" s="9"/>
      <c r="K1605" s="21"/>
      <c r="M1605" s="63"/>
    </row>
    <row r="1606" spans="2:13" hidden="1">
      <c r="B1606" s="9"/>
      <c r="C1606" s="21"/>
      <c r="D1606" s="9"/>
      <c r="E1606" s="9"/>
      <c r="F1606" s="22"/>
      <c r="G1606" s="22"/>
      <c r="H1606" s="22"/>
      <c r="I1606" s="9"/>
      <c r="J1606" s="9"/>
      <c r="K1606" s="21"/>
      <c r="M1606" s="63"/>
    </row>
    <row r="1607" spans="2:13" hidden="1">
      <c r="B1607" s="9"/>
      <c r="C1607" s="21"/>
      <c r="D1607" s="9"/>
      <c r="E1607" s="9"/>
      <c r="F1607" s="22"/>
      <c r="G1607" s="22"/>
      <c r="H1607" s="22"/>
      <c r="I1607" s="9"/>
      <c r="J1607" s="9"/>
      <c r="K1607" s="21"/>
      <c r="M1607" s="63"/>
    </row>
    <row r="1608" spans="2:13" hidden="1">
      <c r="B1608" s="9"/>
      <c r="C1608" s="21"/>
      <c r="D1608" s="9"/>
      <c r="E1608" s="9"/>
      <c r="F1608" s="22"/>
      <c r="G1608" s="22"/>
      <c r="H1608" s="22"/>
      <c r="I1608" s="9"/>
      <c r="J1608" s="9"/>
      <c r="K1608" s="21"/>
      <c r="M1608" s="63"/>
    </row>
    <row r="1609" spans="2:13" hidden="1">
      <c r="B1609" s="9"/>
      <c r="C1609" s="21"/>
      <c r="D1609" s="9"/>
      <c r="E1609" s="9"/>
      <c r="F1609" s="22"/>
      <c r="G1609" s="22"/>
      <c r="H1609" s="22"/>
      <c r="I1609" s="9"/>
      <c r="J1609" s="9"/>
      <c r="K1609" s="21"/>
      <c r="M1609" s="63"/>
    </row>
    <row r="1610" spans="2:13" hidden="1">
      <c r="B1610" s="9"/>
      <c r="C1610" s="21"/>
      <c r="D1610" s="9"/>
      <c r="E1610" s="9"/>
      <c r="F1610" s="22"/>
      <c r="G1610" s="22"/>
      <c r="H1610" s="22"/>
      <c r="I1610" s="9"/>
      <c r="J1610" s="9"/>
      <c r="K1610" s="21"/>
      <c r="M1610" s="63"/>
    </row>
    <row r="1611" spans="2:13" hidden="1">
      <c r="B1611" s="9"/>
      <c r="C1611" s="21"/>
      <c r="D1611" s="9"/>
      <c r="E1611" s="9"/>
      <c r="F1611" s="22"/>
      <c r="G1611" s="22"/>
      <c r="H1611" s="22"/>
      <c r="I1611" s="9"/>
      <c r="J1611" s="9"/>
      <c r="K1611" s="21"/>
      <c r="M1611" s="63"/>
    </row>
    <row r="1612" spans="2:13" hidden="1">
      <c r="B1612" s="9"/>
      <c r="C1612" s="21"/>
      <c r="D1612" s="9"/>
      <c r="E1612" s="9"/>
      <c r="F1612" s="22"/>
      <c r="G1612" s="22"/>
      <c r="H1612" s="22"/>
      <c r="I1612" s="9"/>
      <c r="J1612" s="9"/>
      <c r="K1612" s="21"/>
      <c r="M1612" s="63"/>
    </row>
    <row r="1613" spans="2:13" hidden="1">
      <c r="B1613" s="9"/>
      <c r="C1613" s="21"/>
      <c r="D1613" s="9"/>
      <c r="E1613" s="9"/>
      <c r="F1613" s="22"/>
      <c r="G1613" s="22"/>
      <c r="H1613" s="22"/>
      <c r="I1613" s="9"/>
      <c r="J1613" s="9"/>
      <c r="K1613" s="21"/>
      <c r="M1613" s="63"/>
    </row>
    <row r="1614" spans="2:13" hidden="1">
      <c r="B1614" s="9"/>
      <c r="C1614" s="21"/>
      <c r="D1614" s="9"/>
      <c r="E1614" s="9"/>
      <c r="F1614" s="22"/>
      <c r="G1614" s="22"/>
      <c r="H1614" s="22"/>
      <c r="I1614" s="9"/>
      <c r="J1614" s="9"/>
      <c r="K1614" s="21"/>
      <c r="M1614" s="63"/>
    </row>
    <row r="1615" spans="2:13" hidden="1">
      <c r="B1615" s="9"/>
      <c r="C1615" s="21"/>
      <c r="D1615" s="9"/>
      <c r="E1615" s="9"/>
      <c r="F1615" s="22"/>
      <c r="G1615" s="22"/>
      <c r="H1615" s="22"/>
      <c r="I1615" s="9"/>
      <c r="J1615" s="9"/>
      <c r="K1615" s="21"/>
      <c r="M1615" s="63"/>
    </row>
    <row r="1616" spans="2:13" hidden="1">
      <c r="B1616" s="9"/>
      <c r="C1616" s="21"/>
      <c r="D1616" s="9"/>
      <c r="E1616" s="9"/>
      <c r="F1616" s="22"/>
      <c r="G1616" s="22"/>
      <c r="H1616" s="22"/>
      <c r="I1616" s="9"/>
      <c r="J1616" s="9"/>
      <c r="K1616" s="21"/>
      <c r="M1616" s="63"/>
    </row>
    <row r="1617" spans="2:13" hidden="1">
      <c r="B1617" s="9"/>
      <c r="C1617" s="21"/>
      <c r="D1617" s="9"/>
      <c r="E1617" s="9"/>
      <c r="F1617" s="22"/>
      <c r="G1617" s="22"/>
      <c r="H1617" s="22"/>
      <c r="I1617" s="9"/>
      <c r="J1617" s="9"/>
      <c r="K1617" s="21"/>
      <c r="M1617" s="63"/>
    </row>
    <row r="1618" spans="2:13" hidden="1">
      <c r="B1618" s="9"/>
      <c r="C1618" s="21"/>
      <c r="D1618" s="9"/>
      <c r="E1618" s="9"/>
      <c r="F1618" s="22"/>
      <c r="G1618" s="22"/>
      <c r="H1618" s="22"/>
      <c r="I1618" s="9"/>
      <c r="J1618" s="9"/>
      <c r="K1618" s="21"/>
      <c r="M1618" s="63"/>
    </row>
    <row r="1619" spans="2:13" hidden="1">
      <c r="B1619" s="9"/>
      <c r="C1619" s="21"/>
      <c r="D1619" s="9"/>
      <c r="E1619" s="9"/>
      <c r="F1619" s="22"/>
      <c r="G1619" s="22"/>
      <c r="H1619" s="22"/>
      <c r="I1619" s="9"/>
      <c r="J1619" s="9"/>
      <c r="K1619" s="21"/>
      <c r="M1619" s="63"/>
    </row>
    <row r="1620" spans="2:13" hidden="1">
      <c r="B1620" s="9"/>
      <c r="C1620" s="21"/>
      <c r="D1620" s="9"/>
      <c r="E1620" s="9"/>
      <c r="F1620" s="22"/>
      <c r="G1620" s="22"/>
      <c r="H1620" s="22"/>
      <c r="I1620" s="9"/>
      <c r="J1620" s="9"/>
      <c r="K1620" s="21"/>
      <c r="M1620" s="63"/>
    </row>
    <row r="1621" spans="2:13" hidden="1">
      <c r="B1621" s="9"/>
      <c r="C1621" s="21"/>
      <c r="D1621" s="9"/>
      <c r="E1621" s="9"/>
      <c r="F1621" s="22"/>
      <c r="G1621" s="22"/>
      <c r="H1621" s="22"/>
      <c r="I1621" s="9"/>
      <c r="J1621" s="9"/>
      <c r="K1621" s="21"/>
      <c r="M1621" s="63"/>
    </row>
    <row r="1622" spans="2:13" hidden="1">
      <c r="B1622" s="9"/>
      <c r="C1622" s="21"/>
      <c r="D1622" s="9"/>
      <c r="E1622" s="9"/>
      <c r="F1622" s="22"/>
      <c r="G1622" s="22"/>
      <c r="H1622" s="22"/>
      <c r="I1622" s="9"/>
      <c r="J1622" s="9"/>
      <c r="K1622" s="21"/>
      <c r="M1622" s="63"/>
    </row>
    <row r="1623" spans="2:13" hidden="1">
      <c r="B1623" s="9"/>
      <c r="C1623" s="21"/>
      <c r="D1623" s="9"/>
      <c r="E1623" s="9"/>
      <c r="F1623" s="22"/>
      <c r="G1623" s="22"/>
      <c r="H1623" s="22"/>
      <c r="I1623" s="9"/>
      <c r="J1623" s="9"/>
      <c r="K1623" s="21"/>
      <c r="M1623" s="63"/>
    </row>
    <row r="1624" spans="2:13" hidden="1">
      <c r="B1624" s="9"/>
      <c r="C1624" s="21"/>
      <c r="D1624" s="9"/>
      <c r="E1624" s="9"/>
      <c r="F1624" s="22"/>
      <c r="G1624" s="22"/>
      <c r="H1624" s="22"/>
      <c r="I1624" s="9"/>
      <c r="J1624" s="9"/>
      <c r="K1624" s="21"/>
      <c r="M1624" s="63"/>
    </row>
    <row r="1625" spans="2:13" hidden="1">
      <c r="B1625" s="9"/>
      <c r="C1625" s="21"/>
      <c r="D1625" s="9"/>
      <c r="E1625" s="9"/>
      <c r="F1625" s="22"/>
      <c r="G1625" s="22"/>
      <c r="H1625" s="22"/>
      <c r="I1625" s="9"/>
      <c r="J1625" s="9"/>
      <c r="K1625" s="21"/>
      <c r="M1625" s="63"/>
    </row>
    <row r="1626" spans="2:13" hidden="1">
      <c r="B1626" s="9"/>
      <c r="C1626" s="21"/>
      <c r="D1626" s="9"/>
      <c r="E1626" s="9"/>
      <c r="F1626" s="22"/>
      <c r="G1626" s="22"/>
      <c r="H1626" s="22"/>
      <c r="I1626" s="9"/>
      <c r="J1626" s="9"/>
      <c r="K1626" s="21"/>
      <c r="M1626" s="63"/>
    </row>
    <row r="1627" spans="2:13" hidden="1">
      <c r="B1627" s="9"/>
      <c r="C1627" s="21"/>
      <c r="D1627" s="9"/>
      <c r="E1627" s="9"/>
      <c r="F1627" s="22"/>
      <c r="G1627" s="22"/>
      <c r="H1627" s="22"/>
      <c r="I1627" s="9"/>
      <c r="J1627" s="9"/>
      <c r="K1627" s="21"/>
      <c r="M1627" s="63"/>
    </row>
    <row r="1628" spans="2:13" hidden="1">
      <c r="B1628" s="9"/>
      <c r="C1628" s="21"/>
      <c r="D1628" s="9"/>
      <c r="E1628" s="9"/>
      <c r="F1628" s="22"/>
      <c r="G1628" s="22"/>
      <c r="H1628" s="22"/>
      <c r="I1628" s="9"/>
      <c r="J1628" s="9"/>
      <c r="K1628" s="21"/>
      <c r="M1628" s="63"/>
    </row>
    <row r="1629" spans="2:13" hidden="1">
      <c r="B1629" s="9"/>
      <c r="C1629" s="21"/>
      <c r="D1629" s="9"/>
      <c r="E1629" s="9"/>
      <c r="F1629" s="22"/>
      <c r="G1629" s="22"/>
      <c r="H1629" s="22"/>
      <c r="I1629" s="9"/>
      <c r="J1629" s="9"/>
      <c r="K1629" s="21"/>
      <c r="M1629" s="63"/>
    </row>
    <row r="1630" spans="2:13" hidden="1">
      <c r="B1630" s="9"/>
      <c r="C1630" s="21"/>
      <c r="D1630" s="9"/>
      <c r="E1630" s="9"/>
      <c r="F1630" s="22"/>
      <c r="G1630" s="22"/>
      <c r="H1630" s="22"/>
      <c r="I1630" s="9"/>
      <c r="J1630" s="9"/>
      <c r="K1630" s="21"/>
      <c r="M1630" s="63"/>
    </row>
    <row r="1631" spans="2:13" hidden="1">
      <c r="B1631" s="9"/>
      <c r="C1631" s="21"/>
      <c r="D1631" s="9"/>
      <c r="E1631" s="9"/>
      <c r="F1631" s="22"/>
      <c r="G1631" s="22"/>
      <c r="H1631" s="22"/>
      <c r="I1631" s="9"/>
      <c r="J1631" s="9"/>
      <c r="K1631" s="21"/>
      <c r="M1631" s="63"/>
    </row>
    <row r="1632" spans="2:13" hidden="1">
      <c r="B1632" s="9"/>
      <c r="C1632" s="21"/>
      <c r="D1632" s="9"/>
      <c r="E1632" s="9"/>
      <c r="F1632" s="22"/>
      <c r="G1632" s="22"/>
      <c r="H1632" s="22"/>
      <c r="I1632" s="9"/>
      <c r="J1632" s="9"/>
      <c r="K1632" s="21"/>
      <c r="M1632" s="63"/>
    </row>
    <row r="1633" spans="2:13" hidden="1">
      <c r="B1633" s="9"/>
      <c r="C1633" s="21"/>
      <c r="D1633" s="9"/>
      <c r="E1633" s="9"/>
      <c r="F1633" s="22"/>
      <c r="G1633" s="22"/>
      <c r="H1633" s="22"/>
      <c r="I1633" s="9"/>
      <c r="J1633" s="9"/>
      <c r="K1633" s="21"/>
      <c r="M1633" s="63"/>
    </row>
    <row r="1634" spans="2:13" hidden="1">
      <c r="B1634" s="9"/>
      <c r="C1634" s="21"/>
      <c r="D1634" s="9"/>
      <c r="E1634" s="9"/>
      <c r="F1634" s="22"/>
      <c r="G1634" s="22"/>
      <c r="H1634" s="22"/>
      <c r="I1634" s="9"/>
      <c r="J1634" s="9"/>
      <c r="K1634" s="21"/>
      <c r="M1634" s="63"/>
    </row>
    <row r="1635" spans="2:13" hidden="1">
      <c r="B1635" s="9"/>
      <c r="C1635" s="21"/>
      <c r="D1635" s="9"/>
      <c r="E1635" s="9"/>
      <c r="F1635" s="22"/>
      <c r="G1635" s="22"/>
      <c r="H1635" s="22"/>
      <c r="I1635" s="9"/>
      <c r="J1635" s="9"/>
      <c r="K1635" s="21"/>
      <c r="M1635" s="63"/>
    </row>
    <row r="1636" spans="2:13" hidden="1">
      <c r="B1636" s="9"/>
      <c r="C1636" s="21"/>
      <c r="D1636" s="9"/>
      <c r="E1636" s="9"/>
      <c r="F1636" s="22"/>
      <c r="G1636" s="22"/>
      <c r="H1636" s="22"/>
      <c r="I1636" s="9"/>
      <c r="J1636" s="9"/>
      <c r="K1636" s="21"/>
      <c r="M1636" s="63"/>
    </row>
    <row r="1637" spans="2:13" hidden="1">
      <c r="B1637" s="9"/>
      <c r="C1637" s="21"/>
      <c r="D1637" s="9"/>
      <c r="E1637" s="9"/>
      <c r="F1637" s="22"/>
      <c r="G1637" s="22"/>
      <c r="H1637" s="22"/>
      <c r="I1637" s="9"/>
      <c r="J1637" s="9"/>
      <c r="K1637" s="21"/>
      <c r="M1637" s="63"/>
    </row>
    <row r="1638" spans="2:13" hidden="1">
      <c r="B1638" s="9"/>
      <c r="C1638" s="21"/>
      <c r="D1638" s="9"/>
      <c r="E1638" s="9"/>
      <c r="F1638" s="22"/>
      <c r="G1638" s="22"/>
      <c r="H1638" s="22"/>
      <c r="I1638" s="9"/>
      <c r="J1638" s="9"/>
      <c r="K1638" s="21"/>
      <c r="M1638" s="63"/>
    </row>
    <row r="1639" spans="2:13" hidden="1">
      <c r="B1639" s="9"/>
      <c r="C1639" s="21"/>
      <c r="D1639" s="9"/>
      <c r="E1639" s="9"/>
      <c r="F1639" s="22"/>
      <c r="G1639" s="22"/>
      <c r="H1639" s="22"/>
      <c r="I1639" s="9"/>
      <c r="J1639" s="9"/>
      <c r="K1639" s="21"/>
      <c r="M1639" s="63"/>
    </row>
    <row r="1640" spans="2:13" hidden="1">
      <c r="B1640" s="9"/>
      <c r="C1640" s="21"/>
      <c r="D1640" s="9"/>
      <c r="E1640" s="9"/>
      <c r="F1640" s="22"/>
      <c r="G1640" s="22"/>
      <c r="H1640" s="22"/>
      <c r="I1640" s="9"/>
      <c r="J1640" s="9"/>
      <c r="K1640" s="21"/>
      <c r="M1640" s="63"/>
    </row>
    <row r="1641" spans="2:13" hidden="1">
      <c r="B1641" s="9"/>
      <c r="C1641" s="21"/>
      <c r="D1641" s="9"/>
      <c r="E1641" s="9"/>
      <c r="F1641" s="22"/>
      <c r="G1641" s="22"/>
      <c r="H1641" s="22"/>
      <c r="I1641" s="9"/>
      <c r="J1641" s="9"/>
      <c r="K1641" s="21"/>
      <c r="M1641" s="63"/>
    </row>
    <row r="1642" spans="2:13" hidden="1">
      <c r="B1642" s="9"/>
      <c r="C1642" s="21"/>
      <c r="D1642" s="9"/>
      <c r="E1642" s="9"/>
      <c r="F1642" s="22"/>
      <c r="G1642" s="22"/>
      <c r="H1642" s="22"/>
      <c r="I1642" s="9"/>
      <c r="J1642" s="9"/>
      <c r="K1642" s="21"/>
      <c r="M1642" s="63"/>
    </row>
    <row r="1643" spans="2:13" hidden="1">
      <c r="B1643" s="9"/>
      <c r="C1643" s="21"/>
      <c r="D1643" s="9"/>
      <c r="E1643" s="9"/>
      <c r="F1643" s="22"/>
      <c r="G1643" s="22"/>
      <c r="H1643" s="22"/>
      <c r="I1643" s="9"/>
      <c r="J1643" s="9"/>
      <c r="K1643" s="21"/>
      <c r="M1643" s="63"/>
    </row>
    <row r="1644" spans="2:13" hidden="1">
      <c r="B1644" s="9"/>
      <c r="C1644" s="21"/>
      <c r="D1644" s="9"/>
      <c r="E1644" s="9"/>
      <c r="F1644" s="22"/>
      <c r="G1644" s="22"/>
      <c r="H1644" s="22"/>
      <c r="I1644" s="9"/>
      <c r="J1644" s="9"/>
      <c r="K1644" s="21"/>
      <c r="M1644" s="63"/>
    </row>
    <row r="1645" spans="2:13" hidden="1">
      <c r="B1645" s="9"/>
      <c r="C1645" s="21"/>
      <c r="D1645" s="9"/>
      <c r="E1645" s="9"/>
      <c r="F1645" s="22"/>
      <c r="G1645" s="22"/>
      <c r="H1645" s="22"/>
      <c r="I1645" s="9"/>
      <c r="J1645" s="9"/>
      <c r="K1645" s="21"/>
      <c r="M1645" s="63"/>
    </row>
    <row r="1646" spans="2:13" hidden="1">
      <c r="B1646" s="9"/>
      <c r="C1646" s="21"/>
      <c r="D1646" s="9"/>
      <c r="E1646" s="9"/>
      <c r="F1646" s="22"/>
      <c r="G1646" s="22"/>
      <c r="H1646" s="22"/>
      <c r="I1646" s="9"/>
      <c r="J1646" s="9"/>
      <c r="K1646" s="21"/>
      <c r="M1646" s="63"/>
    </row>
    <row r="1647" spans="2:13" hidden="1">
      <c r="B1647" s="9"/>
      <c r="C1647" s="21"/>
      <c r="D1647" s="9"/>
      <c r="E1647" s="9"/>
      <c r="F1647" s="22"/>
      <c r="G1647" s="22"/>
      <c r="H1647" s="22"/>
      <c r="I1647" s="9"/>
      <c r="J1647" s="9"/>
      <c r="K1647" s="21"/>
      <c r="M1647" s="63"/>
    </row>
    <row r="1648" spans="2:13" hidden="1">
      <c r="B1648" s="9"/>
      <c r="C1648" s="21"/>
      <c r="D1648" s="9"/>
      <c r="E1648" s="9"/>
      <c r="F1648" s="22"/>
      <c r="G1648" s="22"/>
      <c r="H1648" s="22"/>
      <c r="I1648" s="9"/>
      <c r="J1648" s="9"/>
      <c r="K1648" s="21"/>
      <c r="M1648" s="63"/>
    </row>
    <row r="1649" spans="2:13" hidden="1">
      <c r="B1649" s="9"/>
      <c r="C1649" s="21"/>
      <c r="D1649" s="9"/>
      <c r="E1649" s="9"/>
      <c r="F1649" s="22"/>
      <c r="G1649" s="22"/>
      <c r="H1649" s="22"/>
      <c r="I1649" s="9"/>
      <c r="J1649" s="9"/>
      <c r="K1649" s="21"/>
      <c r="M1649" s="63"/>
    </row>
    <row r="1650" spans="2:13" hidden="1">
      <c r="B1650" s="9"/>
      <c r="C1650" s="21"/>
      <c r="D1650" s="9"/>
      <c r="E1650" s="9"/>
      <c r="F1650" s="22"/>
      <c r="G1650" s="22"/>
      <c r="H1650" s="22"/>
      <c r="I1650" s="9"/>
      <c r="J1650" s="9"/>
      <c r="K1650" s="21"/>
      <c r="M1650" s="63"/>
    </row>
    <row r="1651" spans="2:13" hidden="1">
      <c r="B1651" s="9"/>
      <c r="C1651" s="21"/>
      <c r="D1651" s="9"/>
      <c r="E1651" s="9"/>
      <c r="F1651" s="22"/>
      <c r="G1651" s="22"/>
      <c r="H1651" s="22"/>
      <c r="I1651" s="9"/>
      <c r="J1651" s="9"/>
      <c r="K1651" s="21"/>
      <c r="M1651" s="63"/>
    </row>
    <row r="1652" spans="2:13" hidden="1">
      <c r="B1652" s="9"/>
      <c r="C1652" s="21"/>
      <c r="D1652" s="9"/>
      <c r="E1652" s="9"/>
      <c r="F1652" s="22"/>
      <c r="G1652" s="22"/>
      <c r="H1652" s="22"/>
      <c r="I1652" s="9"/>
      <c r="J1652" s="9"/>
      <c r="K1652" s="21"/>
      <c r="M1652" s="63"/>
    </row>
    <row r="1653" spans="2:13" hidden="1">
      <c r="B1653" s="9"/>
      <c r="C1653" s="21"/>
      <c r="D1653" s="9"/>
      <c r="E1653" s="9"/>
      <c r="F1653" s="22"/>
      <c r="G1653" s="22"/>
      <c r="H1653" s="22"/>
      <c r="I1653" s="9"/>
      <c r="J1653" s="9"/>
      <c r="K1653" s="21"/>
      <c r="M1653" s="63"/>
    </row>
    <row r="1654" spans="2:13" hidden="1">
      <c r="B1654" s="9"/>
      <c r="C1654" s="21"/>
      <c r="D1654" s="9"/>
      <c r="E1654" s="9"/>
      <c r="F1654" s="22"/>
      <c r="G1654" s="22"/>
      <c r="H1654" s="22"/>
      <c r="I1654" s="9"/>
      <c r="J1654" s="9"/>
      <c r="K1654" s="21"/>
      <c r="M1654" s="63"/>
    </row>
    <row r="1655" spans="2:13" hidden="1">
      <c r="B1655" s="9"/>
      <c r="C1655" s="21"/>
      <c r="D1655" s="9"/>
      <c r="E1655" s="9"/>
      <c r="F1655" s="22"/>
      <c r="G1655" s="22"/>
      <c r="H1655" s="22"/>
      <c r="I1655" s="9"/>
      <c r="J1655" s="9"/>
      <c r="K1655" s="21"/>
      <c r="M1655" s="63"/>
    </row>
    <row r="1656" spans="2:13" hidden="1">
      <c r="B1656" s="9"/>
      <c r="C1656" s="21"/>
      <c r="D1656" s="9"/>
      <c r="E1656" s="9"/>
      <c r="F1656" s="22"/>
      <c r="G1656" s="22"/>
      <c r="H1656" s="22"/>
      <c r="I1656" s="9"/>
      <c r="J1656" s="9"/>
      <c r="K1656" s="21"/>
      <c r="M1656" s="63"/>
    </row>
    <row r="1657" spans="2:13" hidden="1">
      <c r="B1657" s="9"/>
      <c r="C1657" s="21"/>
      <c r="D1657" s="9"/>
      <c r="E1657" s="9"/>
      <c r="F1657" s="22"/>
      <c r="G1657" s="22"/>
      <c r="H1657" s="22"/>
      <c r="I1657" s="9"/>
      <c r="J1657" s="9"/>
      <c r="K1657" s="21"/>
      <c r="M1657" s="63"/>
    </row>
    <row r="1658" spans="2:13" hidden="1">
      <c r="B1658" s="9"/>
      <c r="C1658" s="21"/>
      <c r="D1658" s="9"/>
      <c r="E1658" s="9"/>
      <c r="F1658" s="22"/>
      <c r="G1658" s="22"/>
      <c r="H1658" s="22"/>
      <c r="I1658" s="9"/>
      <c r="J1658" s="9"/>
      <c r="K1658" s="21"/>
      <c r="M1658" s="63"/>
    </row>
    <row r="1659" spans="2:13" hidden="1">
      <c r="B1659" s="9"/>
      <c r="C1659" s="21"/>
      <c r="D1659" s="9"/>
      <c r="E1659" s="9"/>
      <c r="F1659" s="22"/>
      <c r="G1659" s="22"/>
      <c r="H1659" s="22"/>
      <c r="I1659" s="9"/>
      <c r="J1659" s="9"/>
      <c r="K1659" s="21"/>
      <c r="M1659" s="63"/>
    </row>
    <row r="1660" spans="2:13" hidden="1">
      <c r="B1660" s="9"/>
      <c r="C1660" s="21"/>
      <c r="D1660" s="9"/>
      <c r="E1660" s="9"/>
      <c r="F1660" s="22"/>
      <c r="G1660" s="22"/>
      <c r="H1660" s="22"/>
      <c r="I1660" s="9"/>
      <c r="J1660" s="9"/>
      <c r="K1660" s="21"/>
      <c r="M1660" s="63"/>
    </row>
    <row r="1661" spans="2:13" hidden="1">
      <c r="B1661" s="9"/>
      <c r="C1661" s="21"/>
      <c r="D1661" s="9"/>
      <c r="E1661" s="9"/>
      <c r="F1661" s="22"/>
      <c r="G1661" s="22"/>
      <c r="H1661" s="22"/>
      <c r="I1661" s="9"/>
      <c r="J1661" s="9"/>
      <c r="K1661" s="21"/>
      <c r="M1661" s="63"/>
    </row>
    <row r="1662" spans="2:13" hidden="1">
      <c r="B1662" s="9"/>
      <c r="C1662" s="21"/>
      <c r="D1662" s="9"/>
      <c r="E1662" s="9"/>
      <c r="F1662" s="22"/>
      <c r="G1662" s="22"/>
      <c r="H1662" s="22"/>
      <c r="I1662" s="9"/>
      <c r="J1662" s="9"/>
      <c r="K1662" s="21"/>
      <c r="M1662" s="63"/>
    </row>
    <row r="1663" spans="2:13" hidden="1">
      <c r="B1663" s="9"/>
      <c r="C1663" s="21"/>
      <c r="D1663" s="9"/>
      <c r="E1663" s="9"/>
      <c r="F1663" s="22"/>
      <c r="G1663" s="22"/>
      <c r="H1663" s="22"/>
      <c r="I1663" s="9"/>
      <c r="J1663" s="9"/>
      <c r="K1663" s="21"/>
      <c r="M1663" s="63"/>
    </row>
    <row r="1664" spans="2:13" hidden="1">
      <c r="B1664" s="9"/>
      <c r="C1664" s="21"/>
      <c r="D1664" s="9"/>
      <c r="E1664" s="9"/>
      <c r="F1664" s="22"/>
      <c r="G1664" s="22"/>
      <c r="H1664" s="22"/>
      <c r="I1664" s="9"/>
      <c r="J1664" s="9"/>
      <c r="K1664" s="21"/>
      <c r="M1664" s="63"/>
    </row>
    <row r="1665" spans="2:13" hidden="1">
      <c r="B1665" s="9"/>
      <c r="C1665" s="21"/>
      <c r="D1665" s="9"/>
      <c r="E1665" s="9"/>
      <c r="F1665" s="22"/>
      <c r="G1665" s="22"/>
      <c r="H1665" s="22"/>
      <c r="I1665" s="9"/>
      <c r="J1665" s="9"/>
      <c r="K1665" s="21"/>
      <c r="M1665" s="63"/>
    </row>
    <row r="1666" spans="2:13" hidden="1">
      <c r="B1666" s="9"/>
      <c r="C1666" s="21"/>
      <c r="D1666" s="9"/>
      <c r="E1666" s="9"/>
      <c r="F1666" s="22"/>
      <c r="G1666" s="22"/>
      <c r="H1666" s="22"/>
      <c r="I1666" s="9"/>
      <c r="J1666" s="9"/>
      <c r="K1666" s="21"/>
      <c r="M1666" s="63"/>
    </row>
    <row r="1667" spans="2:13" hidden="1">
      <c r="B1667" s="9"/>
      <c r="C1667" s="21"/>
      <c r="D1667" s="9"/>
      <c r="E1667" s="9"/>
      <c r="F1667" s="22"/>
      <c r="G1667" s="22"/>
      <c r="H1667" s="22"/>
      <c r="I1667" s="9"/>
      <c r="J1667" s="9"/>
      <c r="K1667" s="21"/>
      <c r="M1667" s="63"/>
    </row>
    <row r="1668" spans="2:13" hidden="1">
      <c r="B1668" s="9"/>
      <c r="C1668" s="21"/>
      <c r="D1668" s="9"/>
      <c r="E1668" s="9"/>
      <c r="F1668" s="22"/>
      <c r="G1668" s="22"/>
      <c r="H1668" s="22"/>
      <c r="I1668" s="9"/>
      <c r="J1668" s="9"/>
      <c r="K1668" s="21"/>
      <c r="M1668" s="63"/>
    </row>
    <row r="1669" spans="2:13" hidden="1">
      <c r="B1669" s="9"/>
      <c r="C1669" s="21"/>
      <c r="D1669" s="9"/>
      <c r="E1669" s="9"/>
      <c r="F1669" s="22"/>
      <c r="G1669" s="22"/>
      <c r="H1669" s="22"/>
      <c r="I1669" s="9"/>
      <c r="J1669" s="9"/>
      <c r="K1669" s="21"/>
      <c r="M1669" s="63"/>
    </row>
    <row r="1670" spans="2:13" hidden="1">
      <c r="B1670" s="9"/>
      <c r="C1670" s="21"/>
      <c r="D1670" s="9"/>
      <c r="E1670" s="9"/>
      <c r="F1670" s="22"/>
      <c r="G1670" s="22"/>
      <c r="H1670" s="22"/>
      <c r="I1670" s="9"/>
      <c r="J1670" s="9"/>
      <c r="K1670" s="21"/>
      <c r="M1670" s="63"/>
    </row>
    <row r="1671" spans="2:13" hidden="1">
      <c r="B1671" s="9"/>
      <c r="C1671" s="21"/>
      <c r="D1671" s="9"/>
      <c r="E1671" s="9"/>
      <c r="F1671" s="22"/>
      <c r="G1671" s="22"/>
      <c r="H1671" s="22"/>
      <c r="I1671" s="9"/>
      <c r="J1671" s="9"/>
      <c r="K1671" s="21"/>
      <c r="M1671" s="63"/>
    </row>
    <row r="1672" spans="2:13" hidden="1">
      <c r="B1672" s="9"/>
      <c r="C1672" s="21"/>
      <c r="D1672" s="9"/>
      <c r="E1672" s="9"/>
      <c r="F1672" s="22"/>
      <c r="G1672" s="22"/>
      <c r="H1672" s="22"/>
      <c r="I1672" s="9"/>
      <c r="J1672" s="9"/>
      <c r="K1672" s="21"/>
      <c r="M1672" s="63"/>
    </row>
    <row r="1673" spans="2:13" hidden="1">
      <c r="B1673" s="9"/>
      <c r="C1673" s="21"/>
      <c r="D1673" s="9"/>
      <c r="E1673" s="9"/>
      <c r="F1673" s="22"/>
      <c r="G1673" s="22"/>
      <c r="H1673" s="22"/>
      <c r="I1673" s="9"/>
      <c r="J1673" s="9"/>
      <c r="K1673" s="21"/>
      <c r="M1673" s="63"/>
    </row>
    <row r="1674" spans="2:13" hidden="1">
      <c r="B1674" s="9"/>
      <c r="C1674" s="21"/>
      <c r="D1674" s="9"/>
      <c r="E1674" s="9"/>
      <c r="F1674" s="22"/>
      <c r="G1674" s="22"/>
      <c r="H1674" s="22"/>
      <c r="I1674" s="9"/>
      <c r="J1674" s="9"/>
      <c r="K1674" s="21"/>
      <c r="M1674" s="63"/>
    </row>
    <row r="1675" spans="2:13" hidden="1">
      <c r="B1675" s="9"/>
      <c r="C1675" s="21"/>
      <c r="D1675" s="9"/>
      <c r="E1675" s="9"/>
      <c r="F1675" s="22"/>
      <c r="G1675" s="22"/>
      <c r="H1675" s="22"/>
      <c r="I1675" s="9"/>
      <c r="J1675" s="9"/>
      <c r="K1675" s="21"/>
      <c r="M1675" s="63"/>
    </row>
    <row r="1676" spans="2:13" hidden="1">
      <c r="B1676" s="9"/>
      <c r="C1676" s="21"/>
      <c r="D1676" s="9"/>
      <c r="E1676" s="9"/>
      <c r="F1676" s="22"/>
      <c r="G1676" s="22"/>
      <c r="H1676" s="22"/>
      <c r="I1676" s="9"/>
      <c r="J1676" s="9"/>
      <c r="K1676" s="21"/>
      <c r="M1676" s="63"/>
    </row>
    <row r="1677" spans="2:13" hidden="1">
      <c r="B1677" s="9"/>
      <c r="C1677" s="21"/>
      <c r="D1677" s="9"/>
      <c r="E1677" s="9"/>
      <c r="F1677" s="22"/>
      <c r="G1677" s="22"/>
      <c r="H1677" s="22"/>
      <c r="I1677" s="9"/>
      <c r="J1677" s="9"/>
      <c r="K1677" s="21"/>
      <c r="M1677" s="63"/>
    </row>
    <row r="1678" spans="2:13" hidden="1">
      <c r="B1678" s="9"/>
      <c r="C1678" s="21"/>
      <c r="D1678" s="9"/>
      <c r="E1678" s="9"/>
      <c r="F1678" s="22"/>
      <c r="G1678" s="22"/>
      <c r="H1678" s="22"/>
      <c r="I1678" s="9"/>
      <c r="J1678" s="9"/>
      <c r="K1678" s="21"/>
      <c r="M1678" s="63"/>
    </row>
    <row r="1679" spans="2:13" hidden="1">
      <c r="B1679" s="9"/>
      <c r="C1679" s="21"/>
      <c r="D1679" s="9"/>
      <c r="E1679" s="9"/>
      <c r="F1679" s="22"/>
      <c r="G1679" s="22"/>
      <c r="H1679" s="22"/>
      <c r="I1679" s="9"/>
      <c r="J1679" s="9"/>
      <c r="K1679" s="21"/>
      <c r="M1679" s="63"/>
    </row>
    <row r="1680" spans="2:13" hidden="1">
      <c r="B1680" s="9"/>
      <c r="C1680" s="21"/>
      <c r="D1680" s="9"/>
      <c r="E1680" s="9"/>
      <c r="F1680" s="22"/>
      <c r="G1680" s="22"/>
      <c r="H1680" s="22"/>
      <c r="I1680" s="9"/>
      <c r="J1680" s="9"/>
      <c r="K1680" s="21"/>
      <c r="M1680" s="63"/>
    </row>
    <row r="1681" spans="2:13" hidden="1">
      <c r="B1681" s="9"/>
      <c r="C1681" s="21"/>
      <c r="D1681" s="9"/>
      <c r="E1681" s="9"/>
      <c r="F1681" s="22"/>
      <c r="G1681" s="22"/>
      <c r="H1681" s="22"/>
      <c r="I1681" s="9"/>
      <c r="J1681" s="9"/>
      <c r="K1681" s="21"/>
      <c r="M1681" s="63"/>
    </row>
    <row r="1682" spans="2:13" hidden="1">
      <c r="B1682" s="9"/>
      <c r="C1682" s="21"/>
      <c r="D1682" s="9"/>
      <c r="E1682" s="9"/>
      <c r="F1682" s="22"/>
      <c r="G1682" s="22"/>
      <c r="H1682" s="22"/>
      <c r="I1682" s="9"/>
      <c r="J1682" s="9"/>
      <c r="K1682" s="21"/>
      <c r="M1682" s="63"/>
    </row>
    <row r="1683" spans="2:13" hidden="1">
      <c r="B1683" s="9"/>
      <c r="C1683" s="21"/>
      <c r="D1683" s="9"/>
      <c r="E1683" s="9"/>
      <c r="F1683" s="22"/>
      <c r="G1683" s="22"/>
      <c r="H1683" s="22"/>
      <c r="I1683" s="9"/>
      <c r="J1683" s="9"/>
      <c r="K1683" s="21"/>
      <c r="M1683" s="63"/>
    </row>
    <row r="1684" spans="2:13" hidden="1">
      <c r="B1684" s="9"/>
      <c r="C1684" s="21"/>
      <c r="D1684" s="9"/>
      <c r="E1684" s="9"/>
      <c r="F1684" s="22"/>
      <c r="G1684" s="22"/>
      <c r="H1684" s="22"/>
      <c r="I1684" s="9"/>
      <c r="J1684" s="9"/>
      <c r="K1684" s="21"/>
      <c r="M1684" s="63"/>
    </row>
    <row r="1685" spans="2:13" hidden="1">
      <c r="B1685" s="9"/>
      <c r="C1685" s="21"/>
      <c r="D1685" s="9"/>
      <c r="E1685" s="9"/>
      <c r="F1685" s="22"/>
      <c r="G1685" s="22"/>
      <c r="H1685" s="22"/>
      <c r="I1685" s="9"/>
      <c r="J1685" s="9"/>
      <c r="K1685" s="21"/>
      <c r="M1685" s="63"/>
    </row>
    <row r="1686" spans="2:13" hidden="1">
      <c r="B1686" s="9"/>
      <c r="C1686" s="21"/>
      <c r="D1686" s="9"/>
      <c r="E1686" s="9"/>
      <c r="F1686" s="22"/>
      <c r="G1686" s="22"/>
      <c r="H1686" s="22"/>
      <c r="I1686" s="9"/>
      <c r="J1686" s="9"/>
      <c r="K1686" s="21"/>
      <c r="M1686" s="63"/>
    </row>
    <row r="1687" spans="2:13" hidden="1">
      <c r="B1687" s="9"/>
      <c r="C1687" s="21"/>
      <c r="D1687" s="9"/>
      <c r="E1687" s="9"/>
      <c r="F1687" s="22"/>
      <c r="G1687" s="22"/>
      <c r="H1687" s="22"/>
      <c r="I1687" s="9"/>
      <c r="J1687" s="9"/>
      <c r="K1687" s="21"/>
      <c r="M1687" s="63"/>
    </row>
    <row r="1688" spans="2:13" hidden="1">
      <c r="B1688" s="9"/>
      <c r="C1688" s="21"/>
      <c r="D1688" s="9"/>
      <c r="E1688" s="9"/>
      <c r="F1688" s="22"/>
      <c r="G1688" s="22"/>
      <c r="H1688" s="22"/>
      <c r="I1688" s="9"/>
      <c r="J1688" s="9"/>
      <c r="K1688" s="21"/>
      <c r="M1688" s="63"/>
    </row>
    <row r="1689" spans="2:13" hidden="1">
      <c r="B1689" s="9"/>
      <c r="C1689" s="21"/>
      <c r="D1689" s="9"/>
      <c r="E1689" s="9"/>
      <c r="F1689" s="22"/>
      <c r="G1689" s="22"/>
      <c r="H1689" s="22"/>
      <c r="I1689" s="9"/>
      <c r="J1689" s="9"/>
      <c r="K1689" s="21"/>
      <c r="M1689" s="63"/>
    </row>
    <row r="1690" spans="2:13" hidden="1">
      <c r="B1690" s="9"/>
      <c r="C1690" s="21"/>
      <c r="D1690" s="9"/>
      <c r="E1690" s="9"/>
      <c r="F1690" s="22"/>
      <c r="G1690" s="22"/>
      <c r="H1690" s="22"/>
      <c r="I1690" s="9"/>
      <c r="J1690" s="9"/>
      <c r="K1690" s="21"/>
      <c r="M1690" s="63"/>
    </row>
    <row r="1691" spans="2:13" hidden="1">
      <c r="B1691" s="9"/>
      <c r="C1691" s="21"/>
      <c r="D1691" s="9"/>
      <c r="E1691" s="9"/>
      <c r="F1691" s="22"/>
      <c r="G1691" s="22"/>
      <c r="H1691" s="22"/>
      <c r="I1691" s="9"/>
      <c r="J1691" s="9"/>
      <c r="K1691" s="21"/>
      <c r="M1691" s="63"/>
    </row>
    <row r="1692" spans="2:13" hidden="1">
      <c r="B1692" s="9"/>
      <c r="C1692" s="21"/>
      <c r="D1692" s="9"/>
      <c r="E1692" s="9"/>
      <c r="F1692" s="22"/>
      <c r="G1692" s="22"/>
      <c r="H1692" s="22"/>
      <c r="I1692" s="9"/>
      <c r="J1692" s="9"/>
      <c r="K1692" s="21"/>
      <c r="M1692" s="63"/>
    </row>
    <row r="1693" spans="2:13" hidden="1">
      <c r="B1693" s="9"/>
      <c r="C1693" s="21"/>
      <c r="D1693" s="9"/>
      <c r="E1693" s="9"/>
      <c r="F1693" s="22"/>
      <c r="G1693" s="22"/>
      <c r="H1693" s="22"/>
      <c r="I1693" s="9"/>
      <c r="J1693" s="9"/>
      <c r="K1693" s="21"/>
      <c r="M1693" s="63"/>
    </row>
    <row r="1694" spans="2:13" hidden="1">
      <c r="B1694" s="9"/>
      <c r="C1694" s="21"/>
      <c r="D1694" s="9"/>
      <c r="E1694" s="9"/>
      <c r="F1694" s="22"/>
      <c r="G1694" s="22"/>
      <c r="H1694" s="22"/>
      <c r="I1694" s="9"/>
      <c r="J1694" s="9"/>
      <c r="K1694" s="21"/>
      <c r="M1694" s="63"/>
    </row>
    <row r="1695" spans="2:13" hidden="1">
      <c r="B1695" s="9"/>
      <c r="C1695" s="21"/>
      <c r="D1695" s="9"/>
      <c r="E1695" s="9"/>
      <c r="F1695" s="22"/>
      <c r="G1695" s="22"/>
      <c r="H1695" s="22"/>
      <c r="I1695" s="9"/>
      <c r="J1695" s="9"/>
      <c r="K1695" s="21"/>
      <c r="M1695" s="63"/>
    </row>
    <row r="1696" spans="2:13" hidden="1">
      <c r="B1696" s="9"/>
      <c r="C1696" s="21"/>
      <c r="D1696" s="9"/>
      <c r="E1696" s="9"/>
      <c r="F1696" s="22"/>
      <c r="G1696" s="22"/>
      <c r="H1696" s="22"/>
      <c r="I1696" s="9"/>
      <c r="J1696" s="9"/>
      <c r="K1696" s="21"/>
      <c r="M1696" s="63"/>
    </row>
    <row r="1697" spans="2:13" hidden="1">
      <c r="B1697" s="9"/>
      <c r="C1697" s="21"/>
      <c r="D1697" s="9"/>
      <c r="E1697" s="9"/>
      <c r="F1697" s="22"/>
      <c r="G1697" s="22"/>
      <c r="H1697" s="22"/>
      <c r="I1697" s="9"/>
      <c r="J1697" s="9"/>
      <c r="K1697" s="21"/>
      <c r="M1697" s="63"/>
    </row>
    <row r="1698" spans="2:13" hidden="1">
      <c r="B1698" s="9"/>
      <c r="C1698" s="21"/>
      <c r="D1698" s="9"/>
      <c r="E1698" s="9"/>
      <c r="F1698" s="22"/>
      <c r="G1698" s="22"/>
      <c r="H1698" s="22"/>
      <c r="I1698" s="9"/>
      <c r="J1698" s="9"/>
      <c r="K1698" s="21"/>
      <c r="M1698" s="63"/>
    </row>
    <row r="1699" spans="2:13" hidden="1">
      <c r="B1699" s="9"/>
      <c r="C1699" s="21"/>
      <c r="D1699" s="9"/>
      <c r="E1699" s="9"/>
      <c r="F1699" s="22"/>
      <c r="G1699" s="22"/>
      <c r="H1699" s="22"/>
      <c r="I1699" s="9"/>
      <c r="J1699" s="9"/>
      <c r="K1699" s="21"/>
      <c r="M1699" s="63"/>
    </row>
    <row r="1700" spans="2:13" hidden="1">
      <c r="B1700" s="9"/>
      <c r="C1700" s="21"/>
      <c r="D1700" s="9"/>
      <c r="E1700" s="9"/>
      <c r="F1700" s="22"/>
      <c r="G1700" s="22"/>
      <c r="H1700" s="22"/>
      <c r="I1700" s="9"/>
      <c r="J1700" s="9"/>
      <c r="K1700" s="21"/>
      <c r="M1700" s="63"/>
    </row>
    <row r="1701" spans="2:13" hidden="1">
      <c r="B1701" s="9"/>
      <c r="C1701" s="21"/>
      <c r="D1701" s="9"/>
      <c r="E1701" s="9"/>
      <c r="F1701" s="22"/>
      <c r="G1701" s="22"/>
      <c r="H1701" s="22"/>
      <c r="I1701" s="9"/>
      <c r="J1701" s="9"/>
      <c r="K1701" s="21"/>
      <c r="M1701" s="63"/>
    </row>
    <row r="1702" spans="2:13" hidden="1">
      <c r="B1702" s="9"/>
      <c r="C1702" s="21"/>
      <c r="D1702" s="9"/>
      <c r="E1702" s="9"/>
      <c r="F1702" s="22"/>
      <c r="G1702" s="22"/>
      <c r="H1702" s="22"/>
      <c r="I1702" s="9"/>
      <c r="J1702" s="9"/>
      <c r="K1702" s="21"/>
      <c r="M1702" s="63"/>
    </row>
    <row r="1703" spans="2:13" hidden="1">
      <c r="B1703" s="9"/>
      <c r="C1703" s="21"/>
      <c r="D1703" s="9"/>
      <c r="E1703" s="9"/>
      <c r="F1703" s="22"/>
      <c r="G1703" s="22"/>
      <c r="H1703" s="22"/>
      <c r="I1703" s="9"/>
      <c r="J1703" s="9"/>
      <c r="K1703" s="21"/>
      <c r="M1703" s="63"/>
    </row>
    <row r="1704" spans="2:13" hidden="1">
      <c r="B1704" s="9"/>
      <c r="C1704" s="21"/>
      <c r="D1704" s="9"/>
      <c r="E1704" s="9"/>
      <c r="F1704" s="22"/>
      <c r="G1704" s="22"/>
      <c r="H1704" s="22"/>
      <c r="I1704" s="9"/>
      <c r="J1704" s="9"/>
      <c r="K1704" s="21"/>
      <c r="M1704" s="63"/>
    </row>
    <row r="1705" spans="2:13" hidden="1">
      <c r="B1705" s="9"/>
      <c r="C1705" s="21"/>
      <c r="D1705" s="9"/>
      <c r="E1705" s="9"/>
      <c r="F1705" s="22"/>
      <c r="G1705" s="22"/>
      <c r="H1705" s="22"/>
      <c r="I1705" s="9"/>
      <c r="J1705" s="9"/>
      <c r="K1705" s="21"/>
      <c r="M1705" s="63"/>
    </row>
    <row r="1706" spans="2:13" hidden="1">
      <c r="B1706" s="9"/>
      <c r="C1706" s="21"/>
      <c r="D1706" s="9"/>
      <c r="E1706" s="9"/>
      <c r="F1706" s="22"/>
      <c r="G1706" s="22"/>
      <c r="H1706" s="22"/>
      <c r="I1706" s="9"/>
      <c r="J1706" s="9"/>
      <c r="K1706" s="21"/>
      <c r="M1706" s="63"/>
    </row>
    <row r="1707" spans="2:13" hidden="1">
      <c r="B1707" s="9"/>
      <c r="C1707" s="21"/>
      <c r="D1707" s="9"/>
      <c r="E1707" s="9"/>
      <c r="F1707" s="22"/>
      <c r="G1707" s="22"/>
      <c r="H1707" s="22"/>
      <c r="I1707" s="9"/>
      <c r="J1707" s="9"/>
      <c r="K1707" s="21"/>
      <c r="M1707" s="63"/>
    </row>
    <row r="1708" spans="2:13" hidden="1">
      <c r="B1708" s="9"/>
      <c r="C1708" s="21"/>
      <c r="D1708" s="9"/>
      <c r="E1708" s="9"/>
      <c r="F1708" s="22"/>
      <c r="G1708" s="22"/>
      <c r="H1708" s="22"/>
      <c r="I1708" s="9"/>
      <c r="J1708" s="9"/>
      <c r="K1708" s="21"/>
      <c r="M1708" s="63"/>
    </row>
    <row r="1709" spans="2:13" hidden="1">
      <c r="B1709" s="9"/>
      <c r="C1709" s="21"/>
      <c r="D1709" s="9"/>
      <c r="E1709" s="9"/>
      <c r="F1709" s="22"/>
      <c r="G1709" s="22"/>
      <c r="H1709" s="22"/>
      <c r="I1709" s="9"/>
      <c r="J1709" s="9"/>
      <c r="K1709" s="21"/>
      <c r="M1709" s="63"/>
    </row>
    <row r="1710" spans="2:13" hidden="1">
      <c r="B1710" s="9"/>
      <c r="C1710" s="21"/>
      <c r="D1710" s="9"/>
      <c r="E1710" s="9"/>
      <c r="F1710" s="22"/>
      <c r="G1710" s="22"/>
      <c r="H1710" s="22"/>
      <c r="I1710" s="9"/>
      <c r="J1710" s="9"/>
      <c r="K1710" s="21"/>
      <c r="M1710" s="63"/>
    </row>
    <row r="1711" spans="2:13" hidden="1">
      <c r="B1711" s="9"/>
      <c r="C1711" s="21"/>
      <c r="D1711" s="9"/>
      <c r="E1711" s="9"/>
      <c r="F1711" s="22"/>
      <c r="G1711" s="22"/>
      <c r="H1711" s="22"/>
      <c r="I1711" s="9"/>
      <c r="J1711" s="9"/>
      <c r="K1711" s="21"/>
      <c r="M1711" s="63"/>
    </row>
    <row r="1712" spans="2:13" hidden="1">
      <c r="B1712" s="9"/>
      <c r="C1712" s="21"/>
      <c r="D1712" s="9"/>
      <c r="E1712" s="9"/>
      <c r="F1712" s="22"/>
      <c r="G1712" s="22"/>
      <c r="H1712" s="22"/>
      <c r="I1712" s="9"/>
      <c r="J1712" s="9"/>
      <c r="K1712" s="21"/>
      <c r="M1712" s="63"/>
    </row>
    <row r="1713" spans="2:13" hidden="1">
      <c r="B1713" s="9"/>
      <c r="C1713" s="21"/>
      <c r="D1713" s="9"/>
      <c r="E1713" s="9"/>
      <c r="F1713" s="22"/>
      <c r="G1713" s="22"/>
      <c r="H1713" s="22"/>
      <c r="I1713" s="9"/>
      <c r="J1713" s="9"/>
      <c r="K1713" s="21"/>
      <c r="M1713" s="63"/>
    </row>
    <row r="1714" spans="2:13" hidden="1">
      <c r="B1714" s="9"/>
      <c r="C1714" s="21"/>
      <c r="D1714" s="9"/>
      <c r="E1714" s="9"/>
      <c r="F1714" s="22"/>
      <c r="G1714" s="22"/>
      <c r="H1714" s="22"/>
      <c r="I1714" s="9"/>
      <c r="J1714" s="9"/>
      <c r="K1714" s="21"/>
      <c r="M1714" s="63"/>
    </row>
    <row r="1715" spans="2:13" hidden="1">
      <c r="B1715" s="9"/>
      <c r="C1715" s="21"/>
      <c r="D1715" s="9"/>
      <c r="E1715" s="9"/>
      <c r="F1715" s="22"/>
      <c r="G1715" s="22"/>
      <c r="H1715" s="22"/>
      <c r="I1715" s="9"/>
      <c r="J1715" s="9"/>
      <c r="K1715" s="21"/>
      <c r="M1715" s="63"/>
    </row>
    <row r="1716" spans="2:13" hidden="1">
      <c r="B1716" s="9"/>
      <c r="C1716" s="21"/>
      <c r="D1716" s="9"/>
      <c r="E1716" s="9"/>
      <c r="F1716" s="22"/>
      <c r="G1716" s="22"/>
      <c r="H1716" s="22"/>
      <c r="I1716" s="9"/>
      <c r="J1716" s="9"/>
      <c r="K1716" s="21"/>
      <c r="M1716" s="63"/>
    </row>
    <row r="1717" spans="2:13" hidden="1">
      <c r="B1717" s="9"/>
      <c r="C1717" s="21"/>
      <c r="D1717" s="9"/>
      <c r="E1717" s="9"/>
      <c r="F1717" s="22"/>
      <c r="G1717" s="22"/>
      <c r="H1717" s="22"/>
      <c r="I1717" s="9"/>
      <c r="J1717" s="9"/>
      <c r="K1717" s="21"/>
      <c r="M1717" s="63"/>
    </row>
    <row r="1718" spans="2:13" hidden="1">
      <c r="B1718" s="9"/>
      <c r="C1718" s="21"/>
      <c r="D1718" s="9"/>
      <c r="E1718" s="9"/>
      <c r="F1718" s="22"/>
      <c r="G1718" s="22"/>
      <c r="H1718" s="22"/>
      <c r="I1718" s="9"/>
      <c r="J1718" s="9"/>
      <c r="K1718" s="21"/>
      <c r="M1718" s="63"/>
    </row>
    <row r="1719" spans="2:13" hidden="1">
      <c r="B1719" s="9"/>
      <c r="C1719" s="21"/>
      <c r="D1719" s="9"/>
      <c r="E1719" s="9"/>
      <c r="F1719" s="22"/>
      <c r="G1719" s="22"/>
      <c r="H1719" s="22"/>
      <c r="I1719" s="9"/>
      <c r="J1719" s="9"/>
      <c r="K1719" s="21"/>
      <c r="M1719" s="63"/>
    </row>
    <row r="1720" spans="2:13" hidden="1">
      <c r="B1720" s="9"/>
      <c r="C1720" s="21"/>
      <c r="D1720" s="9"/>
      <c r="E1720" s="9"/>
      <c r="F1720" s="22"/>
      <c r="G1720" s="22"/>
      <c r="H1720" s="22"/>
      <c r="I1720" s="9"/>
      <c r="J1720" s="9"/>
      <c r="K1720" s="21"/>
      <c r="M1720" s="63"/>
    </row>
    <row r="1721" spans="2:13" hidden="1">
      <c r="B1721" s="9"/>
      <c r="C1721" s="21"/>
      <c r="D1721" s="9"/>
      <c r="E1721" s="9"/>
      <c r="F1721" s="22"/>
      <c r="G1721" s="22"/>
      <c r="H1721" s="22"/>
      <c r="I1721" s="9"/>
      <c r="J1721" s="9"/>
      <c r="K1721" s="21"/>
      <c r="M1721" s="63"/>
    </row>
    <row r="1722" spans="2:13" hidden="1">
      <c r="B1722" s="9"/>
      <c r="C1722" s="21"/>
      <c r="D1722" s="9"/>
      <c r="E1722" s="9"/>
      <c r="F1722" s="22"/>
      <c r="G1722" s="22"/>
      <c r="H1722" s="22"/>
      <c r="I1722" s="9"/>
      <c r="J1722" s="9"/>
      <c r="K1722" s="21"/>
      <c r="M1722" s="63"/>
    </row>
    <row r="1723" spans="2:13" hidden="1">
      <c r="B1723" s="9"/>
      <c r="C1723" s="21"/>
      <c r="D1723" s="9"/>
      <c r="E1723" s="9"/>
      <c r="F1723" s="22"/>
      <c r="G1723" s="22"/>
      <c r="H1723" s="22"/>
      <c r="I1723" s="9"/>
      <c r="J1723" s="9"/>
      <c r="K1723" s="21"/>
      <c r="M1723" s="63"/>
    </row>
    <row r="1724" spans="2:13" hidden="1">
      <c r="B1724" s="9"/>
      <c r="C1724" s="21"/>
      <c r="D1724" s="9"/>
      <c r="E1724" s="9"/>
      <c r="F1724" s="22"/>
      <c r="G1724" s="22"/>
      <c r="H1724" s="22"/>
      <c r="I1724" s="9"/>
      <c r="J1724" s="9"/>
      <c r="K1724" s="21"/>
      <c r="M1724" s="63"/>
    </row>
    <row r="1725" spans="2:13" hidden="1">
      <c r="B1725" s="9"/>
      <c r="C1725" s="21"/>
      <c r="D1725" s="9"/>
      <c r="E1725" s="9"/>
      <c r="F1725" s="22"/>
      <c r="G1725" s="22"/>
      <c r="H1725" s="22"/>
      <c r="I1725" s="9"/>
      <c r="J1725" s="9"/>
      <c r="K1725" s="21"/>
      <c r="M1725" s="63"/>
    </row>
    <row r="1726" spans="2:13" hidden="1">
      <c r="B1726" s="9"/>
      <c r="C1726" s="21"/>
      <c r="D1726" s="9"/>
      <c r="E1726" s="9"/>
      <c r="F1726" s="22"/>
      <c r="G1726" s="22"/>
      <c r="H1726" s="22"/>
      <c r="I1726" s="9"/>
      <c r="J1726" s="9"/>
      <c r="K1726" s="21"/>
      <c r="M1726" s="63"/>
    </row>
    <row r="1727" spans="2:13" hidden="1">
      <c r="B1727" s="9"/>
      <c r="C1727" s="21"/>
      <c r="D1727" s="9"/>
      <c r="E1727" s="9"/>
      <c r="F1727" s="22"/>
      <c r="G1727" s="22"/>
      <c r="H1727" s="22"/>
      <c r="I1727" s="9"/>
      <c r="J1727" s="9"/>
      <c r="K1727" s="21"/>
      <c r="M1727" s="63"/>
    </row>
    <row r="1728" spans="2:13" hidden="1">
      <c r="B1728" s="9"/>
      <c r="C1728" s="21"/>
      <c r="D1728" s="9"/>
      <c r="E1728" s="9"/>
      <c r="F1728" s="22"/>
      <c r="G1728" s="22"/>
      <c r="H1728" s="22"/>
      <c r="I1728" s="9"/>
      <c r="J1728" s="9"/>
      <c r="K1728" s="21"/>
      <c r="M1728" s="63"/>
    </row>
    <row r="1729" spans="2:13" hidden="1">
      <c r="B1729" s="9"/>
      <c r="C1729" s="21"/>
      <c r="D1729" s="9"/>
      <c r="E1729" s="9"/>
      <c r="F1729" s="22"/>
      <c r="G1729" s="22"/>
      <c r="H1729" s="22"/>
      <c r="I1729" s="9"/>
      <c r="J1729" s="9"/>
      <c r="K1729" s="21"/>
      <c r="M1729" s="63"/>
    </row>
    <row r="1730" spans="2:13" hidden="1">
      <c r="B1730" s="9"/>
      <c r="C1730" s="21"/>
      <c r="D1730" s="9"/>
      <c r="E1730" s="9"/>
      <c r="F1730" s="22"/>
      <c r="G1730" s="22"/>
      <c r="H1730" s="22"/>
      <c r="I1730" s="9"/>
      <c r="J1730" s="9"/>
      <c r="K1730" s="21"/>
      <c r="M1730" s="63"/>
    </row>
    <row r="1731" spans="2:13" hidden="1">
      <c r="B1731" s="9"/>
      <c r="C1731" s="21"/>
      <c r="D1731" s="9"/>
      <c r="E1731" s="9"/>
      <c r="F1731" s="22"/>
      <c r="G1731" s="22"/>
      <c r="H1731" s="22"/>
      <c r="I1731" s="9"/>
      <c r="J1731" s="9"/>
      <c r="K1731" s="21"/>
      <c r="M1731" s="63"/>
    </row>
    <row r="1732" spans="2:13" hidden="1">
      <c r="B1732" s="9"/>
      <c r="C1732" s="21"/>
      <c r="D1732" s="9"/>
      <c r="E1732" s="9"/>
      <c r="F1732" s="22"/>
      <c r="G1732" s="22"/>
      <c r="H1732" s="22"/>
      <c r="I1732" s="9"/>
      <c r="J1732" s="9"/>
      <c r="K1732" s="21"/>
      <c r="M1732" s="63"/>
    </row>
    <row r="1733" spans="2:13" hidden="1">
      <c r="B1733" s="9"/>
      <c r="C1733" s="21"/>
      <c r="D1733" s="9"/>
      <c r="E1733" s="9"/>
      <c r="F1733" s="22"/>
      <c r="G1733" s="22"/>
      <c r="H1733" s="22"/>
      <c r="I1733" s="9"/>
      <c r="J1733" s="9"/>
      <c r="K1733" s="21"/>
      <c r="M1733" s="63"/>
    </row>
    <row r="1734" spans="2:13" hidden="1">
      <c r="B1734" s="9"/>
      <c r="C1734" s="21"/>
      <c r="D1734" s="9"/>
      <c r="E1734" s="9"/>
      <c r="F1734" s="22"/>
      <c r="G1734" s="22"/>
      <c r="H1734" s="22"/>
      <c r="I1734" s="9"/>
      <c r="J1734" s="9"/>
      <c r="K1734" s="21"/>
      <c r="M1734" s="63"/>
    </row>
    <row r="1735" spans="2:13" hidden="1">
      <c r="B1735" s="9"/>
      <c r="C1735" s="21"/>
      <c r="D1735" s="9"/>
      <c r="E1735" s="9"/>
      <c r="F1735" s="22"/>
      <c r="G1735" s="22"/>
      <c r="H1735" s="22"/>
      <c r="I1735" s="9"/>
      <c r="J1735" s="9"/>
      <c r="K1735" s="21"/>
      <c r="M1735" s="63"/>
    </row>
    <row r="1736" spans="2:13" hidden="1">
      <c r="B1736" s="9"/>
      <c r="C1736" s="21"/>
      <c r="D1736" s="9"/>
      <c r="E1736" s="9"/>
      <c r="F1736" s="22"/>
      <c r="G1736" s="22"/>
      <c r="H1736" s="22"/>
      <c r="I1736" s="9"/>
      <c r="J1736" s="9"/>
      <c r="K1736" s="21"/>
      <c r="M1736" s="63"/>
    </row>
    <row r="1737" spans="2:13" hidden="1">
      <c r="B1737" s="9"/>
      <c r="C1737" s="21"/>
      <c r="D1737" s="9"/>
      <c r="E1737" s="9"/>
      <c r="F1737" s="22"/>
      <c r="G1737" s="22"/>
      <c r="H1737" s="22"/>
      <c r="I1737" s="9"/>
      <c r="J1737" s="9"/>
      <c r="K1737" s="21"/>
      <c r="M1737" s="63"/>
    </row>
    <row r="1738" spans="2:13" hidden="1">
      <c r="B1738" s="9"/>
      <c r="C1738" s="21"/>
      <c r="D1738" s="9"/>
      <c r="E1738" s="9"/>
      <c r="F1738" s="22"/>
      <c r="G1738" s="22"/>
      <c r="H1738" s="22"/>
      <c r="I1738" s="9"/>
      <c r="J1738" s="9"/>
      <c r="K1738" s="21"/>
      <c r="M1738" s="63"/>
    </row>
    <row r="1739" spans="2:13" hidden="1">
      <c r="B1739" s="9"/>
      <c r="C1739" s="21"/>
      <c r="D1739" s="9"/>
      <c r="E1739" s="9"/>
      <c r="F1739" s="22"/>
      <c r="G1739" s="22"/>
      <c r="H1739" s="22"/>
      <c r="I1739" s="9"/>
      <c r="J1739" s="9"/>
      <c r="K1739" s="21"/>
      <c r="M1739" s="63"/>
    </row>
    <row r="1740" spans="2:13" hidden="1">
      <c r="B1740" s="9"/>
      <c r="C1740" s="21"/>
      <c r="D1740" s="9"/>
      <c r="E1740" s="9"/>
      <c r="F1740" s="22"/>
      <c r="G1740" s="22"/>
      <c r="H1740" s="22"/>
      <c r="I1740" s="9"/>
      <c r="J1740" s="9"/>
      <c r="K1740" s="21"/>
      <c r="M1740" s="63"/>
    </row>
    <row r="1741" spans="2:13" hidden="1">
      <c r="B1741" s="9"/>
      <c r="C1741" s="21"/>
      <c r="D1741" s="9"/>
      <c r="E1741" s="9"/>
      <c r="F1741" s="22"/>
      <c r="G1741" s="22"/>
      <c r="H1741" s="22"/>
      <c r="I1741" s="9"/>
      <c r="J1741" s="9"/>
      <c r="K1741" s="21"/>
      <c r="M1741" s="63"/>
    </row>
    <row r="1742" spans="2:13" hidden="1">
      <c r="B1742" s="9"/>
      <c r="C1742" s="21"/>
      <c r="D1742" s="9"/>
      <c r="E1742" s="9"/>
      <c r="F1742" s="22"/>
      <c r="G1742" s="22"/>
      <c r="H1742" s="22"/>
      <c r="I1742" s="9"/>
      <c r="J1742" s="9"/>
      <c r="K1742" s="21"/>
      <c r="M1742" s="63"/>
    </row>
    <row r="1743" spans="2:13" hidden="1">
      <c r="B1743" s="9"/>
      <c r="C1743" s="21"/>
      <c r="D1743" s="9"/>
      <c r="E1743" s="9"/>
      <c r="F1743" s="22"/>
      <c r="G1743" s="22"/>
      <c r="H1743" s="22"/>
      <c r="I1743" s="9"/>
      <c r="J1743" s="9"/>
      <c r="K1743" s="21"/>
      <c r="M1743" s="63"/>
    </row>
    <row r="1744" spans="2:13" hidden="1">
      <c r="B1744" s="9"/>
      <c r="C1744" s="21"/>
      <c r="D1744" s="9"/>
      <c r="E1744" s="9"/>
      <c r="F1744" s="22"/>
      <c r="G1744" s="22"/>
      <c r="H1744" s="22"/>
      <c r="I1744" s="9"/>
      <c r="J1744" s="9"/>
      <c r="K1744" s="21"/>
      <c r="M1744" s="63"/>
    </row>
    <row r="1745" spans="2:13" hidden="1">
      <c r="B1745" s="9"/>
      <c r="C1745" s="21"/>
      <c r="D1745" s="9"/>
      <c r="E1745" s="9"/>
      <c r="F1745" s="22"/>
      <c r="G1745" s="22"/>
      <c r="H1745" s="22"/>
      <c r="I1745" s="9"/>
      <c r="J1745" s="9"/>
      <c r="K1745" s="21"/>
      <c r="M1745" s="63"/>
    </row>
    <row r="1746" spans="2:13" hidden="1">
      <c r="B1746" s="9"/>
      <c r="C1746" s="21"/>
      <c r="D1746" s="9"/>
      <c r="E1746" s="9"/>
      <c r="F1746" s="22"/>
      <c r="G1746" s="22"/>
      <c r="H1746" s="22"/>
      <c r="I1746" s="9"/>
      <c r="J1746" s="9"/>
      <c r="K1746" s="21"/>
      <c r="M1746" s="63"/>
    </row>
    <row r="1747" spans="2:13" hidden="1">
      <c r="B1747" s="9"/>
      <c r="C1747" s="21"/>
      <c r="D1747" s="9"/>
      <c r="E1747" s="9"/>
      <c r="F1747" s="22"/>
      <c r="G1747" s="22"/>
      <c r="H1747" s="22"/>
      <c r="I1747" s="9"/>
      <c r="J1747" s="9"/>
      <c r="K1747" s="21"/>
      <c r="M1747" s="63"/>
    </row>
    <row r="1748" spans="2:13" hidden="1">
      <c r="B1748" s="9"/>
      <c r="C1748" s="21"/>
      <c r="D1748" s="9"/>
      <c r="E1748" s="9"/>
      <c r="F1748" s="22"/>
      <c r="G1748" s="22"/>
      <c r="H1748" s="22"/>
      <c r="I1748" s="9"/>
      <c r="J1748" s="9"/>
      <c r="K1748" s="21"/>
      <c r="M1748" s="63"/>
    </row>
    <row r="1749" spans="2:13" hidden="1">
      <c r="B1749" s="9"/>
      <c r="C1749" s="21"/>
      <c r="D1749" s="9"/>
      <c r="E1749" s="9"/>
      <c r="F1749" s="22"/>
      <c r="G1749" s="22"/>
      <c r="H1749" s="22"/>
      <c r="I1749" s="9"/>
      <c r="J1749" s="9"/>
      <c r="K1749" s="21"/>
      <c r="M1749" s="63"/>
    </row>
    <row r="1750" spans="2:13" hidden="1">
      <c r="B1750" s="9"/>
      <c r="C1750" s="21"/>
      <c r="D1750" s="9"/>
      <c r="E1750" s="9"/>
      <c r="F1750" s="22"/>
      <c r="G1750" s="22"/>
      <c r="H1750" s="22"/>
      <c r="I1750" s="9"/>
      <c r="J1750" s="9"/>
      <c r="K1750" s="21"/>
      <c r="M1750" s="63"/>
    </row>
    <row r="1751" spans="2:13" hidden="1">
      <c r="B1751" s="9"/>
      <c r="C1751" s="21"/>
      <c r="D1751" s="9"/>
      <c r="E1751" s="9"/>
      <c r="F1751" s="22"/>
      <c r="G1751" s="22"/>
      <c r="H1751" s="22"/>
      <c r="I1751" s="9"/>
      <c r="J1751" s="9"/>
      <c r="K1751" s="21"/>
      <c r="M1751" s="63"/>
    </row>
    <row r="1752" spans="2:13" hidden="1">
      <c r="B1752" s="9"/>
      <c r="C1752" s="21"/>
      <c r="D1752" s="9"/>
      <c r="E1752" s="9"/>
      <c r="F1752" s="22"/>
      <c r="G1752" s="22"/>
      <c r="H1752" s="22"/>
      <c r="I1752" s="9"/>
      <c r="J1752" s="9"/>
      <c r="K1752" s="21"/>
      <c r="M1752" s="63"/>
    </row>
    <row r="1753" spans="2:13" hidden="1">
      <c r="B1753" s="9"/>
      <c r="C1753" s="21"/>
      <c r="D1753" s="9"/>
      <c r="E1753" s="9"/>
      <c r="F1753" s="22"/>
      <c r="G1753" s="22"/>
      <c r="H1753" s="22"/>
      <c r="I1753" s="9"/>
      <c r="J1753" s="9"/>
      <c r="K1753" s="21"/>
      <c r="M1753" s="63"/>
    </row>
    <row r="1754" spans="2:13" hidden="1">
      <c r="B1754" s="9"/>
      <c r="C1754" s="21"/>
      <c r="D1754" s="9"/>
      <c r="E1754" s="9"/>
      <c r="F1754" s="22"/>
      <c r="G1754" s="22"/>
      <c r="H1754" s="22"/>
      <c r="I1754" s="9"/>
      <c r="J1754" s="9"/>
      <c r="K1754" s="21"/>
      <c r="M1754" s="63"/>
    </row>
    <row r="1755" spans="2:13" hidden="1">
      <c r="B1755" s="9"/>
      <c r="C1755" s="21"/>
      <c r="D1755" s="9"/>
      <c r="E1755" s="9"/>
      <c r="F1755" s="22"/>
      <c r="G1755" s="22"/>
      <c r="H1755" s="22"/>
      <c r="I1755" s="9"/>
      <c r="J1755" s="9"/>
      <c r="K1755" s="21"/>
      <c r="M1755" s="63"/>
    </row>
    <row r="1756" spans="2:13" hidden="1">
      <c r="B1756" s="9"/>
      <c r="C1756" s="21"/>
      <c r="D1756" s="9"/>
      <c r="E1756" s="9"/>
      <c r="F1756" s="22"/>
      <c r="G1756" s="22"/>
      <c r="H1756" s="22"/>
      <c r="I1756" s="9"/>
      <c r="J1756" s="9"/>
      <c r="K1756" s="21"/>
      <c r="M1756" s="63"/>
    </row>
    <row r="1757" spans="2:13" hidden="1">
      <c r="B1757" s="9"/>
      <c r="C1757" s="21"/>
      <c r="D1757" s="9"/>
      <c r="E1757" s="9"/>
      <c r="F1757" s="22"/>
      <c r="G1757" s="22"/>
      <c r="H1757" s="22"/>
      <c r="I1757" s="9"/>
      <c r="J1757" s="9"/>
      <c r="K1757" s="21"/>
      <c r="M1757" s="63"/>
    </row>
    <row r="1758" spans="2:13" hidden="1">
      <c r="B1758" s="9"/>
      <c r="C1758" s="21"/>
      <c r="D1758" s="9"/>
      <c r="E1758" s="9"/>
      <c r="F1758" s="22"/>
      <c r="G1758" s="22"/>
      <c r="H1758" s="22"/>
      <c r="I1758" s="9"/>
      <c r="J1758" s="9"/>
      <c r="K1758" s="21"/>
      <c r="M1758" s="63"/>
    </row>
    <row r="1759" spans="2:13" hidden="1">
      <c r="B1759" s="9"/>
      <c r="C1759" s="21"/>
      <c r="D1759" s="9"/>
      <c r="E1759" s="9"/>
      <c r="F1759" s="22"/>
      <c r="G1759" s="22"/>
      <c r="H1759" s="22"/>
      <c r="I1759" s="9"/>
      <c r="J1759" s="9"/>
      <c r="K1759" s="21"/>
      <c r="M1759" s="63"/>
    </row>
    <row r="1760" spans="2:13" hidden="1">
      <c r="B1760" s="9"/>
      <c r="C1760" s="21"/>
      <c r="D1760" s="9"/>
      <c r="E1760" s="9"/>
      <c r="F1760" s="22"/>
      <c r="G1760" s="22"/>
      <c r="H1760" s="22"/>
      <c r="I1760" s="9"/>
      <c r="J1760" s="9"/>
      <c r="K1760" s="21"/>
      <c r="M1760" s="63"/>
    </row>
    <row r="1761" spans="2:13" hidden="1">
      <c r="B1761" s="9"/>
      <c r="C1761" s="21"/>
      <c r="D1761" s="9"/>
      <c r="E1761" s="9"/>
      <c r="F1761" s="22"/>
      <c r="G1761" s="22"/>
      <c r="H1761" s="22"/>
      <c r="I1761" s="9"/>
      <c r="J1761" s="9"/>
      <c r="K1761" s="21"/>
      <c r="M1761" s="63"/>
    </row>
    <row r="1762" spans="2:13" hidden="1">
      <c r="B1762" s="9"/>
      <c r="C1762" s="21"/>
      <c r="D1762" s="9"/>
      <c r="E1762" s="9"/>
      <c r="F1762" s="22"/>
      <c r="G1762" s="22"/>
      <c r="H1762" s="22"/>
      <c r="I1762" s="9"/>
      <c r="J1762" s="9"/>
      <c r="K1762" s="21"/>
      <c r="M1762" s="63"/>
    </row>
    <row r="1763" spans="2:13" hidden="1">
      <c r="B1763" s="9"/>
      <c r="C1763" s="21"/>
      <c r="D1763" s="9"/>
      <c r="E1763" s="9"/>
      <c r="F1763" s="22"/>
      <c r="G1763" s="22"/>
      <c r="H1763" s="22"/>
      <c r="I1763" s="9"/>
      <c r="J1763" s="9"/>
      <c r="K1763" s="21"/>
      <c r="M1763" s="63"/>
    </row>
    <row r="1764" spans="2:13" hidden="1">
      <c r="B1764" s="9"/>
      <c r="C1764" s="21"/>
      <c r="D1764" s="9"/>
      <c r="E1764" s="9"/>
      <c r="F1764" s="22"/>
      <c r="G1764" s="22"/>
      <c r="H1764" s="22"/>
      <c r="I1764" s="9"/>
      <c r="J1764" s="9"/>
      <c r="K1764" s="21"/>
      <c r="M1764" s="63"/>
    </row>
    <row r="1765" spans="2:13" hidden="1">
      <c r="B1765" s="9"/>
      <c r="C1765" s="21"/>
      <c r="D1765" s="9"/>
      <c r="E1765" s="9"/>
      <c r="F1765" s="22"/>
      <c r="G1765" s="22"/>
      <c r="H1765" s="22"/>
      <c r="I1765" s="9"/>
      <c r="J1765" s="9"/>
      <c r="K1765" s="21"/>
      <c r="M1765" s="63"/>
    </row>
    <row r="1766" spans="2:13" hidden="1">
      <c r="B1766" s="9"/>
      <c r="C1766" s="21"/>
      <c r="D1766" s="9"/>
      <c r="E1766" s="9"/>
      <c r="F1766" s="22"/>
      <c r="G1766" s="22"/>
      <c r="H1766" s="22"/>
      <c r="I1766" s="9"/>
      <c r="J1766" s="9"/>
      <c r="K1766" s="21"/>
      <c r="M1766" s="63"/>
    </row>
    <row r="1767" spans="2:13" hidden="1">
      <c r="B1767" s="9"/>
      <c r="C1767" s="21"/>
      <c r="D1767" s="9"/>
      <c r="E1767" s="9"/>
      <c r="F1767" s="22"/>
      <c r="G1767" s="22"/>
      <c r="H1767" s="22"/>
      <c r="I1767" s="9"/>
      <c r="J1767" s="9"/>
      <c r="K1767" s="21"/>
      <c r="M1767" s="63"/>
    </row>
    <row r="1768" spans="2:13" hidden="1">
      <c r="B1768" s="9"/>
      <c r="C1768" s="21"/>
      <c r="D1768" s="9"/>
      <c r="E1768" s="9"/>
      <c r="F1768" s="22"/>
      <c r="G1768" s="22"/>
      <c r="H1768" s="22"/>
      <c r="I1768" s="9"/>
      <c r="J1768" s="9"/>
      <c r="K1768" s="21"/>
      <c r="M1768" s="63"/>
    </row>
    <row r="1769" spans="2:13" hidden="1">
      <c r="B1769" s="9"/>
      <c r="C1769" s="21"/>
      <c r="D1769" s="9"/>
      <c r="E1769" s="9"/>
      <c r="F1769" s="22"/>
      <c r="G1769" s="22"/>
      <c r="H1769" s="22"/>
      <c r="I1769" s="9"/>
      <c r="J1769" s="9"/>
      <c r="K1769" s="21"/>
      <c r="M1769" s="63"/>
    </row>
    <row r="1770" spans="2:13" hidden="1">
      <c r="B1770" s="9"/>
      <c r="C1770" s="21"/>
      <c r="D1770" s="9"/>
      <c r="E1770" s="9"/>
      <c r="F1770" s="22"/>
      <c r="G1770" s="22"/>
      <c r="H1770" s="22"/>
      <c r="I1770" s="9"/>
      <c r="J1770" s="9"/>
      <c r="K1770" s="21"/>
      <c r="M1770" s="63"/>
    </row>
    <row r="1771" spans="2:13" hidden="1">
      <c r="B1771" s="9"/>
      <c r="C1771" s="21"/>
      <c r="D1771" s="9"/>
      <c r="E1771" s="9"/>
      <c r="F1771" s="22"/>
      <c r="G1771" s="22"/>
      <c r="H1771" s="22"/>
      <c r="I1771" s="9"/>
      <c r="J1771" s="9"/>
      <c r="K1771" s="21"/>
      <c r="M1771" s="63"/>
    </row>
    <row r="1772" spans="2:13" hidden="1">
      <c r="B1772" s="9"/>
      <c r="C1772" s="21"/>
      <c r="D1772" s="9"/>
      <c r="E1772" s="9"/>
      <c r="F1772" s="22"/>
      <c r="G1772" s="22"/>
      <c r="H1772" s="22"/>
      <c r="I1772" s="9"/>
      <c r="J1772" s="9"/>
      <c r="K1772" s="21"/>
      <c r="M1772" s="63"/>
    </row>
    <row r="1773" spans="2:13" hidden="1">
      <c r="B1773" s="9"/>
      <c r="C1773" s="21"/>
      <c r="D1773" s="9"/>
      <c r="E1773" s="9"/>
      <c r="F1773" s="22"/>
      <c r="G1773" s="22"/>
      <c r="H1773" s="22"/>
      <c r="I1773" s="9"/>
      <c r="J1773" s="9"/>
      <c r="K1773" s="21"/>
      <c r="M1773" s="63"/>
    </row>
    <row r="1774" spans="2:13" hidden="1">
      <c r="B1774" s="9"/>
      <c r="C1774" s="21"/>
      <c r="D1774" s="9"/>
      <c r="E1774" s="9"/>
      <c r="F1774" s="22"/>
      <c r="G1774" s="22"/>
      <c r="H1774" s="22"/>
      <c r="I1774" s="9"/>
      <c r="J1774" s="9"/>
      <c r="K1774" s="21"/>
      <c r="M1774" s="63"/>
    </row>
    <row r="1775" spans="2:13" hidden="1">
      <c r="B1775" s="9"/>
      <c r="C1775" s="21"/>
      <c r="D1775" s="9"/>
      <c r="E1775" s="9"/>
      <c r="F1775" s="22"/>
      <c r="G1775" s="22"/>
      <c r="H1775" s="22"/>
      <c r="I1775" s="9"/>
      <c r="J1775" s="9"/>
      <c r="K1775" s="21"/>
      <c r="M1775" s="63"/>
    </row>
    <row r="1776" spans="2:13" hidden="1">
      <c r="B1776" s="9"/>
      <c r="C1776" s="21"/>
      <c r="D1776" s="9"/>
      <c r="E1776" s="9"/>
      <c r="F1776" s="22"/>
      <c r="G1776" s="22"/>
      <c r="H1776" s="22"/>
      <c r="I1776" s="9"/>
      <c r="J1776" s="9"/>
      <c r="K1776" s="21"/>
      <c r="M1776" s="63"/>
    </row>
    <row r="1777" spans="2:13" hidden="1">
      <c r="B1777" s="9"/>
      <c r="C1777" s="21"/>
      <c r="D1777" s="9"/>
      <c r="E1777" s="9"/>
      <c r="F1777" s="22"/>
      <c r="G1777" s="22"/>
      <c r="H1777" s="22"/>
      <c r="I1777" s="9"/>
      <c r="J1777" s="9"/>
      <c r="K1777" s="21"/>
      <c r="M1777" s="63"/>
    </row>
    <row r="1778" spans="2:13" hidden="1">
      <c r="B1778" s="9"/>
      <c r="C1778" s="21"/>
      <c r="D1778" s="9"/>
      <c r="E1778" s="9"/>
      <c r="F1778" s="22"/>
      <c r="G1778" s="22"/>
      <c r="H1778" s="22"/>
      <c r="I1778" s="9"/>
      <c r="J1778" s="9"/>
      <c r="K1778" s="21"/>
      <c r="M1778" s="63"/>
    </row>
    <row r="1779" spans="2:13" hidden="1">
      <c r="B1779" s="9"/>
      <c r="C1779" s="21"/>
      <c r="D1779" s="9"/>
      <c r="E1779" s="9"/>
      <c r="F1779" s="22"/>
      <c r="G1779" s="22"/>
      <c r="H1779" s="22"/>
      <c r="I1779" s="9"/>
      <c r="J1779" s="9"/>
      <c r="K1779" s="21"/>
      <c r="M1779" s="63"/>
    </row>
    <row r="1780" spans="2:13" hidden="1">
      <c r="B1780" s="9"/>
      <c r="C1780" s="21"/>
      <c r="D1780" s="9"/>
      <c r="E1780" s="9"/>
      <c r="F1780" s="22"/>
      <c r="G1780" s="22"/>
      <c r="H1780" s="22"/>
      <c r="I1780" s="9"/>
      <c r="J1780" s="9"/>
      <c r="K1780" s="21"/>
      <c r="M1780" s="63"/>
    </row>
    <row r="1781" spans="2:13" hidden="1">
      <c r="B1781" s="9"/>
      <c r="C1781" s="21"/>
      <c r="D1781" s="9"/>
      <c r="E1781" s="9"/>
      <c r="F1781" s="22"/>
      <c r="G1781" s="22"/>
      <c r="H1781" s="22"/>
      <c r="I1781" s="9"/>
      <c r="J1781" s="9"/>
      <c r="K1781" s="21"/>
      <c r="M1781" s="63"/>
    </row>
    <row r="1782" spans="2:13" hidden="1">
      <c r="B1782" s="9"/>
      <c r="C1782" s="21"/>
      <c r="D1782" s="9"/>
      <c r="E1782" s="9"/>
      <c r="F1782" s="22"/>
      <c r="G1782" s="22"/>
      <c r="H1782" s="22"/>
      <c r="I1782" s="9"/>
      <c r="J1782" s="9"/>
      <c r="K1782" s="21"/>
      <c r="M1782" s="63"/>
    </row>
    <row r="1783" spans="2:13" hidden="1">
      <c r="B1783" s="9"/>
      <c r="C1783" s="21"/>
      <c r="D1783" s="9"/>
      <c r="E1783" s="9"/>
      <c r="F1783" s="22"/>
      <c r="G1783" s="22"/>
      <c r="H1783" s="22"/>
      <c r="I1783" s="9"/>
      <c r="J1783" s="9"/>
      <c r="K1783" s="21"/>
      <c r="M1783" s="63"/>
    </row>
    <row r="1784" spans="2:13" hidden="1">
      <c r="B1784" s="9"/>
      <c r="C1784" s="21"/>
      <c r="D1784" s="9"/>
      <c r="E1784" s="9"/>
      <c r="F1784" s="22"/>
      <c r="G1784" s="22"/>
      <c r="H1784" s="22"/>
      <c r="I1784" s="9"/>
      <c r="J1784" s="9"/>
      <c r="K1784" s="21"/>
      <c r="M1784" s="63"/>
    </row>
    <row r="1785" spans="2:13" hidden="1">
      <c r="B1785" s="9"/>
      <c r="C1785" s="21"/>
      <c r="D1785" s="9"/>
      <c r="E1785" s="9"/>
      <c r="F1785" s="22"/>
      <c r="G1785" s="22"/>
      <c r="H1785" s="22"/>
      <c r="I1785" s="9"/>
      <c r="J1785" s="9"/>
      <c r="K1785" s="21"/>
      <c r="M1785" s="63"/>
    </row>
    <row r="1786" spans="2:13" hidden="1">
      <c r="B1786" s="9"/>
      <c r="C1786" s="21"/>
      <c r="D1786" s="9"/>
      <c r="E1786" s="9"/>
      <c r="F1786" s="22"/>
      <c r="G1786" s="22"/>
      <c r="H1786" s="22"/>
      <c r="I1786" s="9"/>
      <c r="J1786" s="9"/>
      <c r="K1786" s="21"/>
      <c r="M1786" s="63"/>
    </row>
    <row r="1787" spans="2:13" hidden="1">
      <c r="B1787" s="9"/>
      <c r="C1787" s="21"/>
      <c r="D1787" s="9"/>
      <c r="E1787" s="9"/>
      <c r="F1787" s="22"/>
      <c r="G1787" s="22"/>
      <c r="H1787" s="22"/>
      <c r="I1787" s="9"/>
      <c r="J1787" s="9"/>
      <c r="K1787" s="21"/>
      <c r="M1787" s="63"/>
    </row>
    <row r="1788" spans="2:13" hidden="1">
      <c r="B1788" s="9"/>
      <c r="C1788" s="21"/>
      <c r="D1788" s="9"/>
      <c r="E1788" s="9"/>
      <c r="F1788" s="22"/>
      <c r="G1788" s="22"/>
      <c r="H1788" s="22"/>
      <c r="I1788" s="9"/>
      <c r="J1788" s="9"/>
      <c r="K1788" s="21"/>
      <c r="M1788" s="63"/>
    </row>
    <row r="1789" spans="2:13" hidden="1">
      <c r="B1789" s="9"/>
      <c r="C1789" s="21"/>
      <c r="D1789" s="9"/>
      <c r="E1789" s="9"/>
      <c r="F1789" s="22"/>
      <c r="G1789" s="22"/>
      <c r="H1789" s="22"/>
      <c r="I1789" s="9"/>
      <c r="J1789" s="9"/>
      <c r="K1789" s="21"/>
      <c r="M1789" s="63"/>
    </row>
    <row r="1790" spans="2:13" hidden="1">
      <c r="B1790" s="9"/>
      <c r="C1790" s="21"/>
      <c r="D1790" s="9"/>
      <c r="E1790" s="9"/>
      <c r="F1790" s="22"/>
      <c r="G1790" s="22"/>
      <c r="H1790" s="22"/>
      <c r="I1790" s="9"/>
      <c r="J1790" s="9"/>
      <c r="K1790" s="21"/>
      <c r="M1790" s="63"/>
    </row>
    <row r="1791" spans="2:13" hidden="1">
      <c r="B1791" s="9"/>
      <c r="C1791" s="21"/>
      <c r="D1791" s="9"/>
      <c r="E1791" s="9"/>
      <c r="F1791" s="22"/>
      <c r="G1791" s="22"/>
      <c r="H1791" s="22"/>
      <c r="I1791" s="9"/>
      <c r="J1791" s="9"/>
      <c r="K1791" s="21"/>
      <c r="M1791" s="63"/>
    </row>
    <row r="1792" spans="2:13" hidden="1">
      <c r="B1792" s="9"/>
      <c r="C1792" s="21"/>
      <c r="D1792" s="9"/>
      <c r="E1792" s="9"/>
      <c r="F1792" s="22"/>
      <c r="G1792" s="22"/>
      <c r="H1792" s="22"/>
      <c r="I1792" s="9"/>
      <c r="J1792" s="9"/>
      <c r="K1792" s="21"/>
      <c r="M1792" s="63"/>
    </row>
    <row r="1793" spans="2:13" hidden="1">
      <c r="B1793" s="9"/>
      <c r="C1793" s="21"/>
      <c r="D1793" s="9"/>
      <c r="E1793" s="9"/>
      <c r="F1793" s="22"/>
      <c r="G1793" s="22"/>
      <c r="H1793" s="22"/>
      <c r="I1793" s="9"/>
      <c r="J1793" s="9"/>
      <c r="K1793" s="21"/>
      <c r="M1793" s="63"/>
    </row>
    <row r="1794" spans="2:13" hidden="1">
      <c r="B1794" s="9"/>
      <c r="C1794" s="21"/>
      <c r="D1794" s="9"/>
      <c r="E1794" s="9"/>
      <c r="F1794" s="22"/>
      <c r="G1794" s="22"/>
      <c r="H1794" s="22"/>
      <c r="I1794" s="9"/>
      <c r="J1794" s="9"/>
      <c r="K1794" s="21"/>
      <c r="M1794" s="63"/>
    </row>
    <row r="1795" spans="2:13" hidden="1">
      <c r="B1795" s="9"/>
      <c r="C1795" s="21"/>
      <c r="D1795" s="9"/>
      <c r="E1795" s="9"/>
      <c r="F1795" s="22"/>
      <c r="G1795" s="22"/>
      <c r="H1795" s="22"/>
      <c r="I1795" s="9"/>
      <c r="J1795" s="9"/>
      <c r="K1795" s="21"/>
      <c r="M1795" s="63"/>
    </row>
    <row r="1796" spans="2:13" hidden="1">
      <c r="B1796" s="9"/>
      <c r="C1796" s="21"/>
      <c r="D1796" s="9"/>
      <c r="E1796" s="9"/>
      <c r="F1796" s="22"/>
      <c r="G1796" s="22"/>
      <c r="H1796" s="22"/>
      <c r="I1796" s="9"/>
      <c r="J1796" s="9"/>
      <c r="K1796" s="21"/>
      <c r="M1796" s="63"/>
    </row>
    <row r="1797" spans="2:13" hidden="1">
      <c r="B1797" s="9"/>
      <c r="C1797" s="21"/>
      <c r="D1797" s="9"/>
      <c r="E1797" s="9"/>
      <c r="F1797" s="22"/>
      <c r="G1797" s="22"/>
      <c r="H1797" s="22"/>
      <c r="I1797" s="9"/>
      <c r="J1797" s="9"/>
      <c r="K1797" s="21"/>
      <c r="M1797" s="63"/>
    </row>
    <row r="1798" spans="2:13" hidden="1">
      <c r="B1798" s="9"/>
      <c r="C1798" s="21"/>
      <c r="D1798" s="9"/>
      <c r="E1798" s="9"/>
      <c r="F1798" s="22"/>
      <c r="G1798" s="22"/>
      <c r="H1798" s="22"/>
      <c r="I1798" s="9"/>
      <c r="J1798" s="9"/>
      <c r="K1798" s="21"/>
      <c r="M1798" s="63"/>
    </row>
    <row r="1799" spans="2:13" hidden="1">
      <c r="B1799" s="9"/>
      <c r="C1799" s="21"/>
      <c r="D1799" s="9"/>
      <c r="E1799" s="9"/>
      <c r="F1799" s="22"/>
      <c r="G1799" s="22"/>
      <c r="H1799" s="22"/>
      <c r="I1799" s="9"/>
      <c r="J1799" s="9"/>
      <c r="K1799" s="21"/>
      <c r="M1799" s="63"/>
    </row>
    <row r="1800" spans="2:13" hidden="1">
      <c r="B1800" s="9"/>
      <c r="C1800" s="21"/>
      <c r="D1800" s="9"/>
      <c r="E1800" s="9"/>
      <c r="F1800" s="22"/>
      <c r="G1800" s="22"/>
      <c r="H1800" s="22"/>
      <c r="I1800" s="9"/>
      <c r="J1800" s="9"/>
      <c r="K1800" s="21"/>
      <c r="M1800" s="63"/>
    </row>
    <row r="1801" spans="2:13" hidden="1">
      <c r="B1801" s="9"/>
      <c r="C1801" s="21"/>
      <c r="D1801" s="9"/>
      <c r="E1801" s="9"/>
      <c r="F1801" s="22"/>
      <c r="G1801" s="22"/>
      <c r="H1801" s="22"/>
      <c r="I1801" s="9"/>
      <c r="J1801" s="9"/>
      <c r="K1801" s="21"/>
      <c r="M1801" s="63"/>
    </row>
    <row r="1802" spans="2:13" hidden="1">
      <c r="B1802" s="9"/>
      <c r="C1802" s="21"/>
      <c r="D1802" s="9"/>
      <c r="E1802" s="9"/>
      <c r="F1802" s="22"/>
      <c r="G1802" s="22"/>
      <c r="H1802" s="22"/>
      <c r="I1802" s="9"/>
      <c r="J1802" s="9"/>
      <c r="K1802" s="21"/>
      <c r="M1802" s="63"/>
    </row>
    <row r="1803" spans="2:13" hidden="1">
      <c r="B1803" s="9"/>
      <c r="C1803" s="21"/>
      <c r="D1803" s="9"/>
      <c r="E1803" s="9"/>
      <c r="F1803" s="22"/>
      <c r="G1803" s="22"/>
      <c r="H1803" s="22"/>
      <c r="I1803" s="9"/>
      <c r="J1803" s="9"/>
      <c r="K1803" s="21"/>
      <c r="M1803" s="63"/>
    </row>
    <row r="1804" spans="2:13" hidden="1">
      <c r="B1804" s="9"/>
      <c r="C1804" s="21"/>
      <c r="D1804" s="9"/>
      <c r="E1804" s="9"/>
      <c r="F1804" s="22"/>
      <c r="G1804" s="22"/>
      <c r="H1804" s="22"/>
      <c r="I1804" s="9"/>
      <c r="J1804" s="9"/>
      <c r="K1804" s="21"/>
      <c r="M1804" s="63"/>
    </row>
    <row r="1805" spans="2:13" hidden="1">
      <c r="B1805" s="9"/>
      <c r="C1805" s="21"/>
      <c r="D1805" s="9"/>
      <c r="E1805" s="9"/>
      <c r="F1805" s="22"/>
      <c r="G1805" s="22"/>
      <c r="H1805" s="22"/>
      <c r="I1805" s="9"/>
      <c r="J1805" s="9"/>
      <c r="K1805" s="21"/>
      <c r="M1805" s="63"/>
    </row>
    <row r="1806" spans="2:13" hidden="1">
      <c r="B1806" s="9"/>
      <c r="C1806" s="21"/>
      <c r="D1806" s="9"/>
      <c r="E1806" s="9"/>
      <c r="F1806" s="22"/>
      <c r="G1806" s="22"/>
      <c r="H1806" s="22"/>
      <c r="I1806" s="9"/>
      <c r="J1806" s="9"/>
      <c r="K1806" s="21"/>
      <c r="M1806" s="63"/>
    </row>
    <row r="1807" spans="2:13" hidden="1">
      <c r="B1807" s="9"/>
      <c r="C1807" s="21"/>
      <c r="D1807" s="9"/>
      <c r="E1807" s="9"/>
      <c r="F1807" s="22"/>
      <c r="G1807" s="22"/>
      <c r="H1807" s="22"/>
      <c r="I1807" s="9"/>
      <c r="J1807" s="9"/>
      <c r="K1807" s="21"/>
      <c r="M1807" s="63"/>
    </row>
    <row r="1808" spans="2:13" hidden="1">
      <c r="B1808" s="9"/>
      <c r="C1808" s="21"/>
      <c r="D1808" s="9"/>
      <c r="E1808" s="9"/>
      <c r="F1808" s="22"/>
      <c r="G1808" s="22"/>
      <c r="H1808" s="22"/>
      <c r="I1808" s="9"/>
      <c r="J1808" s="9"/>
      <c r="K1808" s="21"/>
      <c r="M1808" s="63"/>
    </row>
    <row r="1809" spans="2:13" hidden="1">
      <c r="B1809" s="9"/>
      <c r="C1809" s="21"/>
      <c r="D1809" s="9"/>
      <c r="E1809" s="9"/>
      <c r="F1809" s="22"/>
      <c r="G1809" s="22"/>
      <c r="H1809" s="22"/>
      <c r="I1809" s="9"/>
      <c r="J1809" s="9"/>
      <c r="K1809" s="21"/>
      <c r="M1809" s="63"/>
    </row>
    <row r="1810" spans="2:13" hidden="1">
      <c r="B1810" s="9"/>
      <c r="C1810" s="21"/>
      <c r="D1810" s="9"/>
      <c r="E1810" s="9"/>
      <c r="F1810" s="22"/>
      <c r="G1810" s="22"/>
      <c r="H1810" s="22"/>
      <c r="I1810" s="9"/>
      <c r="J1810" s="9"/>
      <c r="K1810" s="21"/>
      <c r="M1810" s="63"/>
    </row>
    <row r="1811" spans="2:13" hidden="1">
      <c r="B1811" s="9"/>
      <c r="C1811" s="21"/>
      <c r="D1811" s="9"/>
      <c r="E1811" s="9"/>
      <c r="F1811" s="22"/>
      <c r="G1811" s="22"/>
      <c r="H1811" s="22"/>
      <c r="I1811" s="9"/>
      <c r="J1811" s="9"/>
      <c r="K1811" s="21"/>
      <c r="M1811" s="63"/>
    </row>
    <row r="1812" spans="2:13" hidden="1">
      <c r="B1812" s="9"/>
      <c r="C1812" s="21"/>
      <c r="D1812" s="9"/>
      <c r="E1812" s="9"/>
      <c r="F1812" s="22"/>
      <c r="G1812" s="22"/>
      <c r="H1812" s="22"/>
      <c r="I1812" s="9"/>
      <c r="J1812" s="9"/>
      <c r="K1812" s="21"/>
      <c r="M1812" s="63"/>
    </row>
    <row r="1813" spans="2:13" hidden="1">
      <c r="B1813" s="9"/>
      <c r="C1813" s="21"/>
      <c r="D1813" s="9"/>
      <c r="E1813" s="9"/>
      <c r="F1813" s="22"/>
      <c r="G1813" s="22"/>
      <c r="H1813" s="22"/>
      <c r="I1813" s="9"/>
      <c r="J1813" s="9"/>
      <c r="K1813" s="21"/>
      <c r="M1813" s="63"/>
    </row>
    <row r="1814" spans="2:13" hidden="1">
      <c r="B1814" s="9"/>
      <c r="C1814" s="21"/>
      <c r="D1814" s="9"/>
      <c r="E1814" s="9"/>
      <c r="F1814" s="22"/>
      <c r="G1814" s="22"/>
      <c r="H1814" s="22"/>
      <c r="I1814" s="9"/>
      <c r="J1814" s="9"/>
      <c r="K1814" s="21"/>
      <c r="M1814" s="63"/>
    </row>
    <row r="1815" spans="2:13" hidden="1">
      <c r="B1815" s="9"/>
      <c r="C1815" s="21"/>
      <c r="D1815" s="9"/>
      <c r="E1815" s="9"/>
      <c r="F1815" s="22"/>
      <c r="G1815" s="22"/>
      <c r="H1815" s="22"/>
      <c r="I1815" s="9"/>
      <c r="J1815" s="9"/>
      <c r="K1815" s="21"/>
      <c r="M1815" s="63"/>
    </row>
    <row r="1816" spans="2:13" hidden="1">
      <c r="B1816" s="9"/>
      <c r="C1816" s="21"/>
      <c r="D1816" s="9"/>
      <c r="E1816" s="9"/>
      <c r="F1816" s="22"/>
      <c r="G1816" s="22"/>
      <c r="H1816" s="22"/>
      <c r="I1816" s="9"/>
      <c r="J1816" s="9"/>
      <c r="K1816" s="21"/>
      <c r="M1816" s="63"/>
    </row>
    <row r="1817" spans="2:13" hidden="1">
      <c r="B1817" s="9"/>
      <c r="C1817" s="21"/>
      <c r="D1817" s="9"/>
      <c r="E1817" s="9"/>
      <c r="F1817" s="22"/>
      <c r="G1817" s="22"/>
      <c r="H1817" s="22"/>
      <c r="I1817" s="9"/>
      <c r="J1817" s="9"/>
      <c r="K1817" s="21"/>
      <c r="M1817" s="63"/>
    </row>
    <row r="1818" spans="2:13" hidden="1">
      <c r="B1818" s="9"/>
      <c r="C1818" s="21"/>
      <c r="D1818" s="9"/>
      <c r="E1818" s="9"/>
      <c r="F1818" s="22"/>
      <c r="G1818" s="22"/>
      <c r="H1818" s="22"/>
      <c r="I1818" s="9"/>
      <c r="J1818" s="9"/>
      <c r="K1818" s="21"/>
      <c r="M1818" s="63"/>
    </row>
    <row r="1819" spans="2:13" hidden="1">
      <c r="B1819" s="9"/>
      <c r="C1819" s="21"/>
      <c r="D1819" s="9"/>
      <c r="E1819" s="9"/>
      <c r="F1819" s="22"/>
      <c r="G1819" s="22"/>
      <c r="H1819" s="22"/>
      <c r="I1819" s="9"/>
      <c r="J1819" s="9"/>
      <c r="K1819" s="21"/>
      <c r="M1819" s="63"/>
    </row>
    <row r="1820" spans="2:13" hidden="1">
      <c r="B1820" s="9"/>
      <c r="C1820" s="21"/>
      <c r="D1820" s="9"/>
      <c r="E1820" s="9"/>
      <c r="F1820" s="22"/>
      <c r="G1820" s="22"/>
      <c r="H1820" s="22"/>
      <c r="I1820" s="9"/>
      <c r="J1820" s="9"/>
      <c r="K1820" s="21"/>
      <c r="M1820" s="63"/>
    </row>
    <row r="1821" spans="2:13" hidden="1">
      <c r="B1821" s="9"/>
      <c r="C1821" s="21"/>
      <c r="D1821" s="9"/>
      <c r="E1821" s="9"/>
      <c r="F1821" s="22"/>
      <c r="G1821" s="22"/>
      <c r="H1821" s="22"/>
      <c r="I1821" s="9"/>
      <c r="J1821" s="9"/>
      <c r="K1821" s="21"/>
      <c r="M1821" s="63"/>
    </row>
    <row r="1822" spans="2:13" hidden="1">
      <c r="B1822" s="9"/>
      <c r="C1822" s="21"/>
      <c r="D1822" s="9"/>
      <c r="E1822" s="9"/>
      <c r="F1822" s="22"/>
      <c r="G1822" s="22"/>
      <c r="H1822" s="22"/>
      <c r="I1822" s="9"/>
      <c r="J1822" s="9"/>
      <c r="K1822" s="21"/>
      <c r="M1822" s="63"/>
    </row>
    <row r="1823" spans="2:13" hidden="1">
      <c r="B1823" s="9"/>
      <c r="C1823" s="21"/>
      <c r="D1823" s="9"/>
      <c r="E1823" s="9"/>
      <c r="F1823" s="22"/>
      <c r="G1823" s="22"/>
      <c r="H1823" s="22"/>
      <c r="I1823" s="9"/>
      <c r="J1823" s="9"/>
      <c r="K1823" s="21"/>
      <c r="M1823" s="63"/>
    </row>
    <row r="1824" spans="2:13" hidden="1">
      <c r="B1824" s="9"/>
      <c r="C1824" s="21"/>
      <c r="D1824" s="9"/>
      <c r="E1824" s="9"/>
      <c r="F1824" s="22"/>
      <c r="G1824" s="22"/>
      <c r="H1824" s="22"/>
      <c r="I1824" s="9"/>
      <c r="J1824" s="9"/>
      <c r="K1824" s="21"/>
      <c r="M1824" s="63"/>
    </row>
    <row r="1825" spans="2:13" hidden="1">
      <c r="B1825" s="9"/>
      <c r="C1825" s="21"/>
      <c r="D1825" s="9"/>
      <c r="E1825" s="9"/>
      <c r="F1825" s="22"/>
      <c r="G1825" s="22"/>
      <c r="H1825" s="22"/>
      <c r="I1825" s="9"/>
      <c r="J1825" s="9"/>
      <c r="K1825" s="21"/>
      <c r="M1825" s="63"/>
    </row>
    <row r="1826" spans="2:13" hidden="1">
      <c r="B1826" s="9"/>
      <c r="C1826" s="21"/>
      <c r="D1826" s="9"/>
      <c r="E1826" s="9"/>
      <c r="F1826" s="22"/>
      <c r="G1826" s="22"/>
      <c r="H1826" s="22"/>
      <c r="I1826" s="9"/>
      <c r="J1826" s="9"/>
      <c r="K1826" s="21"/>
      <c r="M1826" s="63"/>
    </row>
    <row r="1827" spans="2:13" hidden="1">
      <c r="B1827" s="9"/>
      <c r="C1827" s="21"/>
      <c r="D1827" s="9"/>
      <c r="E1827" s="9"/>
      <c r="F1827" s="22"/>
      <c r="G1827" s="22"/>
      <c r="H1827" s="22"/>
      <c r="I1827" s="9"/>
      <c r="J1827" s="9"/>
      <c r="K1827" s="21"/>
      <c r="M1827" s="63"/>
    </row>
    <row r="1828" spans="2:13" hidden="1">
      <c r="B1828" s="9"/>
      <c r="C1828" s="21"/>
      <c r="D1828" s="9"/>
      <c r="E1828" s="9"/>
      <c r="F1828" s="22"/>
      <c r="G1828" s="22"/>
      <c r="H1828" s="22"/>
      <c r="I1828" s="9"/>
      <c r="J1828" s="9"/>
      <c r="K1828" s="21"/>
      <c r="M1828" s="63"/>
    </row>
    <row r="1829" spans="2:13" hidden="1">
      <c r="B1829" s="9"/>
      <c r="C1829" s="21"/>
      <c r="D1829" s="9"/>
      <c r="E1829" s="9"/>
      <c r="F1829" s="22"/>
      <c r="G1829" s="22"/>
      <c r="H1829" s="22"/>
      <c r="I1829" s="9"/>
      <c r="J1829" s="9"/>
      <c r="K1829" s="21"/>
      <c r="M1829" s="63"/>
    </row>
    <row r="1830" spans="2:13" hidden="1">
      <c r="B1830" s="9"/>
      <c r="C1830" s="21"/>
      <c r="D1830" s="9"/>
      <c r="E1830" s="9"/>
      <c r="F1830" s="22"/>
      <c r="G1830" s="22"/>
      <c r="H1830" s="22"/>
      <c r="I1830" s="9"/>
      <c r="J1830" s="9"/>
      <c r="K1830" s="21"/>
      <c r="M1830" s="63"/>
    </row>
    <row r="1831" spans="2:13" hidden="1">
      <c r="B1831" s="9"/>
      <c r="C1831" s="21"/>
      <c r="D1831" s="9"/>
      <c r="E1831" s="9"/>
      <c r="F1831" s="22"/>
      <c r="G1831" s="22"/>
      <c r="H1831" s="22"/>
      <c r="I1831" s="9"/>
      <c r="J1831" s="9"/>
      <c r="K1831" s="21"/>
      <c r="M1831" s="63"/>
    </row>
    <row r="1832" spans="2:13" hidden="1">
      <c r="B1832" s="9"/>
      <c r="C1832" s="21"/>
      <c r="D1832" s="9"/>
      <c r="E1832" s="9"/>
      <c r="F1832" s="22"/>
      <c r="G1832" s="22"/>
      <c r="H1832" s="22"/>
      <c r="I1832" s="9"/>
      <c r="J1832" s="9"/>
      <c r="K1832" s="21"/>
      <c r="M1832" s="63"/>
    </row>
    <row r="1833" spans="2:13" hidden="1">
      <c r="B1833" s="9"/>
      <c r="C1833" s="21"/>
      <c r="D1833" s="9"/>
      <c r="E1833" s="9"/>
      <c r="F1833" s="22"/>
      <c r="G1833" s="22"/>
      <c r="H1833" s="22"/>
      <c r="I1833" s="9"/>
      <c r="J1833" s="9"/>
      <c r="K1833" s="21"/>
      <c r="M1833" s="63"/>
    </row>
    <row r="1834" spans="2:13" hidden="1">
      <c r="B1834" s="9"/>
      <c r="C1834" s="21"/>
      <c r="D1834" s="9"/>
      <c r="E1834" s="9"/>
      <c r="F1834" s="22"/>
      <c r="G1834" s="22"/>
      <c r="H1834" s="22"/>
      <c r="I1834" s="9"/>
      <c r="J1834" s="9"/>
      <c r="K1834" s="21"/>
      <c r="M1834" s="63"/>
    </row>
    <row r="1835" spans="2:13" hidden="1">
      <c r="B1835" s="9"/>
      <c r="C1835" s="21"/>
      <c r="D1835" s="9"/>
      <c r="E1835" s="9"/>
      <c r="F1835" s="22"/>
      <c r="G1835" s="22"/>
      <c r="H1835" s="22"/>
      <c r="I1835" s="9"/>
      <c r="J1835" s="9"/>
      <c r="K1835" s="21"/>
      <c r="M1835" s="63"/>
    </row>
    <row r="1836" spans="2:13" hidden="1">
      <c r="B1836" s="9"/>
      <c r="C1836" s="21"/>
      <c r="D1836" s="9"/>
      <c r="E1836" s="9"/>
      <c r="F1836" s="22"/>
      <c r="G1836" s="22"/>
      <c r="H1836" s="22"/>
      <c r="I1836" s="9"/>
      <c r="J1836" s="9"/>
      <c r="K1836" s="21"/>
      <c r="M1836" s="63"/>
    </row>
    <row r="1837" spans="2:13" hidden="1">
      <c r="B1837" s="9"/>
      <c r="C1837" s="21"/>
      <c r="D1837" s="9"/>
      <c r="E1837" s="9"/>
      <c r="F1837" s="22"/>
      <c r="G1837" s="22"/>
      <c r="H1837" s="22"/>
      <c r="I1837" s="9"/>
      <c r="J1837" s="9"/>
      <c r="K1837" s="21"/>
      <c r="M1837" s="63"/>
    </row>
    <row r="1838" spans="2:13" hidden="1">
      <c r="B1838" s="9"/>
      <c r="C1838" s="21"/>
      <c r="D1838" s="9"/>
      <c r="E1838" s="9"/>
      <c r="F1838" s="22"/>
      <c r="G1838" s="22"/>
      <c r="H1838" s="22"/>
      <c r="I1838" s="9"/>
      <c r="J1838" s="9"/>
      <c r="K1838" s="21"/>
      <c r="M1838" s="63"/>
    </row>
    <row r="1839" spans="2:13" hidden="1">
      <c r="B1839" s="9"/>
      <c r="C1839" s="21"/>
      <c r="D1839" s="9"/>
      <c r="E1839" s="9"/>
      <c r="F1839" s="22"/>
      <c r="G1839" s="22"/>
      <c r="H1839" s="22"/>
      <c r="I1839" s="9"/>
      <c r="J1839" s="9"/>
      <c r="K1839" s="21"/>
      <c r="M1839" s="63"/>
    </row>
    <row r="1840" spans="2:13" hidden="1">
      <c r="B1840" s="9"/>
      <c r="C1840" s="21"/>
      <c r="D1840" s="9"/>
      <c r="E1840" s="9"/>
      <c r="F1840" s="22"/>
      <c r="G1840" s="22"/>
      <c r="H1840" s="22"/>
      <c r="I1840" s="9"/>
      <c r="J1840" s="9"/>
      <c r="K1840" s="21"/>
      <c r="M1840" s="63"/>
    </row>
    <row r="1841" spans="2:13" hidden="1">
      <c r="B1841" s="9"/>
      <c r="C1841" s="21"/>
      <c r="D1841" s="9"/>
      <c r="E1841" s="9"/>
      <c r="F1841" s="22"/>
      <c r="G1841" s="22"/>
      <c r="H1841" s="22"/>
      <c r="I1841" s="9"/>
      <c r="J1841" s="9"/>
      <c r="K1841" s="21"/>
      <c r="M1841" s="63"/>
    </row>
    <row r="1842" spans="2:13" hidden="1">
      <c r="B1842" s="9"/>
      <c r="C1842" s="21"/>
      <c r="D1842" s="9"/>
      <c r="E1842" s="9"/>
      <c r="F1842" s="22"/>
      <c r="G1842" s="22"/>
      <c r="H1842" s="22"/>
      <c r="I1842" s="9"/>
      <c r="J1842" s="9"/>
      <c r="K1842" s="21"/>
      <c r="M1842" s="63"/>
    </row>
    <row r="1843" spans="2:13" hidden="1">
      <c r="B1843" s="9"/>
      <c r="C1843" s="21"/>
      <c r="D1843" s="9"/>
      <c r="E1843" s="9"/>
      <c r="F1843" s="22"/>
      <c r="G1843" s="22"/>
      <c r="H1843" s="22"/>
      <c r="I1843" s="9"/>
      <c r="J1843" s="9"/>
      <c r="K1843" s="21"/>
      <c r="M1843" s="63"/>
    </row>
    <row r="1844" spans="2:13" hidden="1">
      <c r="B1844" s="9"/>
      <c r="C1844" s="21"/>
      <c r="D1844" s="9"/>
      <c r="E1844" s="9"/>
      <c r="F1844" s="22"/>
      <c r="G1844" s="22"/>
      <c r="H1844" s="22"/>
      <c r="I1844" s="9"/>
      <c r="J1844" s="9"/>
      <c r="K1844" s="21"/>
      <c r="M1844" s="63"/>
    </row>
    <row r="1845" spans="2:13" hidden="1">
      <c r="B1845" s="9"/>
      <c r="C1845" s="21"/>
      <c r="D1845" s="9"/>
      <c r="E1845" s="9"/>
      <c r="F1845" s="22"/>
      <c r="G1845" s="22"/>
      <c r="H1845" s="22"/>
      <c r="I1845" s="9"/>
      <c r="J1845" s="9"/>
      <c r="K1845" s="21"/>
      <c r="M1845" s="63"/>
    </row>
    <row r="1846" spans="2:13" hidden="1">
      <c r="B1846" s="9"/>
      <c r="C1846" s="21"/>
      <c r="D1846" s="9"/>
      <c r="E1846" s="9"/>
      <c r="F1846" s="22"/>
      <c r="G1846" s="22"/>
      <c r="H1846" s="22"/>
      <c r="I1846" s="9"/>
      <c r="J1846" s="9"/>
      <c r="K1846" s="21"/>
      <c r="M1846" s="63"/>
    </row>
    <row r="1847" spans="2:13" hidden="1">
      <c r="B1847" s="9"/>
      <c r="C1847" s="21"/>
      <c r="D1847" s="9"/>
      <c r="E1847" s="9"/>
      <c r="F1847" s="22"/>
      <c r="G1847" s="22"/>
      <c r="H1847" s="22"/>
      <c r="I1847" s="9"/>
      <c r="J1847" s="9"/>
      <c r="K1847" s="21"/>
      <c r="M1847" s="63"/>
    </row>
    <row r="1848" spans="2:13" hidden="1">
      <c r="B1848" s="9"/>
      <c r="C1848" s="21"/>
      <c r="D1848" s="9"/>
      <c r="E1848" s="9"/>
      <c r="F1848" s="22"/>
      <c r="G1848" s="22"/>
      <c r="H1848" s="22"/>
      <c r="I1848" s="9"/>
      <c r="J1848" s="9"/>
      <c r="K1848" s="21"/>
      <c r="M1848" s="63"/>
    </row>
    <row r="1849" spans="2:13" hidden="1">
      <c r="B1849" s="9"/>
      <c r="C1849" s="21"/>
      <c r="D1849" s="9"/>
      <c r="E1849" s="9"/>
      <c r="F1849" s="22"/>
      <c r="G1849" s="22"/>
      <c r="H1849" s="22"/>
      <c r="I1849" s="9"/>
      <c r="J1849" s="9"/>
      <c r="K1849" s="21"/>
      <c r="M1849" s="63"/>
    </row>
    <row r="1850" spans="2:13" hidden="1">
      <c r="B1850" s="9"/>
      <c r="C1850" s="21"/>
      <c r="D1850" s="9"/>
      <c r="E1850" s="9"/>
      <c r="F1850" s="22"/>
      <c r="G1850" s="22"/>
      <c r="H1850" s="22"/>
      <c r="I1850" s="9"/>
      <c r="J1850" s="9"/>
      <c r="K1850" s="21"/>
      <c r="M1850" s="63"/>
    </row>
    <row r="1851" spans="2:13" hidden="1">
      <c r="B1851" s="9"/>
      <c r="C1851" s="21"/>
      <c r="D1851" s="9"/>
      <c r="E1851" s="9"/>
      <c r="F1851" s="22"/>
      <c r="G1851" s="22"/>
      <c r="H1851" s="22"/>
      <c r="I1851" s="9"/>
      <c r="J1851" s="9"/>
      <c r="K1851" s="21"/>
      <c r="M1851" s="63"/>
    </row>
    <row r="1852" spans="2:13" hidden="1">
      <c r="B1852" s="9"/>
      <c r="C1852" s="21"/>
      <c r="D1852" s="9"/>
      <c r="E1852" s="9"/>
      <c r="F1852" s="22"/>
      <c r="G1852" s="22"/>
      <c r="H1852" s="22"/>
      <c r="I1852" s="9"/>
      <c r="J1852" s="9"/>
      <c r="K1852" s="21"/>
      <c r="M1852" s="63"/>
    </row>
    <row r="1853" spans="2:13" hidden="1">
      <c r="B1853" s="9"/>
      <c r="C1853" s="21"/>
      <c r="D1853" s="9"/>
      <c r="E1853" s="9"/>
      <c r="F1853" s="22"/>
      <c r="G1853" s="22"/>
      <c r="H1853" s="22"/>
      <c r="I1853" s="9"/>
      <c r="J1853" s="9"/>
      <c r="K1853" s="21"/>
      <c r="M1853" s="63"/>
    </row>
    <row r="1854" spans="2:13" hidden="1">
      <c r="B1854" s="9"/>
      <c r="C1854" s="21"/>
      <c r="D1854" s="9"/>
      <c r="E1854" s="9"/>
      <c r="F1854" s="22"/>
      <c r="G1854" s="22"/>
      <c r="H1854" s="22"/>
      <c r="I1854" s="9"/>
      <c r="J1854" s="9"/>
      <c r="K1854" s="21"/>
      <c r="M1854" s="63"/>
    </row>
    <row r="1855" spans="2:13" hidden="1">
      <c r="B1855" s="9"/>
      <c r="C1855" s="21"/>
      <c r="D1855" s="9"/>
      <c r="E1855" s="9"/>
      <c r="F1855" s="22"/>
      <c r="G1855" s="22"/>
      <c r="H1855" s="22"/>
      <c r="I1855" s="9"/>
      <c r="J1855" s="9"/>
      <c r="K1855" s="21"/>
      <c r="M1855" s="63"/>
    </row>
    <row r="1856" spans="2:13" hidden="1">
      <c r="B1856" s="9"/>
      <c r="C1856" s="21"/>
      <c r="D1856" s="9"/>
      <c r="E1856" s="9"/>
      <c r="F1856" s="22"/>
      <c r="G1856" s="22"/>
      <c r="H1856" s="22"/>
      <c r="I1856" s="9"/>
      <c r="J1856" s="9"/>
      <c r="K1856" s="21"/>
      <c r="M1856" s="63"/>
    </row>
    <row r="1857" spans="2:13" hidden="1">
      <c r="B1857" s="9"/>
      <c r="C1857" s="21"/>
      <c r="D1857" s="9"/>
      <c r="E1857" s="9"/>
      <c r="F1857" s="22"/>
      <c r="G1857" s="22"/>
      <c r="H1857" s="22"/>
      <c r="I1857" s="9"/>
      <c r="J1857" s="9"/>
      <c r="K1857" s="21"/>
      <c r="M1857" s="63"/>
    </row>
    <row r="1858" spans="2:13" hidden="1">
      <c r="B1858" s="9"/>
      <c r="C1858" s="21"/>
      <c r="D1858" s="9"/>
      <c r="E1858" s="9"/>
      <c r="F1858" s="22"/>
      <c r="G1858" s="22"/>
      <c r="H1858" s="22"/>
      <c r="I1858" s="9"/>
      <c r="J1858" s="9"/>
      <c r="K1858" s="21"/>
      <c r="M1858" s="63"/>
    </row>
    <row r="1859" spans="2:13" hidden="1">
      <c r="B1859" s="9"/>
      <c r="C1859" s="21"/>
      <c r="D1859" s="9"/>
      <c r="E1859" s="9"/>
      <c r="F1859" s="22"/>
      <c r="G1859" s="22"/>
      <c r="H1859" s="22"/>
      <c r="I1859" s="9"/>
      <c r="J1859" s="9"/>
      <c r="K1859" s="21"/>
      <c r="M1859" s="63"/>
    </row>
    <row r="1860" spans="2:13" hidden="1">
      <c r="B1860" s="9"/>
      <c r="C1860" s="21"/>
      <c r="D1860" s="9"/>
      <c r="E1860" s="9"/>
      <c r="F1860" s="22"/>
      <c r="G1860" s="22"/>
      <c r="H1860" s="22"/>
      <c r="I1860" s="9"/>
      <c r="J1860" s="9"/>
      <c r="K1860" s="21"/>
      <c r="M1860" s="63"/>
    </row>
    <row r="1861" spans="2:13" hidden="1">
      <c r="B1861" s="9"/>
      <c r="C1861" s="21"/>
      <c r="D1861" s="9"/>
      <c r="E1861" s="9"/>
      <c r="F1861" s="22"/>
      <c r="G1861" s="22"/>
      <c r="H1861" s="22"/>
      <c r="I1861" s="9"/>
      <c r="J1861" s="9"/>
      <c r="K1861" s="21"/>
      <c r="M1861" s="63"/>
    </row>
    <row r="1862" spans="2:13" hidden="1">
      <c r="B1862" s="9"/>
      <c r="C1862" s="21"/>
      <c r="D1862" s="9"/>
      <c r="E1862" s="9"/>
      <c r="F1862" s="22"/>
      <c r="G1862" s="22"/>
      <c r="H1862" s="22"/>
      <c r="I1862" s="9"/>
      <c r="J1862" s="9"/>
      <c r="K1862" s="21"/>
      <c r="M1862" s="63"/>
    </row>
    <row r="1863" spans="2:13" hidden="1">
      <c r="B1863" s="9"/>
      <c r="C1863" s="21"/>
      <c r="D1863" s="9"/>
      <c r="E1863" s="9"/>
      <c r="F1863" s="22"/>
      <c r="G1863" s="22"/>
      <c r="H1863" s="22"/>
      <c r="I1863" s="9"/>
      <c r="J1863" s="9"/>
      <c r="K1863" s="21"/>
      <c r="M1863" s="63"/>
    </row>
    <row r="1864" spans="2:13" hidden="1">
      <c r="B1864" s="9"/>
      <c r="C1864" s="21"/>
      <c r="D1864" s="9"/>
      <c r="E1864" s="9"/>
      <c r="F1864" s="22"/>
      <c r="G1864" s="22"/>
      <c r="H1864" s="22"/>
      <c r="I1864" s="9"/>
      <c r="J1864" s="9"/>
      <c r="K1864" s="21"/>
      <c r="M1864" s="63"/>
    </row>
    <row r="1865" spans="2:13" hidden="1">
      <c r="B1865" s="9"/>
      <c r="C1865" s="21"/>
      <c r="D1865" s="9"/>
      <c r="E1865" s="9"/>
      <c r="F1865" s="22"/>
      <c r="G1865" s="22"/>
      <c r="H1865" s="22"/>
      <c r="I1865" s="9"/>
      <c r="J1865" s="9"/>
      <c r="K1865" s="21"/>
      <c r="M1865" s="63"/>
    </row>
    <row r="1866" spans="2:13" hidden="1">
      <c r="B1866" s="9"/>
      <c r="C1866" s="21"/>
      <c r="D1866" s="9"/>
      <c r="E1866" s="9"/>
      <c r="F1866" s="22"/>
      <c r="G1866" s="22"/>
      <c r="H1866" s="22"/>
      <c r="I1866" s="9"/>
      <c r="J1866" s="9"/>
      <c r="K1866" s="21"/>
      <c r="M1866" s="63"/>
    </row>
    <row r="1867" spans="2:13" hidden="1">
      <c r="B1867" s="9"/>
      <c r="C1867" s="21"/>
      <c r="D1867" s="9"/>
      <c r="E1867" s="9"/>
      <c r="F1867" s="22"/>
      <c r="G1867" s="22"/>
      <c r="H1867" s="22"/>
      <c r="I1867" s="9"/>
      <c r="J1867" s="9"/>
      <c r="K1867" s="21"/>
      <c r="M1867" s="63"/>
    </row>
    <row r="1868" spans="2:13" hidden="1">
      <c r="B1868" s="9"/>
      <c r="C1868" s="21"/>
      <c r="D1868" s="9"/>
      <c r="E1868" s="9"/>
      <c r="F1868" s="22"/>
      <c r="G1868" s="22"/>
      <c r="H1868" s="22"/>
      <c r="I1868" s="9"/>
      <c r="J1868" s="9"/>
      <c r="K1868" s="21"/>
      <c r="M1868" s="63"/>
    </row>
    <row r="1869" spans="2:13" hidden="1">
      <c r="B1869" s="9"/>
      <c r="C1869" s="21"/>
      <c r="D1869" s="9"/>
      <c r="E1869" s="9"/>
      <c r="F1869" s="22"/>
      <c r="G1869" s="22"/>
      <c r="H1869" s="22"/>
      <c r="I1869" s="9"/>
      <c r="J1869" s="9"/>
      <c r="K1869" s="21"/>
      <c r="M1869" s="63"/>
    </row>
    <row r="1870" spans="2:13" hidden="1">
      <c r="B1870" s="9"/>
      <c r="C1870" s="21"/>
      <c r="D1870" s="9"/>
      <c r="E1870" s="9"/>
      <c r="F1870" s="22"/>
      <c r="G1870" s="22"/>
      <c r="H1870" s="22"/>
      <c r="I1870" s="9"/>
      <c r="J1870" s="9"/>
      <c r="K1870" s="21"/>
      <c r="M1870" s="63"/>
    </row>
    <row r="1871" spans="2:13" hidden="1">
      <c r="B1871" s="9"/>
      <c r="C1871" s="21"/>
      <c r="D1871" s="9"/>
      <c r="E1871" s="9"/>
      <c r="F1871" s="22"/>
      <c r="G1871" s="22"/>
      <c r="H1871" s="22"/>
      <c r="I1871" s="9"/>
      <c r="J1871" s="9"/>
      <c r="K1871" s="21"/>
      <c r="M1871" s="63"/>
    </row>
    <row r="1872" spans="2:13" hidden="1">
      <c r="B1872" s="9"/>
      <c r="C1872" s="21"/>
      <c r="D1872" s="9"/>
      <c r="E1872" s="9"/>
      <c r="F1872" s="22"/>
      <c r="G1872" s="22"/>
      <c r="H1872" s="22"/>
      <c r="I1872" s="9"/>
      <c r="J1872" s="9"/>
      <c r="K1872" s="21"/>
      <c r="M1872" s="63"/>
    </row>
    <row r="1873" spans="2:13" hidden="1">
      <c r="B1873" s="9"/>
      <c r="C1873" s="21"/>
      <c r="D1873" s="9"/>
      <c r="E1873" s="9"/>
      <c r="F1873" s="22"/>
      <c r="G1873" s="22"/>
      <c r="H1873" s="22"/>
      <c r="I1873" s="9"/>
      <c r="J1873" s="9"/>
      <c r="K1873" s="21"/>
      <c r="M1873" s="63"/>
    </row>
    <row r="1874" spans="2:13" hidden="1">
      <c r="B1874" s="9"/>
      <c r="C1874" s="21"/>
      <c r="D1874" s="9"/>
      <c r="E1874" s="9"/>
      <c r="F1874" s="22"/>
      <c r="G1874" s="22"/>
      <c r="H1874" s="22"/>
      <c r="I1874" s="9"/>
      <c r="J1874" s="9"/>
      <c r="K1874" s="21"/>
      <c r="M1874" s="63"/>
    </row>
    <row r="1875" spans="2:13" hidden="1">
      <c r="B1875" s="9"/>
      <c r="C1875" s="21"/>
      <c r="D1875" s="9"/>
      <c r="E1875" s="9"/>
      <c r="F1875" s="22"/>
      <c r="G1875" s="22"/>
      <c r="H1875" s="22"/>
      <c r="I1875" s="9"/>
      <c r="J1875" s="9"/>
      <c r="K1875" s="21"/>
      <c r="M1875" s="63"/>
    </row>
    <row r="1876" spans="2:13" hidden="1">
      <c r="B1876" s="9"/>
      <c r="C1876" s="21"/>
      <c r="D1876" s="9"/>
      <c r="E1876" s="9"/>
      <c r="F1876" s="22"/>
      <c r="G1876" s="22"/>
      <c r="H1876" s="22"/>
      <c r="I1876" s="9"/>
      <c r="J1876" s="9"/>
      <c r="K1876" s="21"/>
      <c r="M1876" s="63"/>
    </row>
    <row r="1877" spans="2:13" hidden="1">
      <c r="B1877" s="9"/>
      <c r="C1877" s="21"/>
      <c r="D1877" s="9"/>
      <c r="E1877" s="9"/>
      <c r="F1877" s="22"/>
      <c r="G1877" s="22"/>
      <c r="H1877" s="22"/>
      <c r="I1877" s="9"/>
      <c r="J1877" s="9"/>
      <c r="K1877" s="21"/>
      <c r="M1877" s="63"/>
    </row>
    <row r="1878" spans="2:13" hidden="1">
      <c r="B1878" s="9"/>
      <c r="C1878" s="21"/>
      <c r="D1878" s="9"/>
      <c r="E1878" s="9"/>
      <c r="F1878" s="22"/>
      <c r="G1878" s="22"/>
      <c r="H1878" s="22"/>
      <c r="I1878" s="9"/>
      <c r="J1878" s="9"/>
      <c r="K1878" s="21"/>
      <c r="M1878" s="63"/>
    </row>
    <row r="1879" spans="2:13" hidden="1">
      <c r="B1879" s="9"/>
      <c r="C1879" s="21"/>
      <c r="D1879" s="9"/>
      <c r="E1879" s="9"/>
      <c r="F1879" s="22"/>
      <c r="G1879" s="22"/>
      <c r="H1879" s="22"/>
      <c r="I1879" s="9"/>
      <c r="J1879" s="9"/>
      <c r="K1879" s="21"/>
      <c r="M1879" s="63"/>
    </row>
    <row r="1880" spans="2:13" hidden="1">
      <c r="B1880" s="9"/>
      <c r="C1880" s="21"/>
      <c r="D1880" s="9"/>
      <c r="E1880" s="9"/>
      <c r="F1880" s="22"/>
      <c r="G1880" s="22"/>
      <c r="H1880" s="22"/>
      <c r="I1880" s="9"/>
      <c r="J1880" s="9"/>
      <c r="K1880" s="21"/>
      <c r="M1880" s="63"/>
    </row>
    <row r="1881" spans="2:13" hidden="1">
      <c r="B1881" s="9"/>
      <c r="C1881" s="21"/>
      <c r="D1881" s="9"/>
      <c r="E1881" s="9"/>
      <c r="F1881" s="22"/>
      <c r="G1881" s="22"/>
      <c r="H1881" s="22"/>
      <c r="I1881" s="9"/>
      <c r="J1881" s="9"/>
      <c r="K1881" s="21"/>
      <c r="M1881" s="63"/>
    </row>
    <row r="1882" spans="2:13" hidden="1">
      <c r="B1882" s="9"/>
      <c r="C1882" s="21"/>
      <c r="D1882" s="9"/>
      <c r="E1882" s="9"/>
      <c r="F1882" s="22"/>
      <c r="G1882" s="22"/>
      <c r="H1882" s="22"/>
      <c r="I1882" s="9"/>
      <c r="J1882" s="9"/>
      <c r="K1882" s="21"/>
      <c r="M1882" s="63"/>
    </row>
    <row r="1883" spans="2:13" hidden="1">
      <c r="B1883" s="9"/>
      <c r="C1883" s="21"/>
      <c r="D1883" s="9"/>
      <c r="E1883" s="9"/>
      <c r="F1883" s="22"/>
      <c r="G1883" s="22"/>
      <c r="H1883" s="22"/>
      <c r="I1883" s="9"/>
      <c r="J1883" s="9"/>
      <c r="K1883" s="21"/>
      <c r="M1883" s="63"/>
    </row>
    <row r="1884" spans="2:13" hidden="1">
      <c r="B1884" s="9"/>
      <c r="C1884" s="21"/>
      <c r="D1884" s="9"/>
      <c r="E1884" s="9"/>
      <c r="F1884" s="22"/>
      <c r="G1884" s="22"/>
      <c r="H1884" s="22"/>
      <c r="I1884" s="9"/>
      <c r="J1884" s="9"/>
      <c r="K1884" s="21"/>
      <c r="M1884" s="63"/>
    </row>
    <row r="1885" spans="2:13" hidden="1">
      <c r="B1885" s="9"/>
      <c r="C1885" s="21"/>
      <c r="D1885" s="9"/>
      <c r="E1885" s="9"/>
      <c r="F1885" s="22"/>
      <c r="G1885" s="22"/>
      <c r="H1885" s="22"/>
      <c r="I1885" s="9"/>
      <c r="J1885" s="9"/>
      <c r="K1885" s="21"/>
      <c r="M1885" s="63"/>
    </row>
    <row r="1886" spans="2:13" hidden="1">
      <c r="B1886" s="9"/>
      <c r="C1886" s="21"/>
      <c r="D1886" s="9"/>
      <c r="E1886" s="9"/>
      <c r="F1886" s="22"/>
      <c r="G1886" s="22"/>
      <c r="H1886" s="22"/>
      <c r="I1886" s="9"/>
      <c r="J1886" s="9"/>
      <c r="K1886" s="21"/>
      <c r="M1886" s="63"/>
    </row>
    <row r="1887" spans="2:13" hidden="1">
      <c r="B1887" s="9"/>
      <c r="C1887" s="21"/>
      <c r="D1887" s="9"/>
      <c r="E1887" s="9"/>
      <c r="F1887" s="22"/>
      <c r="G1887" s="22"/>
      <c r="H1887" s="22"/>
      <c r="I1887" s="9"/>
      <c r="J1887" s="9"/>
      <c r="K1887" s="21"/>
      <c r="M1887" s="63"/>
    </row>
    <row r="1888" spans="2:13" hidden="1">
      <c r="B1888" s="9"/>
      <c r="C1888" s="21"/>
      <c r="D1888" s="9"/>
      <c r="E1888" s="9"/>
      <c r="F1888" s="22"/>
      <c r="G1888" s="22"/>
      <c r="H1888" s="22"/>
      <c r="I1888" s="9"/>
      <c r="J1888" s="9"/>
      <c r="K1888" s="21"/>
      <c r="M1888" s="63"/>
    </row>
    <row r="1889" spans="2:13" hidden="1">
      <c r="B1889" s="9"/>
      <c r="C1889" s="21"/>
      <c r="D1889" s="9"/>
      <c r="E1889" s="9"/>
      <c r="F1889" s="22"/>
      <c r="G1889" s="22"/>
      <c r="H1889" s="22"/>
      <c r="I1889" s="9"/>
      <c r="J1889" s="9"/>
      <c r="K1889" s="21"/>
      <c r="M1889" s="63"/>
    </row>
    <row r="1890" spans="2:13" hidden="1">
      <c r="B1890" s="9"/>
      <c r="C1890" s="21"/>
      <c r="D1890" s="9"/>
      <c r="E1890" s="9"/>
      <c r="F1890" s="22"/>
      <c r="G1890" s="22"/>
      <c r="H1890" s="22"/>
      <c r="I1890" s="9"/>
      <c r="J1890" s="9"/>
      <c r="K1890" s="21"/>
      <c r="M1890" s="63"/>
    </row>
    <row r="1891" spans="2:13" hidden="1">
      <c r="B1891" s="9"/>
      <c r="C1891" s="21"/>
      <c r="D1891" s="9"/>
      <c r="E1891" s="9"/>
      <c r="F1891" s="22"/>
      <c r="G1891" s="22"/>
      <c r="H1891" s="22"/>
      <c r="I1891" s="9"/>
      <c r="J1891" s="9"/>
      <c r="K1891" s="21"/>
      <c r="M1891" s="63"/>
    </row>
    <row r="1892" spans="2:13" hidden="1">
      <c r="B1892" s="9"/>
      <c r="C1892" s="21"/>
      <c r="D1892" s="9"/>
      <c r="E1892" s="9"/>
      <c r="F1892" s="22"/>
      <c r="G1892" s="22"/>
      <c r="H1892" s="22"/>
      <c r="I1892" s="9"/>
      <c r="J1892" s="9"/>
      <c r="K1892" s="21"/>
      <c r="M1892" s="63"/>
    </row>
    <row r="1893" spans="2:13" hidden="1">
      <c r="B1893" s="9"/>
      <c r="C1893" s="21"/>
      <c r="D1893" s="9"/>
      <c r="E1893" s="9"/>
      <c r="F1893" s="22"/>
      <c r="G1893" s="22"/>
      <c r="H1893" s="22"/>
      <c r="I1893" s="9"/>
      <c r="J1893" s="9"/>
      <c r="K1893" s="21"/>
      <c r="M1893" s="63"/>
    </row>
    <row r="1894" spans="2:13" hidden="1">
      <c r="B1894" s="9"/>
      <c r="C1894" s="21"/>
      <c r="D1894" s="9"/>
      <c r="E1894" s="9"/>
      <c r="F1894" s="22"/>
      <c r="G1894" s="22"/>
      <c r="H1894" s="22"/>
      <c r="I1894" s="9"/>
      <c r="J1894" s="9"/>
      <c r="K1894" s="21"/>
      <c r="M1894" s="63"/>
    </row>
    <row r="1895" spans="2:13" hidden="1">
      <c r="B1895" s="9"/>
      <c r="C1895" s="21"/>
      <c r="D1895" s="9"/>
      <c r="E1895" s="9"/>
      <c r="F1895" s="22"/>
      <c r="G1895" s="22"/>
      <c r="H1895" s="22"/>
      <c r="I1895" s="9"/>
      <c r="J1895" s="9"/>
      <c r="K1895" s="21"/>
      <c r="M1895" s="63"/>
    </row>
    <row r="1896" spans="2:13" hidden="1">
      <c r="B1896" s="9"/>
      <c r="C1896" s="21"/>
      <c r="D1896" s="9"/>
      <c r="E1896" s="9"/>
      <c r="F1896" s="22"/>
      <c r="G1896" s="22"/>
      <c r="H1896" s="22"/>
      <c r="I1896" s="9"/>
      <c r="J1896" s="9"/>
      <c r="K1896" s="21"/>
      <c r="M1896" s="63"/>
    </row>
    <row r="1897" spans="2:13" hidden="1">
      <c r="B1897" s="9"/>
      <c r="C1897" s="21"/>
      <c r="D1897" s="9"/>
      <c r="E1897" s="9"/>
      <c r="F1897" s="22"/>
      <c r="G1897" s="22"/>
      <c r="H1897" s="22"/>
      <c r="I1897" s="9"/>
      <c r="J1897" s="9"/>
      <c r="K1897" s="21"/>
      <c r="M1897" s="63"/>
    </row>
    <row r="1898" spans="2:13" hidden="1">
      <c r="B1898" s="9"/>
      <c r="C1898" s="21"/>
      <c r="D1898" s="9"/>
      <c r="E1898" s="9"/>
      <c r="F1898" s="22"/>
      <c r="G1898" s="22"/>
      <c r="H1898" s="22"/>
      <c r="I1898" s="9"/>
      <c r="J1898" s="9"/>
      <c r="K1898" s="21"/>
      <c r="M1898" s="63"/>
    </row>
    <row r="1899" spans="2:13" hidden="1">
      <c r="B1899" s="9"/>
      <c r="C1899" s="21"/>
      <c r="D1899" s="9"/>
      <c r="E1899" s="9"/>
      <c r="F1899" s="22"/>
      <c r="G1899" s="22"/>
      <c r="H1899" s="22"/>
      <c r="I1899" s="9"/>
      <c r="J1899" s="9"/>
      <c r="K1899" s="21"/>
      <c r="M1899" s="63"/>
    </row>
    <row r="1900" spans="2:13" hidden="1">
      <c r="B1900" s="9"/>
      <c r="C1900" s="21"/>
      <c r="D1900" s="9"/>
      <c r="E1900" s="9"/>
      <c r="F1900" s="22"/>
      <c r="G1900" s="22"/>
      <c r="H1900" s="22"/>
      <c r="I1900" s="9"/>
      <c r="J1900" s="9"/>
      <c r="K1900" s="21"/>
      <c r="M1900" s="63"/>
    </row>
    <row r="1901" spans="2:13" hidden="1">
      <c r="B1901" s="9"/>
      <c r="C1901" s="21"/>
      <c r="D1901" s="9"/>
      <c r="E1901" s="9"/>
      <c r="F1901" s="22"/>
      <c r="G1901" s="22"/>
      <c r="H1901" s="22"/>
      <c r="I1901" s="9"/>
      <c r="J1901" s="9"/>
      <c r="K1901" s="21"/>
      <c r="M1901" s="63"/>
    </row>
    <row r="1902" spans="2:13" hidden="1">
      <c r="B1902" s="9"/>
      <c r="C1902" s="21"/>
      <c r="D1902" s="9"/>
      <c r="E1902" s="9"/>
      <c r="F1902" s="22"/>
      <c r="G1902" s="22"/>
      <c r="H1902" s="22"/>
      <c r="I1902" s="9"/>
      <c r="J1902" s="9"/>
      <c r="K1902" s="21"/>
      <c r="M1902" s="63"/>
    </row>
    <row r="1903" spans="2:13" hidden="1">
      <c r="B1903" s="9"/>
      <c r="C1903" s="21"/>
      <c r="D1903" s="9"/>
      <c r="E1903" s="9"/>
      <c r="F1903" s="22"/>
      <c r="G1903" s="22"/>
      <c r="H1903" s="22"/>
      <c r="I1903" s="9"/>
      <c r="J1903" s="9"/>
      <c r="K1903" s="21"/>
      <c r="M1903" s="63"/>
    </row>
    <row r="1904" spans="2:13" hidden="1">
      <c r="B1904" s="9"/>
      <c r="C1904" s="21"/>
      <c r="D1904" s="9"/>
      <c r="E1904" s="9"/>
      <c r="F1904" s="22"/>
      <c r="G1904" s="22"/>
      <c r="H1904" s="22"/>
      <c r="I1904" s="9"/>
      <c r="J1904" s="9"/>
      <c r="K1904" s="21"/>
      <c r="M1904" s="63"/>
    </row>
    <row r="1905" spans="2:13" hidden="1">
      <c r="B1905" s="9"/>
      <c r="C1905" s="21"/>
      <c r="D1905" s="9"/>
      <c r="E1905" s="9"/>
      <c r="F1905" s="22"/>
      <c r="G1905" s="22"/>
      <c r="H1905" s="22"/>
      <c r="I1905" s="9"/>
      <c r="J1905" s="9"/>
      <c r="K1905" s="21"/>
      <c r="M1905" s="63"/>
    </row>
    <row r="1906" spans="2:13" hidden="1">
      <c r="B1906" s="9"/>
      <c r="C1906" s="21"/>
      <c r="D1906" s="9"/>
      <c r="E1906" s="9"/>
      <c r="F1906" s="22"/>
      <c r="G1906" s="22"/>
      <c r="H1906" s="22"/>
      <c r="I1906" s="9"/>
      <c r="J1906" s="9"/>
      <c r="K1906" s="21"/>
      <c r="M1906" s="63"/>
    </row>
    <row r="1907" spans="2:13" hidden="1">
      <c r="B1907" s="9"/>
      <c r="C1907" s="21"/>
      <c r="D1907" s="9"/>
      <c r="E1907" s="9"/>
      <c r="F1907" s="22"/>
      <c r="G1907" s="22"/>
      <c r="H1907" s="22"/>
      <c r="I1907" s="9"/>
      <c r="J1907" s="9"/>
      <c r="K1907" s="21"/>
      <c r="M1907" s="63"/>
    </row>
    <row r="1908" spans="2:13" hidden="1">
      <c r="B1908" s="9"/>
      <c r="C1908" s="21"/>
      <c r="D1908" s="9"/>
      <c r="E1908" s="9"/>
      <c r="F1908" s="22"/>
      <c r="G1908" s="22"/>
      <c r="H1908" s="22"/>
      <c r="I1908" s="9"/>
      <c r="J1908" s="9"/>
      <c r="K1908" s="21"/>
      <c r="M1908" s="63"/>
    </row>
    <row r="1909" spans="2:13" hidden="1">
      <c r="B1909" s="9"/>
      <c r="C1909" s="21"/>
      <c r="D1909" s="9"/>
      <c r="E1909" s="9"/>
      <c r="F1909" s="22"/>
      <c r="G1909" s="22"/>
      <c r="H1909" s="22"/>
      <c r="I1909" s="9"/>
      <c r="J1909" s="9"/>
      <c r="K1909" s="21"/>
      <c r="M1909" s="63"/>
    </row>
    <row r="1910" spans="2:13" hidden="1">
      <c r="B1910" s="9"/>
      <c r="C1910" s="21"/>
      <c r="D1910" s="9"/>
      <c r="E1910" s="9"/>
      <c r="F1910" s="22"/>
      <c r="G1910" s="22"/>
      <c r="H1910" s="22"/>
      <c r="I1910" s="9"/>
      <c r="J1910" s="9"/>
      <c r="K1910" s="21"/>
      <c r="M1910" s="63"/>
    </row>
    <row r="1911" spans="2:13" hidden="1">
      <c r="B1911" s="9"/>
      <c r="C1911" s="21"/>
      <c r="D1911" s="9"/>
      <c r="E1911" s="9"/>
      <c r="F1911" s="22"/>
      <c r="G1911" s="22"/>
      <c r="H1911" s="22"/>
      <c r="I1911" s="9"/>
      <c r="J1911" s="9"/>
      <c r="K1911" s="21"/>
      <c r="M1911" s="63"/>
    </row>
    <row r="1912" spans="2:13" hidden="1">
      <c r="B1912" s="9"/>
      <c r="C1912" s="21"/>
      <c r="D1912" s="9"/>
      <c r="E1912" s="9"/>
      <c r="F1912" s="22"/>
      <c r="G1912" s="22"/>
      <c r="H1912" s="22"/>
      <c r="I1912" s="9"/>
      <c r="J1912" s="9"/>
      <c r="K1912" s="21"/>
      <c r="M1912" s="63"/>
    </row>
    <row r="1913" spans="2:13" hidden="1">
      <c r="B1913" s="9"/>
      <c r="C1913" s="21"/>
      <c r="D1913" s="9"/>
      <c r="E1913" s="9"/>
      <c r="F1913" s="22"/>
      <c r="G1913" s="22"/>
      <c r="H1913" s="22"/>
      <c r="I1913" s="9"/>
      <c r="J1913" s="9"/>
      <c r="K1913" s="21"/>
      <c r="M1913" s="63"/>
    </row>
    <row r="1914" spans="2:13" hidden="1">
      <c r="B1914" s="9"/>
      <c r="C1914" s="21"/>
      <c r="D1914" s="9"/>
      <c r="E1914" s="9"/>
      <c r="F1914" s="22"/>
      <c r="G1914" s="22"/>
      <c r="H1914" s="22"/>
      <c r="I1914" s="9"/>
      <c r="J1914" s="9"/>
      <c r="K1914" s="21"/>
      <c r="M1914" s="63"/>
    </row>
    <row r="1915" spans="2:13" hidden="1">
      <c r="B1915" s="9"/>
      <c r="C1915" s="21"/>
      <c r="D1915" s="9"/>
      <c r="E1915" s="9"/>
      <c r="F1915" s="22"/>
      <c r="G1915" s="22"/>
      <c r="H1915" s="22"/>
      <c r="I1915" s="9"/>
      <c r="J1915" s="9"/>
      <c r="K1915" s="21"/>
      <c r="M1915" s="63"/>
    </row>
    <row r="1916" spans="2:13" hidden="1">
      <c r="B1916" s="9"/>
      <c r="C1916" s="21"/>
      <c r="D1916" s="9"/>
      <c r="E1916" s="9"/>
      <c r="F1916" s="22"/>
      <c r="G1916" s="22"/>
      <c r="H1916" s="22"/>
      <c r="I1916" s="9"/>
      <c r="J1916" s="9"/>
      <c r="K1916" s="21"/>
      <c r="M1916" s="63"/>
    </row>
    <row r="1917" spans="2:13" hidden="1">
      <c r="B1917" s="9"/>
      <c r="C1917" s="21"/>
      <c r="D1917" s="9"/>
      <c r="E1917" s="9"/>
      <c r="F1917" s="22"/>
      <c r="G1917" s="22"/>
      <c r="H1917" s="22"/>
      <c r="I1917" s="9"/>
      <c r="J1917" s="9"/>
      <c r="K1917" s="21"/>
      <c r="M1917" s="63"/>
    </row>
    <row r="1918" spans="2:13" hidden="1">
      <c r="B1918" s="9"/>
      <c r="C1918" s="21"/>
      <c r="D1918" s="9"/>
      <c r="E1918" s="9"/>
      <c r="F1918" s="22"/>
      <c r="G1918" s="22"/>
      <c r="H1918" s="22"/>
      <c r="I1918" s="9"/>
      <c r="J1918" s="9"/>
      <c r="K1918" s="21"/>
      <c r="M1918" s="63"/>
    </row>
    <row r="1919" spans="2:13" hidden="1">
      <c r="B1919" s="9"/>
      <c r="C1919" s="21"/>
      <c r="D1919" s="9"/>
      <c r="E1919" s="9"/>
      <c r="F1919" s="22"/>
      <c r="G1919" s="22"/>
      <c r="H1919" s="22"/>
      <c r="I1919" s="9"/>
      <c r="J1919" s="9"/>
      <c r="K1919" s="21"/>
      <c r="M1919" s="63"/>
    </row>
    <row r="1920" spans="2:13" hidden="1">
      <c r="B1920" s="9"/>
      <c r="C1920" s="21"/>
      <c r="D1920" s="9"/>
      <c r="E1920" s="9"/>
      <c r="F1920" s="22"/>
      <c r="G1920" s="22"/>
      <c r="H1920" s="22"/>
      <c r="I1920" s="9"/>
      <c r="J1920" s="9"/>
      <c r="K1920" s="21"/>
      <c r="M1920" s="63"/>
    </row>
    <row r="1921" spans="2:13" hidden="1">
      <c r="B1921" s="9"/>
      <c r="C1921" s="21"/>
      <c r="D1921" s="9"/>
      <c r="E1921" s="9"/>
      <c r="F1921" s="22"/>
      <c r="G1921" s="22"/>
      <c r="H1921" s="22"/>
      <c r="I1921" s="9"/>
      <c r="J1921" s="9"/>
      <c r="K1921" s="21"/>
      <c r="M1921" s="63"/>
    </row>
    <row r="1922" spans="2:13" hidden="1">
      <c r="B1922" s="9"/>
      <c r="C1922" s="21"/>
      <c r="D1922" s="9"/>
      <c r="E1922" s="9"/>
      <c r="F1922" s="22"/>
      <c r="G1922" s="22"/>
      <c r="H1922" s="22"/>
      <c r="I1922" s="9"/>
      <c r="J1922" s="9"/>
      <c r="K1922" s="21"/>
      <c r="M1922" s="63"/>
    </row>
    <row r="1923" spans="2:13" hidden="1">
      <c r="B1923" s="9"/>
      <c r="C1923" s="21"/>
      <c r="D1923" s="9"/>
      <c r="E1923" s="9"/>
      <c r="F1923" s="22"/>
      <c r="G1923" s="22"/>
      <c r="H1923" s="22"/>
      <c r="I1923" s="9"/>
      <c r="J1923" s="9"/>
      <c r="K1923" s="21"/>
      <c r="M1923" s="63"/>
    </row>
    <row r="1924" spans="2:13" hidden="1">
      <c r="B1924" s="9"/>
      <c r="C1924" s="21"/>
      <c r="D1924" s="9"/>
      <c r="E1924" s="9"/>
      <c r="F1924" s="22"/>
      <c r="G1924" s="22"/>
      <c r="H1924" s="22"/>
      <c r="I1924" s="9"/>
      <c r="J1924" s="9"/>
      <c r="K1924" s="21"/>
      <c r="M1924" s="63"/>
    </row>
    <row r="1925" spans="2:13" hidden="1">
      <c r="B1925" s="9"/>
      <c r="C1925" s="21"/>
      <c r="D1925" s="9"/>
      <c r="E1925" s="9"/>
      <c r="F1925" s="22"/>
      <c r="G1925" s="22"/>
      <c r="H1925" s="22"/>
      <c r="I1925" s="9"/>
      <c r="J1925" s="9"/>
      <c r="K1925" s="21"/>
      <c r="M1925" s="63"/>
    </row>
    <row r="1926" spans="2:13" hidden="1">
      <c r="B1926" s="9"/>
      <c r="C1926" s="21"/>
      <c r="D1926" s="9"/>
      <c r="E1926" s="9"/>
      <c r="F1926" s="22"/>
      <c r="G1926" s="22"/>
      <c r="H1926" s="22"/>
      <c r="I1926" s="9"/>
      <c r="J1926" s="9"/>
      <c r="K1926" s="21"/>
      <c r="M1926" s="63"/>
    </row>
    <row r="1927" spans="2:13" hidden="1">
      <c r="B1927" s="9"/>
      <c r="C1927" s="21"/>
      <c r="D1927" s="9"/>
      <c r="E1927" s="9"/>
      <c r="F1927" s="22"/>
      <c r="G1927" s="22"/>
      <c r="H1927" s="22"/>
      <c r="I1927" s="9"/>
      <c r="J1927" s="9"/>
      <c r="K1927" s="21"/>
      <c r="M1927" s="63"/>
    </row>
    <row r="1928" spans="2:13" hidden="1">
      <c r="B1928" s="9"/>
      <c r="C1928" s="21"/>
      <c r="D1928" s="9"/>
      <c r="E1928" s="9"/>
      <c r="F1928" s="22"/>
      <c r="G1928" s="22"/>
      <c r="H1928" s="22"/>
      <c r="I1928" s="9"/>
      <c r="J1928" s="9"/>
      <c r="K1928" s="21"/>
      <c r="M1928" s="63"/>
    </row>
    <row r="1929" spans="2:13" hidden="1">
      <c r="B1929" s="9"/>
      <c r="C1929" s="21"/>
      <c r="D1929" s="9"/>
      <c r="E1929" s="9"/>
      <c r="F1929" s="22"/>
      <c r="G1929" s="22"/>
      <c r="H1929" s="22"/>
      <c r="I1929" s="9"/>
      <c r="J1929" s="9"/>
      <c r="K1929" s="21"/>
      <c r="M1929" s="63"/>
    </row>
    <row r="1930" spans="2:13" hidden="1">
      <c r="B1930" s="9"/>
      <c r="C1930" s="21"/>
      <c r="D1930" s="9"/>
      <c r="E1930" s="9"/>
      <c r="F1930" s="22"/>
      <c r="G1930" s="22"/>
      <c r="H1930" s="22"/>
      <c r="I1930" s="9"/>
      <c r="J1930" s="9"/>
      <c r="K1930" s="21"/>
      <c r="M1930" s="63"/>
    </row>
    <row r="1931" spans="2:13" hidden="1">
      <c r="B1931" s="9"/>
      <c r="C1931" s="21"/>
      <c r="D1931" s="9"/>
      <c r="E1931" s="9"/>
      <c r="F1931" s="22"/>
      <c r="G1931" s="22"/>
      <c r="H1931" s="22"/>
      <c r="I1931" s="9"/>
      <c r="J1931" s="9"/>
      <c r="K1931" s="21"/>
      <c r="M1931" s="63"/>
    </row>
    <row r="1932" spans="2:13" hidden="1">
      <c r="B1932" s="9"/>
      <c r="C1932" s="21"/>
      <c r="D1932" s="9"/>
      <c r="E1932" s="9"/>
      <c r="F1932" s="22"/>
      <c r="G1932" s="22"/>
      <c r="H1932" s="22"/>
      <c r="I1932" s="9"/>
      <c r="J1932" s="9"/>
      <c r="K1932" s="21"/>
      <c r="M1932" s="63"/>
    </row>
    <row r="1933" spans="2:13" hidden="1">
      <c r="B1933" s="9"/>
      <c r="C1933" s="21"/>
      <c r="D1933" s="9"/>
      <c r="E1933" s="9"/>
      <c r="F1933" s="22"/>
      <c r="G1933" s="22"/>
      <c r="H1933" s="22"/>
      <c r="I1933" s="9"/>
      <c r="J1933" s="9"/>
      <c r="K1933" s="21"/>
      <c r="M1933" s="63"/>
    </row>
    <row r="1934" spans="2:13" hidden="1">
      <c r="B1934" s="9"/>
      <c r="C1934" s="21"/>
      <c r="D1934" s="9"/>
      <c r="E1934" s="9"/>
      <c r="F1934" s="22"/>
      <c r="G1934" s="22"/>
      <c r="H1934" s="22"/>
      <c r="I1934" s="9"/>
      <c r="J1934" s="9"/>
      <c r="K1934" s="21"/>
      <c r="M1934" s="63"/>
    </row>
    <row r="1935" spans="2:13" hidden="1">
      <c r="B1935" s="9"/>
      <c r="C1935" s="21"/>
      <c r="D1935" s="9"/>
      <c r="E1935" s="9"/>
      <c r="F1935" s="22"/>
      <c r="G1935" s="22"/>
      <c r="H1935" s="22"/>
      <c r="I1935" s="9"/>
      <c r="J1935" s="9"/>
      <c r="K1935" s="21"/>
      <c r="M1935" s="63"/>
    </row>
    <row r="1936" spans="2:13" hidden="1">
      <c r="B1936" s="9"/>
      <c r="C1936" s="21"/>
      <c r="D1936" s="9"/>
      <c r="E1936" s="9"/>
      <c r="F1936" s="22"/>
      <c r="G1936" s="22"/>
      <c r="H1936" s="22"/>
      <c r="I1936" s="9"/>
      <c r="J1936" s="9"/>
      <c r="K1936" s="21"/>
      <c r="M1936" s="63"/>
    </row>
    <row r="1937" spans="2:13" hidden="1">
      <c r="B1937" s="9"/>
      <c r="C1937" s="21"/>
      <c r="D1937" s="9"/>
      <c r="E1937" s="9"/>
      <c r="F1937" s="22"/>
      <c r="G1937" s="22"/>
      <c r="H1937" s="22"/>
      <c r="I1937" s="9"/>
      <c r="J1937" s="9"/>
      <c r="K1937" s="21"/>
      <c r="M1937" s="63"/>
    </row>
    <row r="1938" spans="2:13" hidden="1">
      <c r="B1938" s="9"/>
      <c r="C1938" s="21"/>
      <c r="D1938" s="9"/>
      <c r="E1938" s="9"/>
      <c r="F1938" s="22"/>
      <c r="G1938" s="22"/>
      <c r="H1938" s="22"/>
      <c r="I1938" s="9"/>
      <c r="J1938" s="9"/>
      <c r="K1938" s="21"/>
      <c r="M1938" s="63"/>
    </row>
    <row r="1939" spans="2:13" hidden="1">
      <c r="B1939" s="9"/>
      <c r="C1939" s="21"/>
      <c r="D1939" s="9"/>
      <c r="E1939" s="9"/>
      <c r="F1939" s="22"/>
      <c r="G1939" s="22"/>
      <c r="H1939" s="22"/>
      <c r="I1939" s="9"/>
      <c r="J1939" s="9"/>
      <c r="K1939" s="21"/>
      <c r="M1939" s="63"/>
    </row>
    <row r="1940" spans="2:13" hidden="1">
      <c r="B1940" s="9"/>
      <c r="C1940" s="21"/>
      <c r="D1940" s="9"/>
      <c r="E1940" s="9"/>
      <c r="F1940" s="22"/>
      <c r="G1940" s="22"/>
      <c r="H1940" s="22"/>
      <c r="I1940" s="9"/>
      <c r="J1940" s="9"/>
      <c r="K1940" s="21"/>
      <c r="M1940" s="63"/>
    </row>
    <row r="1941" spans="2:13" hidden="1">
      <c r="B1941" s="9"/>
      <c r="C1941" s="21"/>
      <c r="D1941" s="9"/>
      <c r="E1941" s="9"/>
      <c r="F1941" s="22"/>
      <c r="G1941" s="22"/>
      <c r="H1941" s="22"/>
      <c r="I1941" s="9"/>
      <c r="J1941" s="9"/>
      <c r="K1941" s="21"/>
      <c r="M1941" s="63"/>
    </row>
    <row r="1942" spans="2:13" hidden="1">
      <c r="B1942" s="9"/>
      <c r="C1942" s="21"/>
      <c r="D1942" s="9"/>
      <c r="E1942" s="9"/>
      <c r="F1942" s="22"/>
      <c r="G1942" s="22"/>
      <c r="H1942" s="22"/>
      <c r="I1942" s="9"/>
      <c r="J1942" s="9"/>
      <c r="K1942" s="21"/>
      <c r="M1942" s="63"/>
    </row>
    <row r="1943" spans="2:13" hidden="1">
      <c r="B1943" s="9"/>
      <c r="C1943" s="21"/>
      <c r="D1943" s="9"/>
      <c r="E1943" s="9"/>
      <c r="F1943" s="22"/>
      <c r="G1943" s="22"/>
      <c r="H1943" s="22"/>
      <c r="I1943" s="9"/>
      <c r="J1943" s="9"/>
      <c r="K1943" s="21"/>
      <c r="M1943" s="63"/>
    </row>
    <row r="1944" spans="2:13" hidden="1">
      <c r="B1944" s="9"/>
      <c r="C1944" s="21"/>
      <c r="D1944" s="9"/>
      <c r="E1944" s="9"/>
      <c r="F1944" s="22"/>
      <c r="G1944" s="22"/>
      <c r="H1944" s="22"/>
      <c r="I1944" s="9"/>
      <c r="J1944" s="9"/>
      <c r="K1944" s="21"/>
      <c r="M1944" s="63"/>
    </row>
    <row r="1945" spans="2:13" hidden="1">
      <c r="B1945" s="9"/>
      <c r="C1945" s="21"/>
      <c r="D1945" s="9"/>
      <c r="E1945" s="9"/>
      <c r="F1945" s="22"/>
      <c r="G1945" s="22"/>
      <c r="H1945" s="22"/>
      <c r="I1945" s="9"/>
      <c r="J1945" s="9"/>
      <c r="K1945" s="21"/>
      <c r="M1945" s="63"/>
    </row>
    <row r="1946" spans="2:13" hidden="1">
      <c r="B1946" s="9"/>
      <c r="C1946" s="21"/>
      <c r="D1946" s="9"/>
      <c r="E1946" s="9"/>
      <c r="F1946" s="22"/>
      <c r="G1946" s="22"/>
      <c r="H1946" s="22"/>
      <c r="I1946" s="9"/>
      <c r="J1946" s="9"/>
      <c r="K1946" s="21"/>
      <c r="M1946" s="63"/>
    </row>
    <row r="1947" spans="2:13" hidden="1">
      <c r="B1947" s="9"/>
      <c r="C1947" s="21"/>
      <c r="D1947" s="9"/>
      <c r="E1947" s="9"/>
      <c r="F1947" s="22"/>
      <c r="G1947" s="22"/>
      <c r="H1947" s="22"/>
      <c r="I1947" s="9"/>
      <c r="J1947" s="9"/>
      <c r="K1947" s="21"/>
      <c r="M1947" s="63"/>
    </row>
    <row r="1948" spans="2:13" hidden="1">
      <c r="B1948" s="9"/>
      <c r="C1948" s="21"/>
      <c r="D1948" s="9"/>
      <c r="E1948" s="9"/>
      <c r="F1948" s="22"/>
      <c r="G1948" s="22"/>
      <c r="H1948" s="22"/>
      <c r="I1948" s="9"/>
      <c r="J1948" s="9"/>
      <c r="K1948" s="21"/>
      <c r="M1948" s="63"/>
    </row>
    <row r="1949" spans="2:13" hidden="1">
      <c r="B1949" s="9"/>
      <c r="C1949" s="21"/>
      <c r="D1949" s="9"/>
      <c r="E1949" s="9"/>
      <c r="F1949" s="22"/>
      <c r="G1949" s="22"/>
      <c r="H1949" s="22"/>
      <c r="I1949" s="9"/>
      <c r="J1949" s="9"/>
      <c r="K1949" s="21"/>
      <c r="M1949" s="63"/>
    </row>
    <row r="1950" spans="2:13" hidden="1">
      <c r="B1950" s="9"/>
      <c r="C1950" s="21"/>
      <c r="D1950" s="9"/>
      <c r="E1950" s="9"/>
      <c r="F1950" s="22"/>
      <c r="G1950" s="22"/>
      <c r="H1950" s="22"/>
      <c r="I1950" s="9"/>
      <c r="J1950" s="9"/>
      <c r="K1950" s="21"/>
      <c r="M1950" s="63"/>
    </row>
    <row r="1951" spans="2:13" hidden="1">
      <c r="B1951" s="9"/>
      <c r="C1951" s="21"/>
      <c r="D1951" s="9"/>
      <c r="E1951" s="9"/>
      <c r="F1951" s="22"/>
      <c r="G1951" s="22"/>
      <c r="H1951" s="22"/>
      <c r="I1951" s="9"/>
      <c r="J1951" s="9"/>
      <c r="K1951" s="21"/>
      <c r="M1951" s="63"/>
    </row>
    <row r="1952" spans="2:13" hidden="1">
      <c r="B1952" s="9"/>
      <c r="C1952" s="21"/>
      <c r="D1952" s="9"/>
      <c r="E1952" s="9"/>
      <c r="F1952" s="22"/>
      <c r="G1952" s="22"/>
      <c r="H1952" s="22"/>
      <c r="I1952" s="9"/>
      <c r="J1952" s="9"/>
      <c r="K1952" s="21"/>
      <c r="M1952" s="63"/>
    </row>
    <row r="1953" spans="2:13" hidden="1">
      <c r="B1953" s="9"/>
      <c r="C1953" s="21"/>
      <c r="D1953" s="9"/>
      <c r="E1953" s="9"/>
      <c r="F1953" s="22"/>
      <c r="G1953" s="22"/>
      <c r="H1953" s="22"/>
      <c r="I1953" s="9"/>
      <c r="J1953" s="9"/>
      <c r="K1953" s="21"/>
      <c r="M1953" s="63"/>
    </row>
    <row r="1954" spans="2:13" hidden="1">
      <c r="B1954" s="9"/>
      <c r="C1954" s="21"/>
      <c r="D1954" s="9"/>
      <c r="E1954" s="9"/>
      <c r="F1954" s="22"/>
      <c r="G1954" s="22"/>
      <c r="H1954" s="22"/>
      <c r="I1954" s="9"/>
      <c r="J1954" s="9"/>
      <c r="K1954" s="21"/>
      <c r="M1954" s="63"/>
    </row>
    <row r="1955" spans="2:13" hidden="1">
      <c r="B1955" s="9"/>
      <c r="C1955" s="21"/>
      <c r="D1955" s="9"/>
      <c r="E1955" s="9"/>
      <c r="F1955" s="22"/>
      <c r="G1955" s="22"/>
      <c r="H1955" s="22"/>
      <c r="I1955" s="9"/>
      <c r="J1955" s="9"/>
      <c r="K1955" s="21"/>
      <c r="M1955" s="63"/>
    </row>
    <row r="1956" spans="2:13" hidden="1">
      <c r="B1956" s="9"/>
      <c r="C1956" s="21"/>
      <c r="D1956" s="9"/>
      <c r="E1956" s="9"/>
      <c r="F1956" s="22"/>
      <c r="G1956" s="22"/>
      <c r="H1956" s="22"/>
      <c r="I1956" s="9"/>
      <c r="J1956" s="9"/>
      <c r="K1956" s="21"/>
      <c r="M1956" s="63"/>
    </row>
    <row r="1957" spans="2:13" hidden="1">
      <c r="B1957" s="9"/>
      <c r="C1957" s="21"/>
      <c r="D1957" s="9"/>
      <c r="E1957" s="9"/>
      <c r="F1957" s="22"/>
      <c r="G1957" s="22"/>
      <c r="H1957" s="22"/>
      <c r="I1957" s="9"/>
      <c r="J1957" s="9"/>
      <c r="K1957" s="21"/>
      <c r="M1957" s="63"/>
    </row>
    <row r="1958" spans="2:13" hidden="1">
      <c r="B1958" s="9"/>
      <c r="C1958" s="21"/>
      <c r="D1958" s="9"/>
      <c r="E1958" s="9"/>
      <c r="F1958" s="22"/>
      <c r="G1958" s="22"/>
      <c r="H1958" s="22"/>
      <c r="I1958" s="9"/>
      <c r="J1958" s="9"/>
      <c r="K1958" s="21"/>
      <c r="M1958" s="63"/>
    </row>
    <row r="1959" spans="2:13" hidden="1">
      <c r="B1959" s="9"/>
      <c r="C1959" s="21"/>
      <c r="D1959" s="9"/>
      <c r="E1959" s="9"/>
      <c r="F1959" s="22"/>
      <c r="G1959" s="22"/>
      <c r="H1959" s="22"/>
      <c r="I1959" s="9"/>
      <c r="J1959" s="9"/>
      <c r="K1959" s="21"/>
      <c r="M1959" s="63"/>
    </row>
    <row r="1960" spans="2:13" hidden="1">
      <c r="B1960" s="9"/>
      <c r="C1960" s="21"/>
      <c r="D1960" s="9"/>
      <c r="E1960" s="9"/>
      <c r="F1960" s="22"/>
      <c r="G1960" s="22"/>
      <c r="H1960" s="22"/>
      <c r="I1960" s="9"/>
      <c r="J1960" s="9"/>
      <c r="K1960" s="21"/>
      <c r="M1960" s="63"/>
    </row>
    <row r="1961" spans="2:13" hidden="1">
      <c r="B1961" s="9"/>
      <c r="C1961" s="21"/>
      <c r="D1961" s="9"/>
      <c r="E1961" s="9"/>
      <c r="F1961" s="22"/>
      <c r="G1961" s="22"/>
      <c r="H1961" s="22"/>
      <c r="I1961" s="9"/>
      <c r="J1961" s="9"/>
      <c r="K1961" s="21"/>
      <c r="M1961" s="63"/>
    </row>
    <row r="1962" spans="2:13" hidden="1">
      <c r="B1962" s="9"/>
      <c r="C1962" s="21"/>
      <c r="D1962" s="9"/>
      <c r="E1962" s="9"/>
      <c r="F1962" s="22"/>
      <c r="G1962" s="22"/>
      <c r="H1962" s="22"/>
      <c r="I1962" s="9"/>
      <c r="J1962" s="9"/>
      <c r="K1962" s="21"/>
      <c r="M1962" s="63"/>
    </row>
    <row r="1963" spans="2:13" hidden="1">
      <c r="B1963" s="9"/>
      <c r="C1963" s="21"/>
      <c r="D1963" s="9"/>
      <c r="E1963" s="9"/>
      <c r="F1963" s="22"/>
      <c r="G1963" s="22"/>
      <c r="H1963" s="22"/>
      <c r="I1963" s="9"/>
      <c r="J1963" s="9"/>
      <c r="K1963" s="21"/>
      <c r="M1963" s="63"/>
    </row>
    <row r="1964" spans="2:13" hidden="1">
      <c r="B1964" s="9"/>
      <c r="C1964" s="21"/>
      <c r="D1964" s="9"/>
      <c r="E1964" s="9"/>
      <c r="F1964" s="22"/>
      <c r="G1964" s="22"/>
      <c r="H1964" s="22"/>
      <c r="I1964" s="9"/>
      <c r="J1964" s="9"/>
      <c r="K1964" s="21"/>
      <c r="M1964" s="63"/>
    </row>
    <row r="1965" spans="2:13" hidden="1">
      <c r="B1965" s="9"/>
      <c r="C1965" s="21"/>
      <c r="D1965" s="9"/>
      <c r="E1965" s="9"/>
      <c r="F1965" s="22"/>
      <c r="G1965" s="22"/>
      <c r="H1965" s="22"/>
      <c r="I1965" s="9"/>
      <c r="J1965" s="9"/>
      <c r="K1965" s="21"/>
      <c r="M1965" s="63"/>
    </row>
    <row r="1966" spans="2:13" hidden="1">
      <c r="B1966" s="9"/>
      <c r="C1966" s="21"/>
      <c r="D1966" s="9"/>
      <c r="E1966" s="9"/>
      <c r="F1966" s="22"/>
      <c r="G1966" s="22"/>
      <c r="H1966" s="22"/>
      <c r="I1966" s="9"/>
      <c r="J1966" s="9"/>
      <c r="K1966" s="21"/>
      <c r="M1966" s="63"/>
    </row>
    <row r="1967" spans="2:13" hidden="1">
      <c r="B1967" s="9"/>
      <c r="C1967" s="21"/>
      <c r="D1967" s="9"/>
      <c r="E1967" s="9"/>
      <c r="F1967" s="22"/>
      <c r="G1967" s="22"/>
      <c r="H1967" s="22"/>
      <c r="I1967" s="9"/>
      <c r="J1967" s="9"/>
      <c r="K1967" s="21"/>
      <c r="M1967" s="63"/>
    </row>
    <row r="1968" spans="2:13" hidden="1">
      <c r="B1968" s="9"/>
      <c r="C1968" s="21"/>
      <c r="D1968" s="9"/>
      <c r="E1968" s="9"/>
      <c r="F1968" s="22"/>
      <c r="G1968" s="22"/>
      <c r="H1968" s="22"/>
      <c r="I1968" s="9"/>
      <c r="J1968" s="9"/>
      <c r="K1968" s="21"/>
      <c r="M1968" s="63"/>
    </row>
    <row r="1969" spans="2:13" hidden="1">
      <c r="B1969" s="9"/>
      <c r="C1969" s="21"/>
      <c r="D1969" s="9"/>
      <c r="E1969" s="9"/>
      <c r="F1969" s="22"/>
      <c r="G1969" s="22"/>
      <c r="H1969" s="22"/>
      <c r="I1969" s="9"/>
      <c r="J1969" s="9"/>
      <c r="K1969" s="21"/>
      <c r="M1969" s="63"/>
    </row>
    <row r="1970" spans="2:13" hidden="1">
      <c r="B1970" s="9"/>
      <c r="C1970" s="21"/>
      <c r="D1970" s="9"/>
      <c r="E1970" s="9"/>
      <c r="F1970" s="22"/>
      <c r="G1970" s="22"/>
      <c r="H1970" s="22"/>
      <c r="I1970" s="9"/>
      <c r="J1970" s="9"/>
      <c r="K1970" s="21"/>
      <c r="M1970" s="63"/>
    </row>
    <row r="1971" spans="2:13" hidden="1">
      <c r="B1971" s="9"/>
      <c r="C1971" s="21"/>
      <c r="D1971" s="9"/>
      <c r="E1971" s="9"/>
      <c r="F1971" s="22"/>
      <c r="G1971" s="22"/>
      <c r="H1971" s="22"/>
      <c r="I1971" s="9"/>
      <c r="J1971" s="9"/>
      <c r="K1971" s="21"/>
      <c r="M1971" s="63"/>
    </row>
    <row r="1972" spans="2:13" hidden="1">
      <c r="B1972" s="9"/>
      <c r="C1972" s="21"/>
      <c r="D1972" s="9"/>
      <c r="E1972" s="9"/>
      <c r="F1972" s="22"/>
      <c r="G1972" s="22"/>
      <c r="H1972" s="22"/>
      <c r="I1972" s="9"/>
      <c r="J1972" s="9"/>
      <c r="K1972" s="21"/>
      <c r="M1972" s="63"/>
    </row>
    <row r="1973" spans="2:13" hidden="1">
      <c r="B1973" s="9"/>
      <c r="C1973" s="21"/>
      <c r="D1973" s="9"/>
      <c r="E1973" s="9"/>
      <c r="F1973" s="22"/>
      <c r="G1973" s="22"/>
      <c r="H1973" s="22"/>
      <c r="I1973" s="9"/>
      <c r="J1973" s="9"/>
      <c r="K1973" s="21"/>
      <c r="M1973" s="63"/>
    </row>
  </sheetData>
  <autoFilter ref="B1:M1973" xr:uid="{7FCEBB5B-69B1-48B1-B17C-014E61E5D9B0}">
    <filterColumn colId="11">
      <customFilters>
        <customFilter operator="notEqual" val=" "/>
      </customFilters>
    </filterColumn>
  </autoFilter>
  <mergeCells count="17">
    <mergeCell ref="C875:E875"/>
    <mergeCell ref="B4:B5"/>
    <mergeCell ref="C4:C5"/>
    <mergeCell ref="D4:D5"/>
    <mergeCell ref="E4:E5"/>
    <mergeCell ref="C26:L26"/>
    <mergeCell ref="C33:L33"/>
    <mergeCell ref="C444:L444"/>
    <mergeCell ref="C453:L453"/>
    <mergeCell ref="I4:J4"/>
    <mergeCell ref="K4:K5"/>
    <mergeCell ref="L4:L5"/>
    <mergeCell ref="B6:C6"/>
    <mergeCell ref="C874:E874"/>
    <mergeCell ref="F4:F5"/>
    <mergeCell ref="G4:H4"/>
    <mergeCell ref="B872:L872"/>
  </mergeCells>
  <pageMargins left="0.34" right="0.25" top="0.4" bottom="0.53" header="0.3" footer="0.22"/>
  <pageSetup paperSize="9" scale="66" fitToHeight="0" orientation="landscape" r:id="rId1"/>
  <headerFooter>
    <oddFooter>&amp;C&amp;"Times New Roman,Regular"&amp;P/&amp;N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E901C-9EC3-46BA-9EC0-BFEF72A62CA7}">
  <sheetPr filterMode="1">
    <tabColor rgb="FFFF0000"/>
    <pageSetUpPr fitToPage="1"/>
  </sheetPr>
  <dimension ref="A1:O1616"/>
  <sheetViews>
    <sheetView view="pageBreakPreview" topLeftCell="B1" zoomScale="70" zoomScaleNormal="70" zoomScaleSheetLayoutView="70" workbookViewId="0">
      <pane ySplit="5" topLeftCell="A287" activePane="bottomLeft" state="frozen"/>
      <selection activeCell="B1" sqref="B1"/>
      <selection pane="bottomLeft" activeCell="C293" sqref="C293"/>
    </sheetView>
  </sheetViews>
  <sheetFormatPr defaultColWidth="9.140625" defaultRowHeight="15.75"/>
  <cols>
    <col min="1" max="1" width="5.42578125" style="1" hidden="1" customWidth="1"/>
    <col min="2" max="2" width="4.85546875" style="19" customWidth="1"/>
    <col min="3" max="3" width="30.5703125" style="7" customWidth="1"/>
    <col min="4" max="4" width="10.42578125" style="6" customWidth="1"/>
    <col min="5" max="5" width="17.85546875" style="6" customWidth="1"/>
    <col min="6" max="6" width="10.5703125" style="12" customWidth="1"/>
    <col min="7" max="8" width="13.140625" style="12" customWidth="1"/>
    <col min="9" max="10" width="12.5703125" style="6" customWidth="1"/>
    <col min="11" max="11" width="69.5703125" style="7" customWidth="1"/>
    <col min="12" max="12" width="16.7109375" style="20" customWidth="1"/>
    <col min="13" max="13" width="9.140625" style="34"/>
    <col min="14" max="16384" width="9.140625" style="1"/>
  </cols>
  <sheetData>
    <row r="1" spans="1:15" s="15" customFormat="1" ht="24" customHeight="1">
      <c r="A1" s="14"/>
      <c r="B1" s="66" t="s">
        <v>3840</v>
      </c>
      <c r="C1" s="67"/>
      <c r="D1" s="67"/>
      <c r="E1" s="67"/>
      <c r="F1" s="67"/>
      <c r="G1" s="67"/>
      <c r="H1" s="67"/>
      <c r="I1" s="67"/>
      <c r="J1" s="67"/>
      <c r="K1" s="67"/>
      <c r="L1" s="29"/>
      <c r="M1" s="165"/>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15" customHeight="1">
      <c r="A3" s="16"/>
      <c r="B3" s="27"/>
      <c r="C3" s="17"/>
      <c r="D3" s="18"/>
      <c r="E3" s="18"/>
      <c r="F3" s="17"/>
      <c r="G3" s="17"/>
      <c r="H3" s="17"/>
      <c r="I3" s="18"/>
      <c r="J3" s="18"/>
      <c r="K3" s="17"/>
      <c r="M3" s="166">
        <v>0</v>
      </c>
    </row>
    <row r="4" spans="1:15" ht="24.75" customHeight="1">
      <c r="A4" s="6"/>
      <c r="B4" s="468" t="s">
        <v>1</v>
      </c>
      <c r="C4" s="467" t="s">
        <v>2</v>
      </c>
      <c r="D4" s="467" t="s">
        <v>3</v>
      </c>
      <c r="E4" s="467" t="s">
        <v>4</v>
      </c>
      <c r="F4" s="467" t="s">
        <v>5</v>
      </c>
      <c r="G4" s="468" t="s">
        <v>6</v>
      </c>
      <c r="H4" s="468"/>
      <c r="I4" s="467" t="s">
        <v>7</v>
      </c>
      <c r="J4" s="467"/>
      <c r="K4" s="467" t="s">
        <v>8</v>
      </c>
      <c r="L4" s="467" t="s">
        <v>9</v>
      </c>
      <c r="M4" s="166">
        <v>0</v>
      </c>
    </row>
    <row r="5" spans="1:15" ht="49.5" customHeight="1">
      <c r="A5" s="6"/>
      <c r="B5" s="468"/>
      <c r="C5" s="467"/>
      <c r="D5" s="467"/>
      <c r="E5" s="467"/>
      <c r="F5" s="467"/>
      <c r="G5" s="32" t="s">
        <v>10</v>
      </c>
      <c r="H5" s="32" t="s">
        <v>11</v>
      </c>
      <c r="I5" s="32" t="s">
        <v>12</v>
      </c>
      <c r="J5" s="32" t="s">
        <v>13</v>
      </c>
      <c r="K5" s="467"/>
      <c r="L5" s="467"/>
      <c r="M5" s="166" t="s">
        <v>14</v>
      </c>
    </row>
    <row r="6" spans="1:15" s="2" customFormat="1">
      <c r="A6" s="3"/>
      <c r="B6" s="478" t="s">
        <v>15</v>
      </c>
      <c r="C6" s="478"/>
      <c r="D6" s="11"/>
      <c r="E6" s="11"/>
      <c r="F6" s="38"/>
      <c r="G6" s="38"/>
      <c r="H6" s="38"/>
      <c r="I6" s="11"/>
      <c r="J6" s="11"/>
      <c r="K6" s="36"/>
      <c r="L6" s="36"/>
      <c r="M6" s="255">
        <v>0</v>
      </c>
    </row>
    <row r="7" spans="1:15" s="2" customFormat="1">
      <c r="A7" s="3"/>
      <c r="B7" s="41" t="s">
        <v>16</v>
      </c>
      <c r="C7" s="43" t="s">
        <v>6493</v>
      </c>
      <c r="D7" s="11"/>
      <c r="E7" s="11"/>
      <c r="F7" s="38"/>
      <c r="G7" s="38"/>
      <c r="H7" s="38"/>
      <c r="I7" s="11"/>
      <c r="J7" s="11"/>
      <c r="K7" s="36"/>
      <c r="L7" s="36"/>
      <c r="M7" s="255">
        <v>0</v>
      </c>
    </row>
    <row r="8" spans="1:15" s="5" customFormat="1" hidden="1">
      <c r="A8" s="3"/>
      <c r="B8" s="161" t="s">
        <v>18</v>
      </c>
      <c r="C8" s="201" t="s">
        <v>19</v>
      </c>
      <c r="D8" s="201"/>
      <c r="E8" s="201"/>
      <c r="F8" s="201"/>
      <c r="G8" s="201"/>
      <c r="H8" s="201"/>
      <c r="I8" s="201"/>
      <c r="J8" s="201"/>
      <c r="K8" s="201"/>
      <c r="L8" s="201"/>
      <c r="M8" s="225"/>
      <c r="N8" s="225"/>
      <c r="O8" s="225"/>
    </row>
    <row r="9" spans="1:15" s="181" customFormat="1" hidden="1">
      <c r="A9" s="3"/>
      <c r="B9" s="3"/>
      <c r="C9" s="137"/>
      <c r="D9" s="3"/>
      <c r="E9" s="3"/>
      <c r="F9" s="142"/>
      <c r="G9" s="142"/>
      <c r="H9" s="142"/>
      <c r="I9" s="3"/>
      <c r="J9" s="3"/>
      <c r="K9" s="137"/>
      <c r="L9" s="137"/>
      <c r="M9" s="224"/>
      <c r="N9" s="224"/>
      <c r="O9" s="224"/>
    </row>
    <row r="10" spans="1:15" s="181" customFormat="1" hidden="1">
      <c r="A10" s="3"/>
      <c r="B10" s="3"/>
      <c r="C10" s="137"/>
      <c r="D10" s="3"/>
      <c r="E10" s="3"/>
      <c r="F10" s="142"/>
      <c r="G10" s="142"/>
      <c r="H10" s="142"/>
      <c r="I10" s="3"/>
      <c r="J10" s="3"/>
      <c r="K10" s="137"/>
      <c r="L10" s="137"/>
      <c r="M10" s="224"/>
      <c r="N10" s="224"/>
      <c r="O10" s="224"/>
    </row>
    <row r="11" spans="1:15" s="181" customFormat="1" hidden="1">
      <c r="A11" s="3"/>
      <c r="B11" s="3"/>
      <c r="C11" s="137"/>
      <c r="D11" s="3"/>
      <c r="E11" s="3"/>
      <c r="F11" s="142"/>
      <c r="G11" s="142"/>
      <c r="H11" s="142"/>
      <c r="I11" s="3"/>
      <c r="J11" s="3"/>
      <c r="K11" s="137"/>
      <c r="L11" s="137"/>
      <c r="M11" s="224"/>
      <c r="N11" s="224"/>
      <c r="O11" s="224"/>
    </row>
    <row r="12" spans="1:15" s="181" customFormat="1" hidden="1">
      <c r="A12" s="3"/>
      <c r="B12" s="3"/>
      <c r="C12" s="137"/>
      <c r="D12" s="3"/>
      <c r="E12" s="3"/>
      <c r="F12" s="142"/>
      <c r="G12" s="142"/>
      <c r="H12" s="142"/>
      <c r="I12" s="3"/>
      <c r="J12" s="3"/>
      <c r="K12" s="137"/>
      <c r="L12" s="137"/>
      <c r="M12" s="224"/>
      <c r="N12" s="224"/>
      <c r="O12" s="224"/>
    </row>
    <row r="13" spans="1:15" s="181" customFormat="1" hidden="1">
      <c r="A13" s="3"/>
      <c r="B13" s="3"/>
      <c r="C13" s="137"/>
      <c r="D13" s="3"/>
      <c r="E13" s="3"/>
      <c r="F13" s="142"/>
      <c r="G13" s="142"/>
      <c r="H13" s="142"/>
      <c r="I13" s="3"/>
      <c r="J13" s="3"/>
      <c r="K13" s="137"/>
      <c r="L13" s="137"/>
      <c r="M13" s="224"/>
      <c r="N13" s="224"/>
      <c r="O13" s="224"/>
    </row>
    <row r="14" spans="1:15" s="80" customFormat="1" ht="19.5" customHeight="1">
      <c r="A14" s="78"/>
      <c r="B14" s="79" t="s">
        <v>56</v>
      </c>
      <c r="C14" s="189" t="s">
        <v>6492</v>
      </c>
      <c r="D14" s="200"/>
      <c r="E14" s="200"/>
      <c r="F14" s="200"/>
      <c r="G14" s="200"/>
      <c r="H14" s="200"/>
      <c r="I14" s="200"/>
      <c r="J14" s="200"/>
      <c r="K14" s="200"/>
      <c r="L14" s="200"/>
      <c r="M14" s="256">
        <v>0</v>
      </c>
      <c r="N14" s="205"/>
      <c r="O14" s="205"/>
    </row>
    <row r="15" spans="1:15" s="180" customFormat="1" ht="120">
      <c r="A15" s="6"/>
      <c r="B15" s="289">
        <v>1</v>
      </c>
      <c r="C15" s="290" t="s">
        <v>103</v>
      </c>
      <c r="D15" s="289" t="s">
        <v>104</v>
      </c>
      <c r="E15" s="289" t="s">
        <v>105</v>
      </c>
      <c r="F15" s="291">
        <v>0.4</v>
      </c>
      <c r="G15" s="291">
        <v>0.4</v>
      </c>
      <c r="H15" s="291"/>
      <c r="I15" s="289" t="s">
        <v>23</v>
      </c>
      <c r="J15" s="289" t="s">
        <v>106</v>
      </c>
      <c r="K15" s="290" t="s">
        <v>107</v>
      </c>
      <c r="L15" s="7"/>
      <c r="M15" s="254">
        <v>1</v>
      </c>
      <c r="N15" s="218"/>
      <c r="O15" s="218"/>
    </row>
    <row r="16" spans="1:15" s="181" customFormat="1" hidden="1">
      <c r="A16" s="3"/>
      <c r="B16" s="137"/>
      <c r="C16" s="137"/>
      <c r="D16" s="3"/>
      <c r="E16" s="3"/>
      <c r="F16" s="142"/>
      <c r="G16" s="142"/>
      <c r="H16" s="142"/>
      <c r="I16" s="3"/>
      <c r="J16" s="3"/>
      <c r="K16" s="137"/>
      <c r="L16" s="137"/>
      <c r="M16" s="224"/>
      <c r="N16" s="224"/>
      <c r="O16" s="224"/>
    </row>
    <row r="17" spans="1:15" s="5" customFormat="1" hidden="1">
      <c r="A17" s="3"/>
      <c r="B17" s="162" t="s">
        <v>129</v>
      </c>
      <c r="C17" s="163" t="s">
        <v>130</v>
      </c>
      <c r="D17" s="162"/>
      <c r="E17" s="163"/>
      <c r="F17" s="143"/>
      <c r="G17" s="142"/>
      <c r="H17" s="142"/>
      <c r="I17" s="3"/>
      <c r="J17" s="3"/>
      <c r="K17" s="137"/>
      <c r="L17" s="137"/>
      <c r="M17" s="225"/>
      <c r="N17" s="225"/>
      <c r="O17" s="225"/>
    </row>
    <row r="18" spans="1:15" s="181" customFormat="1" hidden="1">
      <c r="A18" s="31"/>
      <c r="B18" s="3"/>
      <c r="C18" s="137"/>
      <c r="D18" s="3"/>
      <c r="E18" s="137"/>
      <c r="F18" s="143"/>
      <c r="G18" s="142"/>
      <c r="H18" s="142"/>
      <c r="I18" s="3"/>
      <c r="J18" s="3"/>
      <c r="K18" s="185"/>
      <c r="L18" s="137"/>
      <c r="M18" s="183"/>
    </row>
    <row r="19" spans="1:15" s="181" customFormat="1" hidden="1">
      <c r="A19" s="5"/>
      <c r="B19" s="3"/>
      <c r="C19" s="137"/>
      <c r="D19" s="3"/>
      <c r="E19" s="3"/>
      <c r="F19" s="142"/>
      <c r="G19" s="142"/>
      <c r="H19" s="142"/>
      <c r="I19" s="3"/>
      <c r="J19" s="3"/>
      <c r="K19" s="137"/>
      <c r="L19" s="137"/>
      <c r="M19" s="183"/>
    </row>
    <row r="20" spans="1:15" s="2" customFormat="1">
      <c r="B20" s="42" t="s">
        <v>6384</v>
      </c>
      <c r="C20" s="40"/>
      <c r="D20" s="11"/>
      <c r="E20" s="11"/>
      <c r="F20" s="37"/>
      <c r="G20" s="38"/>
      <c r="H20" s="38"/>
      <c r="I20" s="11"/>
      <c r="J20" s="11"/>
      <c r="K20" s="36"/>
      <c r="L20" s="36"/>
      <c r="M20" s="255">
        <v>0</v>
      </c>
    </row>
    <row r="21" spans="1:15" s="2" customFormat="1">
      <c r="B21" s="41" t="s">
        <v>16</v>
      </c>
      <c r="C21" s="472" t="s">
        <v>6493</v>
      </c>
      <c r="D21" s="473"/>
      <c r="E21" s="473"/>
      <c r="F21" s="473"/>
      <c r="G21" s="473"/>
      <c r="H21" s="473"/>
      <c r="I21" s="473"/>
      <c r="J21" s="473"/>
      <c r="K21" s="473"/>
      <c r="L21" s="474"/>
      <c r="M21" s="255">
        <v>0</v>
      </c>
    </row>
    <row r="22" spans="1:15" s="80" customFormat="1">
      <c r="A22" s="1"/>
      <c r="B22" s="79" t="s">
        <v>18</v>
      </c>
      <c r="C22" s="189" t="s">
        <v>19</v>
      </c>
      <c r="D22" s="78"/>
      <c r="E22" s="85"/>
      <c r="F22" s="86"/>
      <c r="G22" s="87"/>
      <c r="H22" s="87"/>
      <c r="I22" s="78"/>
      <c r="J22" s="78"/>
      <c r="K22" s="85"/>
      <c r="L22" s="85"/>
      <c r="M22" s="256">
        <v>0</v>
      </c>
    </row>
    <row r="23" spans="1:15" ht="126">
      <c r="B23" s="6">
        <v>1</v>
      </c>
      <c r="C23" s="7" t="s">
        <v>3841</v>
      </c>
      <c r="D23" s="6" t="s">
        <v>166</v>
      </c>
      <c r="E23" s="7" t="s">
        <v>3842</v>
      </c>
      <c r="F23" s="169">
        <v>0.08</v>
      </c>
      <c r="G23" s="6">
        <v>0.08</v>
      </c>
      <c r="H23" s="6"/>
      <c r="I23" s="6" t="s">
        <v>134</v>
      </c>
      <c r="J23" s="6" t="s">
        <v>211</v>
      </c>
      <c r="K23" s="7" t="s">
        <v>6588</v>
      </c>
      <c r="L23" s="7"/>
      <c r="M23" s="254">
        <v>1</v>
      </c>
    </row>
    <row r="24" spans="1:15" s="5" customFormat="1" hidden="1">
      <c r="B24" s="130"/>
      <c r="C24" s="131"/>
      <c r="D24" s="3"/>
      <c r="E24" s="137"/>
      <c r="F24" s="143"/>
      <c r="G24" s="142"/>
      <c r="H24" s="142"/>
      <c r="I24" s="3"/>
      <c r="J24" s="3"/>
      <c r="K24" s="137"/>
      <c r="L24" s="137"/>
      <c r="M24" s="138"/>
    </row>
    <row r="25" spans="1:15" s="5" customFormat="1" hidden="1">
      <c r="B25" s="161" t="s">
        <v>56</v>
      </c>
      <c r="C25" s="201" t="s">
        <v>57</v>
      </c>
      <c r="D25" s="3"/>
      <c r="E25" s="137"/>
      <c r="F25" s="143"/>
      <c r="G25" s="142"/>
      <c r="H25" s="142"/>
      <c r="I25" s="3"/>
      <c r="J25" s="3"/>
      <c r="K25" s="137"/>
      <c r="L25" s="137"/>
      <c r="M25" s="138"/>
    </row>
    <row r="26" spans="1:15" s="5" customFormat="1" hidden="1">
      <c r="B26" s="137"/>
      <c r="C26" s="137"/>
      <c r="D26" s="3"/>
      <c r="E26" s="137"/>
      <c r="F26" s="143"/>
      <c r="G26" s="142"/>
      <c r="H26" s="142"/>
      <c r="I26" s="3"/>
      <c r="J26" s="3"/>
      <c r="K26" s="137"/>
      <c r="L26" s="137"/>
      <c r="M26" s="138"/>
    </row>
    <row r="27" spans="1:15" s="5" customFormat="1" hidden="1">
      <c r="B27" s="137"/>
      <c r="C27" s="137"/>
      <c r="D27" s="3"/>
      <c r="E27" s="3"/>
      <c r="F27" s="142"/>
      <c r="G27" s="142"/>
      <c r="H27" s="142"/>
      <c r="I27" s="3"/>
      <c r="J27" s="3"/>
      <c r="K27" s="132"/>
      <c r="L27" s="137"/>
      <c r="M27" s="138"/>
    </row>
    <row r="28" spans="1:15" s="2" customFormat="1">
      <c r="B28" s="41" t="s">
        <v>129</v>
      </c>
      <c r="C28" s="42" t="s">
        <v>130</v>
      </c>
      <c r="D28" s="11"/>
      <c r="E28" s="11"/>
      <c r="F28" s="11"/>
      <c r="G28" s="11"/>
      <c r="H28" s="11"/>
      <c r="I28" s="11"/>
      <c r="J28" s="11"/>
      <c r="K28" s="44"/>
      <c r="L28" s="36"/>
      <c r="M28" s="255">
        <v>0</v>
      </c>
    </row>
    <row r="29" spans="1:15" ht="47.25">
      <c r="B29" s="6">
        <v>2</v>
      </c>
      <c r="C29" s="7" t="s">
        <v>3844</v>
      </c>
      <c r="D29" s="6" t="s">
        <v>104</v>
      </c>
      <c r="E29" s="7" t="s">
        <v>3845</v>
      </c>
      <c r="F29" s="169">
        <v>0.57999999999999996</v>
      </c>
      <c r="G29" s="6">
        <v>0.57999999999999996</v>
      </c>
      <c r="H29" s="6"/>
      <c r="I29" s="6" t="s">
        <v>134</v>
      </c>
      <c r="J29" s="6" t="s">
        <v>218</v>
      </c>
      <c r="K29" s="7" t="s">
        <v>3846</v>
      </c>
      <c r="L29" s="7"/>
      <c r="M29" s="254">
        <v>1</v>
      </c>
    </row>
    <row r="30" spans="1:15" s="5" customFormat="1" hidden="1">
      <c r="B30" s="137"/>
      <c r="C30" s="137"/>
      <c r="D30" s="3"/>
      <c r="E30" s="3"/>
      <c r="F30" s="142"/>
      <c r="G30" s="142"/>
      <c r="H30" s="142"/>
      <c r="I30" s="3"/>
      <c r="J30" s="3"/>
      <c r="K30" s="132"/>
      <c r="L30" s="137"/>
      <c r="M30" s="138"/>
    </row>
    <row r="31" spans="1:15" s="5" customFormat="1" hidden="1">
      <c r="B31" s="3"/>
      <c r="C31" s="132"/>
      <c r="D31" s="3"/>
      <c r="E31" s="3"/>
      <c r="F31" s="142"/>
      <c r="G31" s="142"/>
      <c r="H31" s="142"/>
      <c r="I31" s="3"/>
      <c r="J31" s="3"/>
      <c r="K31" s="132"/>
      <c r="L31" s="137"/>
      <c r="M31" s="138"/>
    </row>
    <row r="32" spans="1:15" s="2" customFormat="1">
      <c r="B32" s="42" t="s">
        <v>6385</v>
      </c>
      <c r="C32" s="40"/>
      <c r="D32" s="11"/>
      <c r="E32" s="11"/>
      <c r="F32" s="37"/>
      <c r="G32" s="38"/>
      <c r="H32" s="38"/>
      <c r="I32" s="11"/>
      <c r="J32" s="11"/>
      <c r="K32" s="36"/>
      <c r="L32" s="36"/>
      <c r="M32" s="255">
        <v>0</v>
      </c>
    </row>
    <row r="33" spans="1:13" s="2" customFormat="1">
      <c r="A33" s="5"/>
      <c r="B33" s="41" t="s">
        <v>16</v>
      </c>
      <c r="C33" s="43" t="s">
        <v>6493</v>
      </c>
      <c r="D33" s="11"/>
      <c r="E33" s="11"/>
      <c r="F33" s="37"/>
      <c r="G33" s="38"/>
      <c r="H33" s="38"/>
      <c r="I33" s="11"/>
      <c r="J33" s="11"/>
      <c r="K33" s="36"/>
      <c r="L33" s="36"/>
      <c r="M33" s="255">
        <v>0</v>
      </c>
    </row>
    <row r="34" spans="1:13" s="5" customFormat="1" hidden="1">
      <c r="B34" s="161" t="s">
        <v>18</v>
      </c>
      <c r="C34" s="201" t="s">
        <v>19</v>
      </c>
      <c r="D34" s="3"/>
      <c r="E34" s="3"/>
      <c r="F34" s="419"/>
      <c r="G34" s="419"/>
      <c r="H34" s="419"/>
      <c r="I34" s="3"/>
      <c r="J34" s="3"/>
      <c r="K34" s="137"/>
      <c r="L34" s="137"/>
      <c r="M34" s="420"/>
    </row>
    <row r="35" spans="1:13" s="5" customFormat="1" hidden="1">
      <c r="B35" s="130"/>
      <c r="C35" s="137"/>
      <c r="D35" s="3"/>
      <c r="E35" s="3"/>
      <c r="F35" s="142"/>
      <c r="G35" s="142"/>
      <c r="H35" s="142"/>
      <c r="I35" s="3"/>
      <c r="J35" s="3"/>
      <c r="K35" s="137"/>
      <c r="L35" s="386"/>
      <c r="M35" s="231"/>
    </row>
    <row r="36" spans="1:13" s="181" customFormat="1" hidden="1">
      <c r="A36" s="5"/>
      <c r="B36" s="3"/>
      <c r="C36" s="137"/>
      <c r="D36" s="3"/>
      <c r="E36" s="3"/>
      <c r="F36" s="142"/>
      <c r="G36" s="142"/>
      <c r="H36" s="142"/>
      <c r="I36" s="3"/>
      <c r="J36" s="3"/>
      <c r="K36" s="137"/>
      <c r="L36" s="137"/>
      <c r="M36" s="183"/>
    </row>
    <row r="37" spans="1:13" s="80" customFormat="1">
      <c r="A37" s="5"/>
      <c r="B37" s="79" t="s">
        <v>56</v>
      </c>
      <c r="C37" s="189" t="s">
        <v>6492</v>
      </c>
      <c r="D37" s="78"/>
      <c r="E37" s="78"/>
      <c r="F37" s="87"/>
      <c r="G37" s="87"/>
      <c r="H37" s="87"/>
      <c r="I37" s="78"/>
      <c r="J37" s="78"/>
      <c r="K37" s="85"/>
      <c r="L37" s="85"/>
      <c r="M37" s="256">
        <v>0</v>
      </c>
    </row>
    <row r="38" spans="1:13" s="180" customFormat="1" ht="126">
      <c r="A38" s="5"/>
      <c r="B38" s="6">
        <v>1</v>
      </c>
      <c r="C38" s="33" t="s">
        <v>6072</v>
      </c>
      <c r="D38" s="6" t="s">
        <v>3891</v>
      </c>
      <c r="E38" s="6" t="s">
        <v>6073</v>
      </c>
      <c r="F38" s="12">
        <v>3.6297999999999999</v>
      </c>
      <c r="G38" s="12">
        <v>3.6297999999999999</v>
      </c>
      <c r="H38" s="12"/>
      <c r="I38" s="6" t="s">
        <v>4222</v>
      </c>
      <c r="J38" s="6" t="s">
        <v>6074</v>
      </c>
      <c r="K38" s="7" t="s">
        <v>6782</v>
      </c>
      <c r="L38" s="7"/>
      <c r="M38" s="254">
        <v>1</v>
      </c>
    </row>
    <row r="39" spans="1:13" s="180" customFormat="1" ht="47.25">
      <c r="A39" s="5"/>
      <c r="B39" s="6">
        <v>2</v>
      </c>
      <c r="C39" s="33" t="s">
        <v>6075</v>
      </c>
      <c r="D39" s="6" t="s">
        <v>104</v>
      </c>
      <c r="E39" s="6" t="s">
        <v>6076</v>
      </c>
      <c r="F39" s="12">
        <v>0.43099999999999999</v>
      </c>
      <c r="G39" s="12">
        <v>0.43099999999999999</v>
      </c>
      <c r="H39" s="12"/>
      <c r="I39" s="6" t="s">
        <v>4222</v>
      </c>
      <c r="J39" s="6" t="s">
        <v>5953</v>
      </c>
      <c r="K39" s="7" t="s">
        <v>6077</v>
      </c>
      <c r="L39" s="7"/>
      <c r="M39" s="254">
        <v>1</v>
      </c>
    </row>
    <row r="40" spans="1:13" s="180" customFormat="1" ht="63">
      <c r="A40" s="5"/>
      <c r="B40" s="6">
        <v>3</v>
      </c>
      <c r="C40" s="33" t="s">
        <v>6078</v>
      </c>
      <c r="D40" s="6" t="s">
        <v>27</v>
      </c>
      <c r="E40" s="6" t="s">
        <v>6079</v>
      </c>
      <c r="F40" s="12">
        <v>1.2E-2</v>
      </c>
      <c r="G40" s="12">
        <v>1.2E-2</v>
      </c>
      <c r="H40" s="12"/>
      <c r="I40" s="6" t="s">
        <v>4222</v>
      </c>
      <c r="J40" s="6" t="s">
        <v>5977</v>
      </c>
      <c r="K40" s="7" t="s">
        <v>6461</v>
      </c>
      <c r="L40" s="7"/>
      <c r="M40" s="254">
        <v>1</v>
      </c>
    </row>
    <row r="41" spans="1:13" s="181" customFormat="1" hidden="1">
      <c r="A41" s="5"/>
      <c r="B41" s="3"/>
      <c r="C41" s="132"/>
      <c r="D41" s="3"/>
      <c r="E41" s="3"/>
      <c r="F41" s="142"/>
      <c r="G41" s="142"/>
      <c r="H41" s="142"/>
      <c r="I41" s="3"/>
      <c r="J41" s="3"/>
      <c r="K41" s="137"/>
      <c r="L41" s="137"/>
      <c r="M41" s="183"/>
    </row>
    <row r="42" spans="1:13" s="5" customFormat="1" hidden="1">
      <c r="B42" s="162" t="s">
        <v>129</v>
      </c>
      <c r="C42" s="163" t="s">
        <v>130</v>
      </c>
      <c r="D42" s="162"/>
      <c r="E42" s="163"/>
      <c r="F42" s="143"/>
      <c r="G42" s="142"/>
      <c r="H42" s="142"/>
      <c r="I42" s="3"/>
      <c r="J42" s="3"/>
      <c r="K42" s="137"/>
      <c r="L42" s="137"/>
      <c r="M42" s="264"/>
    </row>
    <row r="43" spans="1:13" s="181" customFormat="1" hidden="1">
      <c r="A43" s="5"/>
      <c r="B43" s="3"/>
      <c r="C43" s="137"/>
      <c r="D43" s="3"/>
      <c r="E43" s="137"/>
      <c r="F43" s="237"/>
      <c r="G43" s="133"/>
      <c r="H43" s="142"/>
      <c r="I43" s="3"/>
      <c r="J43" s="3"/>
      <c r="K43" s="137"/>
      <c r="L43" s="137"/>
      <c r="M43" s="183"/>
    </row>
    <row r="44" spans="1:13" s="181" customFormat="1" hidden="1">
      <c r="A44" s="5"/>
      <c r="B44" s="3"/>
      <c r="C44" s="137"/>
      <c r="D44" s="3"/>
      <c r="E44" s="137"/>
      <c r="F44" s="237"/>
      <c r="G44" s="133"/>
      <c r="H44" s="142"/>
      <c r="I44" s="3"/>
      <c r="J44" s="3"/>
      <c r="K44" s="137"/>
      <c r="L44" s="137"/>
      <c r="M44" s="183"/>
    </row>
    <row r="45" spans="1:13" s="181" customFormat="1" hidden="1">
      <c r="A45" s="5"/>
      <c r="B45" s="3"/>
      <c r="C45" s="137"/>
      <c r="D45" s="3"/>
      <c r="E45" s="137"/>
      <c r="F45" s="143"/>
      <c r="G45" s="142"/>
      <c r="H45" s="142"/>
      <c r="I45" s="3"/>
      <c r="J45" s="3"/>
      <c r="K45" s="137"/>
      <c r="L45" s="137"/>
      <c r="M45" s="183"/>
    </row>
    <row r="46" spans="1:13" s="181" customFormat="1" hidden="1">
      <c r="A46" s="5"/>
      <c r="B46" s="3"/>
      <c r="C46" s="137"/>
      <c r="D46" s="3"/>
      <c r="E46" s="137"/>
      <c r="F46" s="143"/>
      <c r="G46" s="142"/>
      <c r="H46" s="142"/>
      <c r="I46" s="3"/>
      <c r="J46" s="3"/>
      <c r="K46" s="137"/>
      <c r="L46" s="137"/>
      <c r="M46" s="183"/>
    </row>
    <row r="47" spans="1:13" s="181" customFormat="1" hidden="1">
      <c r="A47" s="5"/>
      <c r="B47" s="3"/>
      <c r="C47" s="137"/>
      <c r="D47" s="3"/>
      <c r="E47" s="137"/>
      <c r="F47" s="143"/>
      <c r="G47" s="142"/>
      <c r="H47" s="142"/>
      <c r="I47" s="3"/>
      <c r="J47" s="3"/>
      <c r="K47" s="137"/>
      <c r="L47" s="137"/>
      <c r="M47" s="183"/>
    </row>
    <row r="48" spans="1:13" s="181" customFormat="1" hidden="1">
      <c r="A48" s="5"/>
      <c r="B48" s="3"/>
      <c r="C48" s="137"/>
      <c r="D48" s="3"/>
      <c r="E48" s="137"/>
      <c r="F48" s="143"/>
      <c r="G48" s="142"/>
      <c r="H48" s="142"/>
      <c r="I48" s="3"/>
      <c r="J48" s="3"/>
      <c r="K48" s="137"/>
      <c r="L48" s="137"/>
      <c r="M48" s="183"/>
    </row>
    <row r="49" spans="1:13" s="181" customFormat="1" hidden="1">
      <c r="A49" s="5"/>
      <c r="B49" s="3"/>
      <c r="C49" s="132"/>
      <c r="D49" s="3"/>
      <c r="E49" s="3"/>
      <c r="F49" s="142"/>
      <c r="G49" s="142"/>
      <c r="H49" s="142"/>
      <c r="I49" s="3"/>
      <c r="J49" s="3"/>
      <c r="K49" s="132"/>
      <c r="L49" s="137"/>
      <c r="M49" s="183"/>
    </row>
    <row r="50" spans="1:13" s="2" customFormat="1">
      <c r="B50" s="42" t="s">
        <v>6386</v>
      </c>
      <c r="C50" s="40"/>
      <c r="D50" s="11"/>
      <c r="E50" s="11"/>
      <c r="F50" s="37"/>
      <c r="G50" s="38"/>
      <c r="H50" s="38"/>
      <c r="I50" s="11"/>
      <c r="J50" s="11"/>
      <c r="K50" s="36"/>
      <c r="L50" s="36"/>
      <c r="M50" s="255">
        <v>0</v>
      </c>
    </row>
    <row r="51" spans="1:13" s="2" customFormat="1">
      <c r="B51" s="41" t="s">
        <v>16</v>
      </c>
      <c r="C51" s="43" t="s">
        <v>6493</v>
      </c>
      <c r="D51" s="11"/>
      <c r="E51" s="11"/>
      <c r="F51" s="37"/>
      <c r="G51" s="38"/>
      <c r="H51" s="38"/>
      <c r="I51" s="11"/>
      <c r="J51" s="11"/>
      <c r="K51" s="36"/>
      <c r="L51" s="36"/>
      <c r="M51" s="255">
        <v>0</v>
      </c>
    </row>
    <row r="52" spans="1:13" s="80" customFormat="1">
      <c r="A52" s="1"/>
      <c r="B52" s="79" t="s">
        <v>18</v>
      </c>
      <c r="C52" s="189" t="s">
        <v>19</v>
      </c>
      <c r="D52" s="78"/>
      <c r="E52" s="78"/>
      <c r="F52" s="89"/>
      <c r="G52" s="87"/>
      <c r="H52" s="87"/>
      <c r="I52" s="78"/>
      <c r="J52" s="78"/>
      <c r="K52" s="85"/>
      <c r="L52" s="85"/>
      <c r="M52" s="256">
        <v>0</v>
      </c>
    </row>
    <row r="53" spans="1:13" ht="47.25">
      <c r="B53" s="19">
        <v>1</v>
      </c>
      <c r="C53" s="77" t="s">
        <v>3847</v>
      </c>
      <c r="D53" s="6" t="s">
        <v>929</v>
      </c>
      <c r="E53" s="6" t="s">
        <v>3848</v>
      </c>
      <c r="F53" s="12">
        <v>9.89</v>
      </c>
      <c r="G53" s="12">
        <v>5</v>
      </c>
      <c r="I53" s="6" t="s">
        <v>249</v>
      </c>
      <c r="J53" s="6" t="s">
        <v>260</v>
      </c>
      <c r="K53" s="7" t="s">
        <v>3849</v>
      </c>
      <c r="L53" s="7"/>
      <c r="M53" s="254">
        <v>1</v>
      </c>
    </row>
    <row r="54" spans="1:13" s="5" customFormat="1" hidden="1">
      <c r="B54" s="130"/>
      <c r="C54" s="131"/>
      <c r="D54" s="3"/>
      <c r="E54" s="3"/>
      <c r="F54" s="187"/>
      <c r="G54" s="142"/>
      <c r="H54" s="142"/>
      <c r="I54" s="3"/>
      <c r="J54" s="3"/>
      <c r="K54" s="137"/>
      <c r="L54" s="137"/>
      <c r="M54" s="138"/>
    </row>
    <row r="55" spans="1:13" s="5" customFormat="1" hidden="1">
      <c r="B55" s="161" t="s">
        <v>56</v>
      </c>
      <c r="C55" s="201" t="s">
        <v>57</v>
      </c>
      <c r="D55" s="3"/>
      <c r="E55" s="3"/>
      <c r="F55" s="187"/>
      <c r="G55" s="142"/>
      <c r="H55" s="142"/>
      <c r="I55" s="3"/>
      <c r="J55" s="3"/>
      <c r="K55" s="137"/>
      <c r="L55" s="137"/>
      <c r="M55" s="138"/>
    </row>
    <row r="56" spans="1:13" s="5" customFormat="1" hidden="1">
      <c r="B56" s="163"/>
      <c r="C56" s="186"/>
      <c r="D56" s="3"/>
      <c r="E56" s="3"/>
      <c r="F56" s="187"/>
      <c r="G56" s="142"/>
      <c r="H56" s="142"/>
      <c r="I56" s="3"/>
      <c r="J56" s="3"/>
      <c r="K56" s="137"/>
      <c r="L56" s="137"/>
      <c r="M56" s="138"/>
    </row>
    <row r="57" spans="1:13" s="5" customFormat="1" hidden="1">
      <c r="B57" s="163"/>
      <c r="C57" s="186"/>
      <c r="D57" s="3"/>
      <c r="E57" s="3"/>
      <c r="F57" s="187"/>
      <c r="G57" s="142"/>
      <c r="H57" s="142"/>
      <c r="I57" s="3"/>
      <c r="J57" s="3"/>
      <c r="K57" s="137"/>
      <c r="L57" s="137"/>
      <c r="M57" s="138"/>
    </row>
    <row r="58" spans="1:13" s="5" customFormat="1" hidden="1">
      <c r="B58" s="162" t="s">
        <v>129</v>
      </c>
      <c r="C58" s="163" t="s">
        <v>130</v>
      </c>
      <c r="D58" s="162"/>
      <c r="E58" s="163"/>
      <c r="F58" s="143"/>
      <c r="G58" s="142"/>
      <c r="H58" s="142"/>
      <c r="I58" s="3"/>
      <c r="J58" s="3"/>
      <c r="K58" s="137"/>
      <c r="L58" s="137"/>
      <c r="M58" s="138"/>
    </row>
    <row r="59" spans="1:13" s="5" customFormat="1" hidden="1">
      <c r="B59" s="130"/>
      <c r="C59" s="137"/>
      <c r="D59" s="3"/>
      <c r="E59" s="137"/>
      <c r="F59" s="143"/>
      <c r="G59" s="142"/>
      <c r="H59" s="142"/>
      <c r="I59" s="3"/>
      <c r="J59" s="3"/>
      <c r="K59" s="137"/>
      <c r="L59" s="137"/>
      <c r="M59" s="138"/>
    </row>
    <row r="60" spans="1:13" s="5" customFormat="1" hidden="1">
      <c r="B60" s="130"/>
      <c r="C60" s="137"/>
      <c r="D60" s="3"/>
      <c r="E60" s="137"/>
      <c r="F60" s="143"/>
      <c r="G60" s="142"/>
      <c r="H60" s="142"/>
      <c r="I60" s="3"/>
      <c r="J60" s="3"/>
      <c r="K60" s="185"/>
      <c r="L60" s="137"/>
      <c r="M60" s="138"/>
    </row>
    <row r="61" spans="1:13" s="5" customFormat="1" hidden="1">
      <c r="B61" s="130"/>
      <c r="C61" s="192"/>
      <c r="D61" s="130"/>
      <c r="E61" s="130"/>
      <c r="F61" s="193"/>
      <c r="G61" s="193"/>
      <c r="H61" s="193"/>
      <c r="I61" s="130"/>
      <c r="J61" s="130"/>
      <c r="K61" s="192"/>
      <c r="L61" s="137"/>
      <c r="M61" s="138"/>
    </row>
    <row r="62" spans="1:13" s="2" customFormat="1">
      <c r="A62" s="5"/>
      <c r="B62" s="42" t="s">
        <v>6387</v>
      </c>
      <c r="C62" s="40"/>
      <c r="D62" s="11"/>
      <c r="E62" s="11"/>
      <c r="F62" s="37"/>
      <c r="G62" s="38"/>
      <c r="H62" s="38"/>
      <c r="I62" s="11"/>
      <c r="J62" s="11"/>
      <c r="K62" s="36"/>
      <c r="L62" s="36"/>
      <c r="M62" s="255">
        <v>0</v>
      </c>
    </row>
    <row r="63" spans="1:13" s="2" customFormat="1">
      <c r="A63" s="5"/>
      <c r="B63" s="41" t="s">
        <v>16</v>
      </c>
      <c r="C63" s="43" t="s">
        <v>6493</v>
      </c>
      <c r="D63" s="11"/>
      <c r="E63" s="11"/>
      <c r="F63" s="37"/>
      <c r="G63" s="38"/>
      <c r="H63" s="38"/>
      <c r="I63" s="11"/>
      <c r="J63" s="11"/>
      <c r="K63" s="36"/>
      <c r="L63" s="36"/>
      <c r="M63" s="255">
        <v>0</v>
      </c>
    </row>
    <row r="64" spans="1:13" s="80" customFormat="1">
      <c r="A64" s="1"/>
      <c r="B64" s="79" t="s">
        <v>18</v>
      </c>
      <c r="C64" s="189" t="s">
        <v>19</v>
      </c>
      <c r="D64" s="78"/>
      <c r="E64" s="78"/>
      <c r="F64" s="89"/>
      <c r="G64" s="87"/>
      <c r="H64" s="87"/>
      <c r="I64" s="78"/>
      <c r="J64" s="78"/>
      <c r="K64" s="85"/>
      <c r="L64" s="85"/>
      <c r="M64" s="256">
        <v>0</v>
      </c>
    </row>
    <row r="65" spans="1:13" s="180" customFormat="1" ht="63">
      <c r="A65" s="1"/>
      <c r="B65" s="6">
        <v>1</v>
      </c>
      <c r="C65" s="7" t="s">
        <v>4417</v>
      </c>
      <c r="D65" s="6" t="s">
        <v>86</v>
      </c>
      <c r="E65" s="6" t="s">
        <v>4418</v>
      </c>
      <c r="F65" s="12">
        <v>0.2</v>
      </c>
      <c r="G65" s="12">
        <v>0.2</v>
      </c>
      <c r="H65" s="12"/>
      <c r="I65" s="6" t="s">
        <v>4223</v>
      </c>
      <c r="J65" s="6" t="s">
        <v>4310</v>
      </c>
      <c r="K65" s="7" t="s">
        <v>6640</v>
      </c>
      <c r="L65" s="7"/>
      <c r="M65" s="254">
        <v>1</v>
      </c>
    </row>
    <row r="66" spans="1:13" s="180" customFormat="1" ht="94.5">
      <c r="A66" s="1"/>
      <c r="B66" s="6">
        <v>2</v>
      </c>
      <c r="C66" s="7" t="s">
        <v>4419</v>
      </c>
      <c r="D66" s="6" t="s">
        <v>86</v>
      </c>
      <c r="E66" s="6" t="s">
        <v>4420</v>
      </c>
      <c r="F66" s="12">
        <v>0.2</v>
      </c>
      <c r="G66" s="12">
        <v>0.2</v>
      </c>
      <c r="H66" s="12"/>
      <c r="I66" s="6" t="s">
        <v>4223</v>
      </c>
      <c r="J66" s="6" t="s">
        <v>4421</v>
      </c>
      <c r="K66" s="7" t="s">
        <v>6641</v>
      </c>
      <c r="L66" s="7"/>
      <c r="M66" s="254">
        <v>1</v>
      </c>
    </row>
    <row r="67" spans="1:13" s="181" customFormat="1" hidden="1">
      <c r="A67" s="5"/>
      <c r="B67" s="3"/>
      <c r="C67" s="137"/>
      <c r="D67" s="3"/>
      <c r="E67" s="3"/>
      <c r="F67" s="142"/>
      <c r="G67" s="142"/>
      <c r="H67" s="142"/>
      <c r="I67" s="3"/>
      <c r="J67" s="3"/>
      <c r="K67" s="137"/>
      <c r="L67" s="137"/>
      <c r="M67" s="183"/>
    </row>
    <row r="68" spans="1:13" s="80" customFormat="1">
      <c r="A68" s="1"/>
      <c r="B68" s="79" t="s">
        <v>56</v>
      </c>
      <c r="C68" s="189" t="s">
        <v>6492</v>
      </c>
      <c r="D68" s="78"/>
      <c r="E68" s="78"/>
      <c r="F68" s="87"/>
      <c r="G68" s="87"/>
      <c r="H68" s="87"/>
      <c r="I68" s="78"/>
      <c r="J68" s="78"/>
      <c r="K68" s="85"/>
      <c r="L68" s="85"/>
      <c r="M68" s="256">
        <v>0</v>
      </c>
    </row>
    <row r="69" spans="1:13" s="180" customFormat="1" ht="173.25">
      <c r="A69" s="1"/>
      <c r="B69" s="6">
        <v>3</v>
      </c>
      <c r="C69" s="33" t="s">
        <v>4422</v>
      </c>
      <c r="D69" s="6" t="s">
        <v>3858</v>
      </c>
      <c r="E69" s="6" t="s">
        <v>4423</v>
      </c>
      <c r="F69" s="12">
        <v>1.2483</v>
      </c>
      <c r="G69" s="12">
        <v>1.2483</v>
      </c>
      <c r="H69" s="12"/>
      <c r="I69" s="6" t="s">
        <v>4223</v>
      </c>
      <c r="J69" s="6" t="s">
        <v>4424</v>
      </c>
      <c r="K69" s="7" t="s">
        <v>4425</v>
      </c>
      <c r="L69" s="7"/>
      <c r="M69" s="254">
        <v>1</v>
      </c>
    </row>
    <row r="70" spans="1:13" s="181" customFormat="1" hidden="1">
      <c r="A70" s="5"/>
      <c r="B70" s="186"/>
      <c r="C70" s="186"/>
      <c r="D70" s="3"/>
      <c r="E70" s="3"/>
      <c r="F70" s="187"/>
      <c r="G70" s="142"/>
      <c r="H70" s="142"/>
      <c r="I70" s="3"/>
      <c r="J70" s="3"/>
      <c r="K70" s="137"/>
      <c r="L70" s="137"/>
      <c r="M70" s="183"/>
    </row>
    <row r="71" spans="1:13" s="5" customFormat="1" hidden="1">
      <c r="B71" s="162" t="s">
        <v>129</v>
      </c>
      <c r="C71" s="163" t="s">
        <v>130</v>
      </c>
      <c r="D71" s="162"/>
      <c r="E71" s="163"/>
      <c r="F71" s="143"/>
      <c r="G71" s="142"/>
      <c r="H71" s="142"/>
      <c r="I71" s="3"/>
      <c r="J71" s="3"/>
      <c r="K71" s="137"/>
      <c r="L71" s="137"/>
      <c r="M71" s="264"/>
    </row>
    <row r="72" spans="1:13" s="5" customFormat="1" hidden="1">
      <c r="B72" s="130"/>
      <c r="C72" s="137"/>
      <c r="D72" s="3"/>
      <c r="E72" s="3"/>
      <c r="F72" s="142"/>
      <c r="G72" s="142"/>
      <c r="H72" s="142"/>
      <c r="I72" s="3"/>
      <c r="J72" s="3"/>
      <c r="K72" s="137"/>
      <c r="L72" s="386"/>
      <c r="M72" s="231"/>
    </row>
    <row r="73" spans="1:13" s="181" customFormat="1" hidden="1">
      <c r="A73" s="5"/>
      <c r="B73" s="3"/>
      <c r="C73" s="132"/>
      <c r="D73" s="3"/>
      <c r="E73" s="3"/>
      <c r="F73" s="142"/>
      <c r="G73" s="142"/>
      <c r="H73" s="142"/>
      <c r="I73" s="3"/>
      <c r="J73" s="3"/>
      <c r="K73" s="132"/>
      <c r="L73" s="137"/>
      <c r="M73" s="183"/>
    </row>
    <row r="74" spans="1:13" s="2" customFormat="1">
      <c r="B74" s="42" t="s">
        <v>6388</v>
      </c>
      <c r="C74" s="40"/>
      <c r="D74" s="11"/>
      <c r="E74" s="11"/>
      <c r="F74" s="37"/>
      <c r="G74" s="38"/>
      <c r="H74" s="38"/>
      <c r="I74" s="11"/>
      <c r="J74" s="11"/>
      <c r="K74" s="36"/>
      <c r="L74" s="36"/>
      <c r="M74" s="255">
        <v>0</v>
      </c>
    </row>
    <row r="75" spans="1:13" s="2" customFormat="1">
      <c r="B75" s="41" t="s">
        <v>16</v>
      </c>
      <c r="C75" s="43" t="s">
        <v>6493</v>
      </c>
      <c r="D75" s="41"/>
      <c r="E75" s="42"/>
      <c r="F75" s="39"/>
      <c r="G75" s="38"/>
      <c r="H75" s="38"/>
      <c r="I75" s="11"/>
      <c r="J75" s="11"/>
      <c r="K75" s="36"/>
      <c r="L75" s="36"/>
      <c r="M75" s="255">
        <v>0</v>
      </c>
    </row>
    <row r="76" spans="1:13" s="80" customFormat="1">
      <c r="A76" s="1"/>
      <c r="B76" s="79" t="s">
        <v>18</v>
      </c>
      <c r="C76" s="189" t="s">
        <v>19</v>
      </c>
      <c r="D76" s="78"/>
      <c r="E76" s="78"/>
      <c r="F76" s="86"/>
      <c r="G76" s="87"/>
      <c r="H76" s="87"/>
      <c r="I76" s="78"/>
      <c r="J76" s="78"/>
      <c r="K76" s="85"/>
      <c r="L76" s="85"/>
      <c r="M76" s="256">
        <v>0</v>
      </c>
    </row>
    <row r="77" spans="1:13" s="180" customFormat="1" ht="94.5">
      <c r="A77" s="1"/>
      <c r="B77" s="6">
        <v>1</v>
      </c>
      <c r="C77" s="7" t="s">
        <v>5031</v>
      </c>
      <c r="D77" s="6" t="s">
        <v>166</v>
      </c>
      <c r="E77" s="6" t="s">
        <v>5032</v>
      </c>
      <c r="F77" s="35">
        <v>0.08</v>
      </c>
      <c r="G77" s="12">
        <v>0.08</v>
      </c>
      <c r="H77" s="12"/>
      <c r="I77" s="6" t="s">
        <v>4224</v>
      </c>
      <c r="J77" s="6" t="s">
        <v>5033</v>
      </c>
      <c r="K77" s="7" t="s">
        <v>6659</v>
      </c>
      <c r="L77" s="7"/>
      <c r="M77" s="254">
        <v>1</v>
      </c>
    </row>
    <row r="78" spans="1:13" s="181" customFormat="1" hidden="1">
      <c r="A78" s="5"/>
      <c r="B78" s="3"/>
      <c r="C78" s="137"/>
      <c r="D78" s="3"/>
      <c r="E78" s="3"/>
      <c r="F78" s="143"/>
      <c r="G78" s="142"/>
      <c r="H78" s="142"/>
      <c r="I78" s="3"/>
      <c r="J78" s="3"/>
      <c r="K78" s="137"/>
      <c r="L78" s="137"/>
      <c r="M78" s="183"/>
    </row>
    <row r="79" spans="1:13" s="80" customFormat="1">
      <c r="A79" s="1"/>
      <c r="B79" s="79" t="s">
        <v>56</v>
      </c>
      <c r="C79" s="189" t="s">
        <v>6492</v>
      </c>
      <c r="D79" s="78"/>
      <c r="E79" s="78"/>
      <c r="F79" s="86"/>
      <c r="G79" s="87"/>
      <c r="H79" s="87"/>
      <c r="I79" s="78"/>
      <c r="J79" s="78"/>
      <c r="K79" s="85"/>
      <c r="L79" s="85"/>
      <c r="M79" s="256">
        <v>0</v>
      </c>
    </row>
    <row r="80" spans="1:13" s="180" customFormat="1" ht="78.75">
      <c r="A80" s="1"/>
      <c r="B80" s="6">
        <v>2</v>
      </c>
      <c r="C80" s="7" t="s">
        <v>5034</v>
      </c>
      <c r="D80" s="6" t="s">
        <v>3858</v>
      </c>
      <c r="E80" s="6" t="s">
        <v>5035</v>
      </c>
      <c r="F80" s="35">
        <v>6</v>
      </c>
      <c r="G80" s="12">
        <v>0.8</v>
      </c>
      <c r="H80" s="12"/>
      <c r="I80" s="6" t="s">
        <v>4224</v>
      </c>
      <c r="J80" s="6" t="s">
        <v>4828</v>
      </c>
      <c r="K80" s="7" t="s">
        <v>5036</v>
      </c>
      <c r="L80" s="7"/>
      <c r="M80" s="254">
        <v>1</v>
      </c>
    </row>
    <row r="81" spans="1:13" s="180" customFormat="1" ht="94.5">
      <c r="A81" s="1"/>
      <c r="B81" s="6">
        <v>3</v>
      </c>
      <c r="C81" s="7" t="s">
        <v>5037</v>
      </c>
      <c r="D81" s="6" t="s">
        <v>929</v>
      </c>
      <c r="E81" s="6" t="s">
        <v>5038</v>
      </c>
      <c r="F81" s="35">
        <v>38.9</v>
      </c>
      <c r="G81" s="12">
        <v>3.16</v>
      </c>
      <c r="H81" s="12"/>
      <c r="I81" s="6" t="s">
        <v>4224</v>
      </c>
      <c r="J81" s="6" t="s">
        <v>5039</v>
      </c>
      <c r="K81" s="7" t="s">
        <v>6660</v>
      </c>
      <c r="L81" s="7"/>
      <c r="M81" s="254">
        <v>1</v>
      </c>
    </row>
    <row r="82" spans="1:13" s="180" customFormat="1" ht="157.5">
      <c r="A82" s="1"/>
      <c r="B82" s="6">
        <v>4</v>
      </c>
      <c r="C82" s="7" t="s">
        <v>5040</v>
      </c>
      <c r="D82" s="6" t="s">
        <v>929</v>
      </c>
      <c r="E82" s="6" t="s">
        <v>5041</v>
      </c>
      <c r="F82" s="35">
        <v>122.98</v>
      </c>
      <c r="G82" s="12">
        <v>1.2</v>
      </c>
      <c r="H82" s="12">
        <v>122.98</v>
      </c>
      <c r="I82" s="6" t="s">
        <v>4224</v>
      </c>
      <c r="J82" s="6" t="s">
        <v>5042</v>
      </c>
      <c r="K82" s="7" t="s">
        <v>6661</v>
      </c>
      <c r="L82" s="7"/>
      <c r="M82" s="254">
        <v>1</v>
      </c>
    </row>
    <row r="83" spans="1:13" s="181" customFormat="1" hidden="1">
      <c r="A83" s="5"/>
      <c r="B83" s="3"/>
      <c r="C83" s="137"/>
      <c r="D83" s="3"/>
      <c r="E83" s="3"/>
      <c r="F83" s="143"/>
      <c r="G83" s="142"/>
      <c r="H83" s="142"/>
      <c r="I83" s="3"/>
      <c r="J83" s="3"/>
      <c r="K83" s="137"/>
      <c r="L83" s="137"/>
      <c r="M83" s="183"/>
    </row>
    <row r="84" spans="1:13" s="2" customFormat="1">
      <c r="B84" s="41" t="s">
        <v>129</v>
      </c>
      <c r="C84" s="42" t="s">
        <v>130</v>
      </c>
      <c r="D84" s="11"/>
      <c r="E84" s="11"/>
      <c r="F84" s="39"/>
      <c r="G84" s="38"/>
      <c r="H84" s="38"/>
      <c r="I84" s="11"/>
      <c r="J84" s="11"/>
      <c r="K84" s="36"/>
      <c r="L84" s="36"/>
      <c r="M84" s="255">
        <v>0</v>
      </c>
    </row>
    <row r="85" spans="1:13" s="180" customFormat="1" ht="94.5">
      <c r="A85" s="2"/>
      <c r="B85" s="6">
        <v>5</v>
      </c>
      <c r="C85" s="7" t="s">
        <v>5043</v>
      </c>
      <c r="D85" s="6" t="s">
        <v>27</v>
      </c>
      <c r="E85" s="6" t="s">
        <v>5044</v>
      </c>
      <c r="F85" s="35">
        <v>5.0999999999999996</v>
      </c>
      <c r="G85" s="12">
        <v>5.0999999999999996</v>
      </c>
      <c r="H85" s="12"/>
      <c r="I85" s="6" t="s">
        <v>4224</v>
      </c>
      <c r="J85" s="6" t="s">
        <v>5045</v>
      </c>
      <c r="K85" s="7" t="s">
        <v>6662</v>
      </c>
      <c r="L85" s="7"/>
      <c r="M85" s="254">
        <v>1</v>
      </c>
    </row>
    <row r="86" spans="1:13" s="181" customFormat="1" hidden="1">
      <c r="A86" s="5"/>
      <c r="B86" s="3"/>
      <c r="C86" s="137"/>
      <c r="D86" s="3"/>
      <c r="E86" s="3"/>
      <c r="F86" s="143"/>
      <c r="G86" s="142"/>
      <c r="H86" s="142"/>
      <c r="I86" s="3"/>
      <c r="J86" s="3"/>
      <c r="K86" s="137"/>
      <c r="L86" s="137"/>
      <c r="M86" s="183"/>
    </row>
    <row r="87" spans="1:13" s="2" customFormat="1">
      <c r="B87" s="42" t="s">
        <v>6389</v>
      </c>
      <c r="C87" s="40"/>
      <c r="D87" s="11"/>
      <c r="E87" s="11"/>
      <c r="F87" s="37"/>
      <c r="G87" s="38"/>
      <c r="H87" s="38"/>
      <c r="I87" s="11"/>
      <c r="J87" s="11"/>
      <c r="K87" s="36"/>
      <c r="L87" s="36"/>
      <c r="M87" s="255">
        <v>0</v>
      </c>
    </row>
    <row r="88" spans="1:13" s="2" customFormat="1">
      <c r="B88" s="41" t="s">
        <v>16</v>
      </c>
      <c r="C88" s="43" t="s">
        <v>6493</v>
      </c>
      <c r="D88" s="41"/>
      <c r="E88" s="42"/>
      <c r="F88" s="39"/>
      <c r="G88" s="38"/>
      <c r="H88" s="38"/>
      <c r="I88" s="11"/>
      <c r="J88" s="11"/>
      <c r="K88" s="36"/>
      <c r="L88" s="36"/>
      <c r="M88" s="255">
        <v>0</v>
      </c>
    </row>
    <row r="89" spans="1:13" s="80" customFormat="1">
      <c r="A89" s="1"/>
      <c r="B89" s="79" t="s">
        <v>18</v>
      </c>
      <c r="C89" s="189" t="s">
        <v>19</v>
      </c>
      <c r="D89" s="78"/>
      <c r="E89" s="78"/>
      <c r="F89" s="87"/>
      <c r="G89" s="87"/>
      <c r="H89" s="87"/>
      <c r="I89" s="78"/>
      <c r="J89" s="78"/>
      <c r="K89" s="90"/>
      <c r="L89" s="85"/>
      <c r="M89" s="256">
        <v>0</v>
      </c>
    </row>
    <row r="90" spans="1:13" ht="409.5">
      <c r="B90" s="6">
        <v>1</v>
      </c>
      <c r="C90" s="7" t="s">
        <v>3853</v>
      </c>
      <c r="D90" s="6" t="s">
        <v>2172</v>
      </c>
      <c r="E90" s="6" t="s">
        <v>3854</v>
      </c>
      <c r="F90" s="12">
        <v>7.17</v>
      </c>
      <c r="G90" s="12">
        <v>7.17</v>
      </c>
      <c r="I90" s="6" t="s">
        <v>281</v>
      </c>
      <c r="J90" s="6" t="s">
        <v>3855</v>
      </c>
      <c r="K90" s="64" t="s">
        <v>3856</v>
      </c>
      <c r="L90" s="7" t="s">
        <v>6691</v>
      </c>
      <c r="M90" s="254">
        <v>1</v>
      </c>
    </row>
    <row r="91" spans="1:13" ht="126">
      <c r="B91" s="6">
        <v>2</v>
      </c>
      <c r="C91" s="7" t="s">
        <v>3857</v>
      </c>
      <c r="D91" s="6" t="s">
        <v>3858</v>
      </c>
      <c r="E91" s="6" t="s">
        <v>3859</v>
      </c>
      <c r="F91" s="12">
        <v>77.5</v>
      </c>
      <c r="G91" s="12">
        <v>5.319</v>
      </c>
      <c r="I91" s="6" t="s">
        <v>281</v>
      </c>
      <c r="J91" s="6" t="s">
        <v>3860</v>
      </c>
      <c r="K91" s="64" t="s">
        <v>3861</v>
      </c>
      <c r="L91" s="7" t="s">
        <v>6692</v>
      </c>
      <c r="M91" s="254">
        <v>1</v>
      </c>
    </row>
    <row r="92" spans="1:13" s="5" customFormat="1" hidden="1">
      <c r="B92" s="130"/>
      <c r="C92" s="131"/>
      <c r="D92" s="3"/>
      <c r="E92" s="3"/>
      <c r="F92" s="142"/>
      <c r="G92" s="142"/>
      <c r="H92" s="142"/>
      <c r="I92" s="3"/>
      <c r="J92" s="3"/>
      <c r="K92" s="182"/>
      <c r="L92" s="137"/>
      <c r="M92" s="138"/>
    </row>
    <row r="93" spans="1:13" s="80" customFormat="1">
      <c r="A93" s="1"/>
      <c r="B93" s="79" t="s">
        <v>56</v>
      </c>
      <c r="C93" s="189" t="s">
        <v>6492</v>
      </c>
      <c r="D93" s="78"/>
      <c r="E93" s="78"/>
      <c r="F93" s="87"/>
      <c r="G93" s="87"/>
      <c r="H93" s="87"/>
      <c r="I93" s="78"/>
      <c r="J93" s="78"/>
      <c r="K93" s="91"/>
      <c r="L93" s="92"/>
      <c r="M93" s="256">
        <v>0</v>
      </c>
    </row>
    <row r="94" spans="1:13" ht="110.25">
      <c r="B94" s="6">
        <v>3</v>
      </c>
      <c r="C94" s="33" t="s">
        <v>3862</v>
      </c>
      <c r="D94" s="6" t="s">
        <v>860</v>
      </c>
      <c r="E94" s="6" t="s">
        <v>3863</v>
      </c>
      <c r="F94" s="12">
        <v>265.32</v>
      </c>
      <c r="G94" s="12">
        <v>2.68</v>
      </c>
      <c r="I94" s="6" t="s">
        <v>281</v>
      </c>
      <c r="J94" s="6" t="s">
        <v>3864</v>
      </c>
      <c r="K94" s="33" t="s">
        <v>3865</v>
      </c>
      <c r="L94" s="7" t="s">
        <v>6693</v>
      </c>
      <c r="M94" s="254">
        <v>1</v>
      </c>
    </row>
    <row r="95" spans="1:13" ht="191.25">
      <c r="B95" s="6">
        <v>4</v>
      </c>
      <c r="C95" s="33" t="s">
        <v>3876</v>
      </c>
      <c r="D95" s="6" t="s">
        <v>860</v>
      </c>
      <c r="E95" s="376" t="s">
        <v>3877</v>
      </c>
      <c r="F95" s="12">
        <v>271.45</v>
      </c>
      <c r="G95" s="12">
        <v>3.5</v>
      </c>
      <c r="I95" s="6" t="s">
        <v>281</v>
      </c>
      <c r="J95" s="6" t="s">
        <v>3878</v>
      </c>
      <c r="K95" s="33" t="s">
        <v>3879</v>
      </c>
      <c r="L95" s="7" t="s">
        <v>6696</v>
      </c>
      <c r="M95" s="254">
        <v>1</v>
      </c>
    </row>
    <row r="96" spans="1:13" ht="94.5">
      <c r="B96" s="6">
        <v>5</v>
      </c>
      <c r="C96" s="33" t="s">
        <v>3880</v>
      </c>
      <c r="D96" s="6" t="s">
        <v>122</v>
      </c>
      <c r="E96" s="6" t="s">
        <v>3881</v>
      </c>
      <c r="F96" s="12">
        <v>101.09</v>
      </c>
      <c r="G96" s="12">
        <v>1.45</v>
      </c>
      <c r="I96" s="6" t="s">
        <v>281</v>
      </c>
      <c r="J96" s="6" t="s">
        <v>3882</v>
      </c>
      <c r="K96" s="33" t="s">
        <v>3883</v>
      </c>
      <c r="L96" s="7" t="s">
        <v>6694</v>
      </c>
      <c r="M96" s="254">
        <v>1</v>
      </c>
    </row>
    <row r="97" spans="1:13" ht="126">
      <c r="B97" s="6">
        <v>6</v>
      </c>
      <c r="C97" s="33" t="s">
        <v>3888</v>
      </c>
      <c r="D97" s="6" t="s">
        <v>860</v>
      </c>
      <c r="E97" s="6" t="s">
        <v>3889</v>
      </c>
      <c r="F97" s="12">
        <v>3.7</v>
      </c>
      <c r="G97" s="12">
        <v>0.1</v>
      </c>
      <c r="I97" s="6" t="s">
        <v>281</v>
      </c>
      <c r="J97" s="6" t="s">
        <v>295</v>
      </c>
      <c r="K97" s="33" t="s">
        <v>6183</v>
      </c>
      <c r="L97" s="7" t="s">
        <v>6669</v>
      </c>
      <c r="M97" s="254">
        <v>1</v>
      </c>
    </row>
    <row r="98" spans="1:13" ht="110.25">
      <c r="B98" s="6">
        <v>7</v>
      </c>
      <c r="C98" s="33" t="s">
        <v>3890</v>
      </c>
      <c r="D98" s="6" t="s">
        <v>3891</v>
      </c>
      <c r="E98" s="6" t="s">
        <v>3863</v>
      </c>
      <c r="F98" s="12">
        <v>92.35</v>
      </c>
      <c r="G98" s="12">
        <v>0.48</v>
      </c>
      <c r="I98" s="6" t="s">
        <v>281</v>
      </c>
      <c r="J98" s="6" t="s">
        <v>3892</v>
      </c>
      <c r="K98" s="33" t="s">
        <v>3893</v>
      </c>
      <c r="L98" s="7" t="s">
        <v>6697</v>
      </c>
      <c r="M98" s="254">
        <v>1</v>
      </c>
    </row>
    <row r="99" spans="1:13" s="5" customFormat="1" hidden="1">
      <c r="B99" s="3"/>
      <c r="C99" s="132"/>
      <c r="D99" s="3"/>
      <c r="E99" s="3"/>
      <c r="F99" s="142"/>
      <c r="G99" s="142"/>
      <c r="H99" s="142"/>
      <c r="I99" s="3"/>
      <c r="J99" s="3"/>
      <c r="K99" s="132"/>
      <c r="L99" s="137"/>
      <c r="M99" s="138"/>
    </row>
    <row r="100" spans="1:13" s="2" customFormat="1">
      <c r="B100" s="41" t="s">
        <v>129</v>
      </c>
      <c r="C100" s="42" t="s">
        <v>130</v>
      </c>
      <c r="D100" s="11"/>
      <c r="E100" s="11"/>
      <c r="F100" s="38"/>
      <c r="G100" s="38"/>
      <c r="H100" s="38"/>
      <c r="I100" s="11"/>
      <c r="J100" s="11"/>
      <c r="K100" s="44"/>
      <c r="L100" s="36"/>
      <c r="M100" s="255">
        <v>0</v>
      </c>
    </row>
    <row r="101" spans="1:13" ht="110.25">
      <c r="B101" s="6">
        <v>8</v>
      </c>
      <c r="C101" s="33" t="s">
        <v>3894</v>
      </c>
      <c r="D101" s="6" t="s">
        <v>860</v>
      </c>
      <c r="E101" s="6" t="s">
        <v>3895</v>
      </c>
      <c r="F101" s="12">
        <v>26.103000000000002</v>
      </c>
      <c r="G101" s="12">
        <v>16</v>
      </c>
      <c r="I101" s="6" t="s">
        <v>281</v>
      </c>
      <c r="J101" s="6" t="s">
        <v>374</v>
      </c>
      <c r="K101" s="33" t="s">
        <v>3896</v>
      </c>
      <c r="L101" s="7" t="s">
        <v>6698</v>
      </c>
      <c r="M101" s="254">
        <v>1</v>
      </c>
    </row>
    <row r="102" spans="1:13" s="5" customFormat="1" hidden="1">
      <c r="B102" s="3"/>
      <c r="C102" s="132"/>
      <c r="D102" s="3"/>
      <c r="E102" s="3"/>
      <c r="F102" s="142"/>
      <c r="G102" s="142"/>
      <c r="H102" s="142"/>
      <c r="I102" s="3"/>
      <c r="J102" s="3"/>
      <c r="K102" s="132"/>
      <c r="L102" s="137"/>
      <c r="M102" s="138"/>
    </row>
    <row r="103" spans="1:13" s="5" customFormat="1" hidden="1">
      <c r="B103" s="163" t="s">
        <v>901</v>
      </c>
      <c r="C103" s="186"/>
      <c r="D103" s="3"/>
      <c r="E103" s="3"/>
      <c r="F103" s="187"/>
      <c r="G103" s="142"/>
      <c r="H103" s="142"/>
      <c r="I103" s="3"/>
      <c r="J103" s="3"/>
      <c r="K103" s="137"/>
      <c r="L103" s="137"/>
      <c r="M103" s="138"/>
    </row>
    <row r="104" spans="1:13" s="5" customFormat="1" hidden="1">
      <c r="B104" s="162" t="s">
        <v>16</v>
      </c>
      <c r="C104" s="188" t="s">
        <v>6493</v>
      </c>
      <c r="D104" s="3"/>
      <c r="E104" s="3"/>
      <c r="F104" s="187"/>
      <c r="G104" s="142"/>
      <c r="H104" s="142"/>
      <c r="I104" s="3"/>
      <c r="J104" s="3"/>
      <c r="K104" s="137"/>
      <c r="L104" s="137"/>
      <c r="M104" s="138"/>
    </row>
    <row r="105" spans="1:13" s="5" customFormat="1" hidden="1">
      <c r="B105" s="161" t="s">
        <v>18</v>
      </c>
      <c r="C105" s="201" t="s">
        <v>19</v>
      </c>
      <c r="D105" s="3"/>
      <c r="E105" s="3"/>
      <c r="F105" s="187"/>
      <c r="G105" s="142"/>
      <c r="H105" s="142"/>
      <c r="I105" s="3"/>
      <c r="J105" s="3"/>
      <c r="K105" s="137"/>
      <c r="L105" s="137"/>
      <c r="M105" s="138"/>
    </row>
    <row r="106" spans="1:13" s="181" customFormat="1" hidden="1">
      <c r="A106" s="5"/>
      <c r="B106" s="3"/>
      <c r="C106" s="137"/>
      <c r="D106" s="3"/>
      <c r="E106" s="3"/>
      <c r="F106" s="142"/>
      <c r="G106" s="142"/>
      <c r="H106" s="142"/>
      <c r="I106" s="3"/>
      <c r="J106" s="3"/>
      <c r="K106" s="137"/>
      <c r="L106" s="137"/>
      <c r="M106" s="183"/>
    </row>
    <row r="107" spans="1:13" s="181" customFormat="1" hidden="1">
      <c r="A107" s="5"/>
      <c r="B107" s="3"/>
      <c r="C107" s="137"/>
      <c r="D107" s="3"/>
      <c r="E107" s="3"/>
      <c r="F107" s="142"/>
      <c r="G107" s="142"/>
      <c r="H107" s="142"/>
      <c r="I107" s="3"/>
      <c r="J107" s="3"/>
      <c r="K107" s="137"/>
      <c r="L107" s="137"/>
      <c r="M107" s="183"/>
    </row>
    <row r="108" spans="1:13" s="181" customFormat="1" hidden="1">
      <c r="A108" s="5"/>
      <c r="B108" s="3"/>
      <c r="C108" s="137"/>
      <c r="D108" s="3"/>
      <c r="E108" s="3"/>
      <c r="F108" s="142"/>
      <c r="G108" s="142"/>
      <c r="H108" s="142"/>
      <c r="I108" s="3"/>
      <c r="J108" s="3"/>
      <c r="K108" s="137"/>
      <c r="L108" s="137"/>
      <c r="M108" s="183"/>
    </row>
    <row r="109" spans="1:13" s="181" customFormat="1" hidden="1">
      <c r="A109" s="5"/>
      <c r="B109" s="3"/>
      <c r="C109" s="137"/>
      <c r="D109" s="3"/>
      <c r="E109" s="3"/>
      <c r="F109" s="142"/>
      <c r="G109" s="142"/>
      <c r="H109" s="142"/>
      <c r="I109" s="3"/>
      <c r="J109" s="3"/>
      <c r="K109" s="137"/>
      <c r="L109" s="137"/>
      <c r="M109" s="183"/>
    </row>
    <row r="110" spans="1:13" s="181" customFormat="1" hidden="1">
      <c r="A110" s="5"/>
      <c r="B110" s="3"/>
      <c r="C110" s="137"/>
      <c r="D110" s="3"/>
      <c r="E110" s="3"/>
      <c r="F110" s="142"/>
      <c r="G110" s="142"/>
      <c r="H110" s="142"/>
      <c r="I110" s="3"/>
      <c r="J110" s="3"/>
      <c r="K110" s="137"/>
      <c r="L110" s="137"/>
      <c r="M110" s="183"/>
    </row>
    <row r="111" spans="1:13" s="5" customFormat="1" hidden="1">
      <c r="B111" s="161" t="s">
        <v>56</v>
      </c>
      <c r="C111" s="201" t="s">
        <v>57</v>
      </c>
      <c r="D111" s="3"/>
      <c r="E111" s="3"/>
      <c r="F111" s="187"/>
      <c r="G111" s="142"/>
      <c r="H111" s="142"/>
      <c r="I111" s="3"/>
      <c r="J111" s="3"/>
      <c r="K111" s="137"/>
      <c r="L111" s="137"/>
      <c r="M111" s="138"/>
    </row>
    <row r="112" spans="1:13" s="181" customFormat="1" hidden="1">
      <c r="A112" s="5"/>
      <c r="B112" s="132"/>
      <c r="C112" s="132"/>
      <c r="D112" s="3"/>
      <c r="E112" s="3"/>
      <c r="F112" s="142"/>
      <c r="G112" s="142"/>
      <c r="H112" s="142"/>
      <c r="I112" s="3"/>
      <c r="J112" s="3"/>
      <c r="K112" s="137"/>
      <c r="L112" s="137"/>
      <c r="M112" s="183"/>
    </row>
    <row r="113" spans="1:13" s="181" customFormat="1" hidden="1">
      <c r="A113" s="5"/>
      <c r="B113" s="132"/>
      <c r="C113" s="132"/>
      <c r="D113" s="3"/>
      <c r="E113" s="3"/>
      <c r="F113" s="142"/>
      <c r="G113" s="142"/>
      <c r="H113" s="142"/>
      <c r="I113" s="3"/>
      <c r="J113" s="3"/>
      <c r="K113" s="137"/>
      <c r="L113" s="137"/>
      <c r="M113" s="183"/>
    </row>
    <row r="114" spans="1:13" s="181" customFormat="1" hidden="1">
      <c r="A114" s="5"/>
      <c r="B114" s="132"/>
      <c r="C114" s="132"/>
      <c r="D114" s="3"/>
      <c r="E114" s="3"/>
      <c r="F114" s="142"/>
      <c r="G114" s="142"/>
      <c r="H114" s="142"/>
      <c r="I114" s="3"/>
      <c r="J114" s="3"/>
      <c r="K114" s="137"/>
      <c r="L114" s="137"/>
      <c r="M114" s="183"/>
    </row>
    <row r="115" spans="1:13" s="181" customFormat="1" hidden="1">
      <c r="A115" s="5"/>
      <c r="B115" s="132"/>
      <c r="C115" s="132"/>
      <c r="D115" s="3"/>
      <c r="E115" s="3"/>
      <c r="F115" s="142"/>
      <c r="G115" s="142"/>
      <c r="H115" s="142"/>
      <c r="I115" s="3"/>
      <c r="J115" s="3"/>
      <c r="K115" s="137"/>
      <c r="L115" s="137"/>
      <c r="M115" s="183"/>
    </row>
    <row r="116" spans="1:13" s="181" customFormat="1" hidden="1">
      <c r="A116" s="5"/>
      <c r="B116" s="132"/>
      <c r="C116" s="132"/>
      <c r="D116" s="3"/>
      <c r="E116" s="3"/>
      <c r="F116" s="142"/>
      <c r="G116" s="142"/>
      <c r="H116" s="142"/>
      <c r="I116" s="3"/>
      <c r="J116" s="3"/>
      <c r="K116" s="137"/>
      <c r="L116" s="137"/>
      <c r="M116" s="183"/>
    </row>
    <row r="117" spans="1:13" s="181" customFormat="1" hidden="1">
      <c r="A117" s="5"/>
      <c r="B117" s="132"/>
      <c r="C117" s="132"/>
      <c r="D117" s="3"/>
      <c r="E117" s="3"/>
      <c r="F117" s="142"/>
      <c r="G117" s="142"/>
      <c r="H117" s="142"/>
      <c r="I117" s="3"/>
      <c r="J117" s="3"/>
      <c r="K117" s="137"/>
      <c r="L117" s="137"/>
      <c r="M117" s="183"/>
    </row>
    <row r="118" spans="1:13" s="5" customFormat="1" hidden="1">
      <c r="B118" s="162" t="s">
        <v>129</v>
      </c>
      <c r="C118" s="163" t="s">
        <v>130</v>
      </c>
      <c r="D118" s="162"/>
      <c r="E118" s="163"/>
      <c r="F118" s="143"/>
      <c r="G118" s="142"/>
      <c r="H118" s="142"/>
      <c r="I118" s="3"/>
      <c r="J118" s="3"/>
      <c r="K118" s="137"/>
      <c r="L118" s="137"/>
      <c r="M118" s="138"/>
    </row>
    <row r="119" spans="1:13" s="181" customFormat="1" hidden="1">
      <c r="A119" s="5"/>
      <c r="B119" s="196"/>
      <c r="C119" s="195"/>
      <c r="D119" s="196"/>
      <c r="E119" s="195"/>
      <c r="F119" s="143"/>
      <c r="G119" s="142"/>
      <c r="H119" s="142"/>
      <c r="I119" s="3"/>
      <c r="J119" s="3"/>
      <c r="K119" s="137"/>
      <c r="L119" s="137"/>
      <c r="M119" s="183"/>
    </row>
    <row r="120" spans="1:13" s="181" customFormat="1" hidden="1">
      <c r="A120" s="5"/>
      <c r="B120" s="196"/>
      <c r="C120" s="195"/>
      <c r="D120" s="196"/>
      <c r="E120" s="195"/>
      <c r="F120" s="143"/>
      <c r="G120" s="142"/>
      <c r="H120" s="142"/>
      <c r="I120" s="3"/>
      <c r="J120" s="3"/>
      <c r="K120" s="137"/>
      <c r="L120" s="137"/>
      <c r="M120" s="183"/>
    </row>
    <row r="121" spans="1:13" s="181" customFormat="1" hidden="1">
      <c r="A121" s="5"/>
      <c r="B121" s="196"/>
      <c r="C121" s="195"/>
      <c r="D121" s="196"/>
      <c r="E121" s="195"/>
      <c r="F121" s="143"/>
      <c r="G121" s="142"/>
      <c r="H121" s="142"/>
      <c r="I121" s="3"/>
      <c r="J121" s="3"/>
      <c r="K121" s="137"/>
      <c r="L121" s="137"/>
      <c r="M121" s="183"/>
    </row>
    <row r="122" spans="1:13" s="181" customFormat="1" hidden="1">
      <c r="A122" s="5"/>
      <c r="B122" s="196"/>
      <c r="C122" s="195"/>
      <c r="D122" s="196"/>
      <c r="E122" s="195"/>
      <c r="F122" s="143"/>
      <c r="G122" s="142"/>
      <c r="H122" s="142"/>
      <c r="I122" s="3"/>
      <c r="J122" s="3"/>
      <c r="K122" s="137"/>
      <c r="L122" s="137"/>
      <c r="M122" s="183"/>
    </row>
    <row r="123" spans="1:13" s="181" customFormat="1" hidden="1">
      <c r="A123" s="5"/>
      <c r="B123" s="3"/>
      <c r="C123" s="132"/>
      <c r="D123" s="3"/>
      <c r="E123" s="3"/>
      <c r="F123" s="142"/>
      <c r="G123" s="142"/>
      <c r="H123" s="142"/>
      <c r="I123" s="3"/>
      <c r="J123" s="3"/>
      <c r="K123" s="132"/>
      <c r="L123" s="137"/>
      <c r="M123" s="183"/>
    </row>
    <row r="124" spans="1:13" s="2" customFormat="1">
      <c r="B124" s="42" t="s">
        <v>6430</v>
      </c>
      <c r="C124" s="40"/>
      <c r="D124" s="11"/>
      <c r="E124" s="11"/>
      <c r="F124" s="37"/>
      <c r="G124" s="38"/>
      <c r="H124" s="38"/>
      <c r="I124" s="11"/>
      <c r="J124" s="11"/>
      <c r="K124" s="36"/>
      <c r="L124" s="36"/>
      <c r="M124" s="255">
        <v>0</v>
      </c>
    </row>
    <row r="125" spans="1:13" s="2" customFormat="1">
      <c r="B125" s="41" t="s">
        <v>16</v>
      </c>
      <c r="C125" s="43" t="s">
        <v>6493</v>
      </c>
      <c r="D125" s="41"/>
      <c r="E125" s="42"/>
      <c r="F125" s="39"/>
      <c r="G125" s="38"/>
      <c r="H125" s="38"/>
      <c r="I125" s="11"/>
      <c r="J125" s="11"/>
      <c r="K125" s="36"/>
      <c r="L125" s="36"/>
      <c r="M125" s="255">
        <v>0</v>
      </c>
    </row>
    <row r="126" spans="1:13" s="5" customFormat="1" hidden="1">
      <c r="B126" s="161" t="s">
        <v>18</v>
      </c>
      <c r="C126" s="201" t="s">
        <v>19</v>
      </c>
      <c r="D126" s="3"/>
      <c r="E126" s="3"/>
      <c r="F126" s="133"/>
      <c r="G126" s="133"/>
      <c r="H126" s="142"/>
      <c r="I126" s="3"/>
      <c r="J126" s="3"/>
      <c r="K126" s="137"/>
      <c r="L126" s="3"/>
      <c r="M126" s="138"/>
    </row>
    <row r="127" spans="1:13" s="181" customFormat="1" hidden="1">
      <c r="B127" s="3"/>
      <c r="C127" s="137"/>
      <c r="D127" s="3"/>
      <c r="E127" s="3"/>
      <c r="F127" s="133"/>
      <c r="G127" s="133"/>
      <c r="H127" s="142"/>
      <c r="I127" s="3"/>
      <c r="J127" s="3"/>
      <c r="K127" s="137"/>
      <c r="L127" s="3"/>
      <c r="M127" s="183"/>
    </row>
    <row r="128" spans="1:13" s="181" customFormat="1" hidden="1">
      <c r="B128" s="3"/>
      <c r="C128" s="137"/>
      <c r="D128" s="3"/>
      <c r="E128" s="3"/>
      <c r="F128" s="133"/>
      <c r="G128" s="133"/>
      <c r="H128" s="142"/>
      <c r="I128" s="3"/>
      <c r="J128" s="3"/>
      <c r="K128" s="137"/>
      <c r="L128" s="3"/>
      <c r="M128" s="183"/>
    </row>
    <row r="129" spans="1:13" s="181" customFormat="1" hidden="1">
      <c r="B129" s="3"/>
      <c r="C129" s="137"/>
      <c r="D129" s="3"/>
      <c r="E129" s="3"/>
      <c r="F129" s="133"/>
      <c r="G129" s="133"/>
      <c r="H129" s="142"/>
      <c r="I129" s="3"/>
      <c r="J129" s="3"/>
      <c r="K129" s="137"/>
      <c r="L129" s="3"/>
      <c r="M129" s="183"/>
    </row>
    <row r="130" spans="1:13" s="181" customFormat="1" hidden="1">
      <c r="B130" s="3"/>
      <c r="C130" s="137"/>
      <c r="D130" s="3"/>
      <c r="E130" s="3"/>
      <c r="F130" s="133"/>
      <c r="G130" s="133"/>
      <c r="H130" s="142"/>
      <c r="I130" s="3"/>
      <c r="J130" s="3"/>
      <c r="K130" s="137"/>
      <c r="L130" s="3"/>
      <c r="M130" s="183"/>
    </row>
    <row r="131" spans="1:13" s="181" customFormat="1" hidden="1">
      <c r="B131" s="3"/>
      <c r="C131" s="137"/>
      <c r="D131" s="3"/>
      <c r="E131" s="3"/>
      <c r="F131" s="133"/>
      <c r="G131" s="133"/>
      <c r="H131" s="142"/>
      <c r="I131" s="3"/>
      <c r="J131" s="3"/>
      <c r="K131" s="137"/>
      <c r="L131" s="3"/>
      <c r="M131" s="183"/>
    </row>
    <row r="132" spans="1:13" s="80" customFormat="1">
      <c r="A132" s="5"/>
      <c r="B132" s="79" t="s">
        <v>56</v>
      </c>
      <c r="C132" s="189" t="s">
        <v>6492</v>
      </c>
      <c r="D132" s="78"/>
      <c r="E132" s="78"/>
      <c r="F132" s="93"/>
      <c r="G132" s="93"/>
      <c r="H132" s="93"/>
      <c r="I132" s="78"/>
      <c r="J132" s="78"/>
      <c r="K132" s="85"/>
      <c r="L132" s="94"/>
      <c r="M132" s="256">
        <v>0</v>
      </c>
    </row>
    <row r="133" spans="1:13" s="180" customFormat="1" ht="141.75">
      <c r="A133" s="181"/>
      <c r="B133" s="6">
        <v>1</v>
      </c>
      <c r="C133" s="33" t="s">
        <v>3897</v>
      </c>
      <c r="D133" s="6" t="s">
        <v>104</v>
      </c>
      <c r="E133" s="6" t="s">
        <v>3898</v>
      </c>
      <c r="F133" s="45">
        <v>2</v>
      </c>
      <c r="G133" s="45">
        <v>2</v>
      </c>
      <c r="H133" s="45"/>
      <c r="I133" s="6" t="s">
        <v>905</v>
      </c>
      <c r="J133" s="6" t="s">
        <v>3899</v>
      </c>
      <c r="K133" s="7" t="s">
        <v>3900</v>
      </c>
      <c r="L133" s="65"/>
      <c r="M133" s="254">
        <v>1</v>
      </c>
    </row>
    <row r="134" spans="1:13" s="180" customFormat="1" ht="141.75">
      <c r="A134" s="181"/>
      <c r="B134" s="6">
        <v>2</v>
      </c>
      <c r="C134" s="33" t="s">
        <v>3904</v>
      </c>
      <c r="D134" s="6" t="s">
        <v>104</v>
      </c>
      <c r="E134" s="6" t="s">
        <v>3902</v>
      </c>
      <c r="F134" s="45">
        <v>0.74</v>
      </c>
      <c r="G134" s="45">
        <v>0.74</v>
      </c>
      <c r="H134" s="45"/>
      <c r="I134" s="6" t="s">
        <v>905</v>
      </c>
      <c r="J134" s="6" t="s">
        <v>3905</v>
      </c>
      <c r="K134" s="7" t="s">
        <v>3906</v>
      </c>
      <c r="L134" s="65"/>
      <c r="M134" s="254">
        <v>1</v>
      </c>
    </row>
    <row r="135" spans="1:13" s="180" customFormat="1" ht="157.5">
      <c r="A135" s="181"/>
      <c r="B135" s="6">
        <v>3</v>
      </c>
      <c r="C135" s="33" t="s">
        <v>3907</v>
      </c>
      <c r="D135" s="6" t="s">
        <v>104</v>
      </c>
      <c r="E135" s="6" t="s">
        <v>3902</v>
      </c>
      <c r="F135" s="45">
        <v>0.55000000000000004</v>
      </c>
      <c r="G135" s="45">
        <v>0.55000000000000004</v>
      </c>
      <c r="H135" s="45"/>
      <c r="I135" s="6" t="s">
        <v>905</v>
      </c>
      <c r="J135" s="6" t="s">
        <v>969</v>
      </c>
      <c r="K135" s="7" t="s">
        <v>3908</v>
      </c>
      <c r="L135" s="65"/>
      <c r="M135" s="254">
        <v>1</v>
      </c>
    </row>
    <row r="136" spans="1:13" s="180" customFormat="1" ht="189">
      <c r="A136" s="181"/>
      <c r="B136" s="6">
        <v>4</v>
      </c>
      <c r="C136" s="33" t="s">
        <v>3909</v>
      </c>
      <c r="D136" s="6" t="s">
        <v>3858</v>
      </c>
      <c r="E136" s="6" t="s">
        <v>3910</v>
      </c>
      <c r="F136" s="45">
        <v>29.43</v>
      </c>
      <c r="G136" s="45">
        <v>29.43</v>
      </c>
      <c r="H136" s="45"/>
      <c r="I136" s="6" t="s">
        <v>905</v>
      </c>
      <c r="J136" s="6" t="s">
        <v>957</v>
      </c>
      <c r="K136" s="7" t="s">
        <v>3911</v>
      </c>
      <c r="L136" s="65"/>
      <c r="M136" s="254">
        <v>1</v>
      </c>
    </row>
    <row r="137" spans="1:13" s="180" customFormat="1" ht="126">
      <c r="A137" s="181"/>
      <c r="B137" s="6">
        <v>5</v>
      </c>
      <c r="C137" s="7" t="s">
        <v>3912</v>
      </c>
      <c r="D137" s="6" t="s">
        <v>929</v>
      </c>
      <c r="E137" s="6" t="s">
        <v>3913</v>
      </c>
      <c r="F137" s="45">
        <v>4.3</v>
      </c>
      <c r="G137" s="45">
        <v>4.3</v>
      </c>
      <c r="H137" s="45"/>
      <c r="I137" s="6" t="s">
        <v>905</v>
      </c>
      <c r="J137" s="6" t="s">
        <v>915</v>
      </c>
      <c r="K137" s="7" t="s">
        <v>3914</v>
      </c>
      <c r="L137" s="65"/>
      <c r="M137" s="254">
        <v>1</v>
      </c>
    </row>
    <row r="138" spans="1:13" s="181" customFormat="1" hidden="1">
      <c r="B138" s="215"/>
      <c r="C138" s="137"/>
      <c r="D138" s="3"/>
      <c r="E138" s="3"/>
      <c r="F138" s="133"/>
      <c r="G138" s="133"/>
      <c r="H138" s="133"/>
      <c r="I138" s="3"/>
      <c r="J138" s="3"/>
      <c r="K138" s="137"/>
      <c r="L138" s="216"/>
      <c r="M138" s="183"/>
    </row>
    <row r="139" spans="1:13" s="5" customFormat="1" hidden="1">
      <c r="B139" s="162" t="s">
        <v>129</v>
      </c>
      <c r="C139" s="163" t="s">
        <v>130</v>
      </c>
      <c r="D139" s="196"/>
      <c r="E139" s="195"/>
      <c r="F139" s="143"/>
      <c r="G139" s="142"/>
      <c r="H139" s="142"/>
      <c r="I139" s="3"/>
      <c r="J139" s="3"/>
      <c r="K139" s="137"/>
      <c r="L139" s="137"/>
      <c r="M139" s="264"/>
    </row>
    <row r="140" spans="1:13" s="5" customFormat="1" hidden="1">
      <c r="B140" s="130"/>
      <c r="C140" s="137"/>
      <c r="D140" s="3"/>
      <c r="E140" s="3"/>
      <c r="F140" s="142"/>
      <c r="G140" s="142"/>
      <c r="H140" s="142"/>
      <c r="I140" s="3"/>
      <c r="J140" s="3"/>
      <c r="K140" s="137"/>
      <c r="L140" s="386"/>
      <c r="M140" s="231"/>
    </row>
    <row r="141" spans="1:13" s="5" customFormat="1" hidden="1">
      <c r="B141" s="3"/>
      <c r="C141" s="132"/>
      <c r="D141" s="3"/>
      <c r="E141" s="132"/>
      <c r="F141" s="217"/>
      <c r="G141" s="217"/>
      <c r="H141" s="217"/>
      <c r="I141" s="130"/>
      <c r="J141" s="130"/>
      <c r="K141" s="137"/>
      <c r="L141" s="137"/>
      <c r="M141" s="138"/>
    </row>
    <row r="142" spans="1:13" s="2" customFormat="1">
      <c r="A142" s="5"/>
      <c r="B142" s="42" t="s">
        <v>6431</v>
      </c>
      <c r="C142" s="40"/>
      <c r="D142" s="11"/>
      <c r="E142" s="11"/>
      <c r="F142" s="37"/>
      <c r="G142" s="38"/>
      <c r="H142" s="38"/>
      <c r="I142" s="11"/>
      <c r="J142" s="11"/>
      <c r="K142" s="36"/>
      <c r="L142" s="36"/>
      <c r="M142" s="255">
        <v>0</v>
      </c>
    </row>
    <row r="143" spans="1:13" s="75" customFormat="1">
      <c r="A143" s="30"/>
      <c r="B143" s="41" t="s">
        <v>16</v>
      </c>
      <c r="C143" s="43" t="s">
        <v>6493</v>
      </c>
      <c r="D143" s="73"/>
      <c r="E143" s="73"/>
      <c r="F143" s="37"/>
      <c r="G143" s="37"/>
      <c r="H143" s="37"/>
      <c r="I143" s="73"/>
      <c r="J143" s="73"/>
      <c r="K143" s="55"/>
      <c r="L143" s="55"/>
      <c r="M143" s="255">
        <v>0</v>
      </c>
    </row>
    <row r="144" spans="1:13" s="97" customFormat="1">
      <c r="A144" s="30"/>
      <c r="B144" s="79" t="s">
        <v>18</v>
      </c>
      <c r="C144" s="189" t="s">
        <v>19</v>
      </c>
      <c r="D144" s="95"/>
      <c r="E144" s="95"/>
      <c r="F144" s="89"/>
      <c r="G144" s="89"/>
      <c r="H144" s="89"/>
      <c r="I144" s="95"/>
      <c r="J144" s="95"/>
      <c r="K144" s="96"/>
      <c r="L144" s="96"/>
      <c r="M144" s="256">
        <v>0</v>
      </c>
    </row>
    <row r="145" spans="1:13" s="180" customFormat="1" ht="236.25">
      <c r="A145" s="1"/>
      <c r="B145" s="6">
        <v>1</v>
      </c>
      <c r="C145" s="7" t="s">
        <v>5051</v>
      </c>
      <c r="D145" s="6" t="s">
        <v>27</v>
      </c>
      <c r="E145" s="6" t="s">
        <v>5046</v>
      </c>
      <c r="F145" s="12">
        <v>5.2999999999999999E-2</v>
      </c>
      <c r="G145" s="12">
        <v>5.2999999999999999E-2</v>
      </c>
      <c r="H145" s="12"/>
      <c r="I145" s="6" t="s">
        <v>4227</v>
      </c>
      <c r="J145" s="6" t="s">
        <v>5047</v>
      </c>
      <c r="K145" s="7" t="s">
        <v>5048</v>
      </c>
      <c r="L145" s="7"/>
      <c r="M145" s="254">
        <v>1</v>
      </c>
    </row>
    <row r="146" spans="1:13" s="180" customFormat="1" ht="252">
      <c r="A146" s="1"/>
      <c r="B146" s="6">
        <v>2</v>
      </c>
      <c r="C146" s="7" t="s">
        <v>6462</v>
      </c>
      <c r="D146" s="6" t="s">
        <v>929</v>
      </c>
      <c r="E146" s="6" t="s">
        <v>5049</v>
      </c>
      <c r="F146" s="12">
        <v>0.47149999999999997</v>
      </c>
      <c r="G146" s="12">
        <v>0.47149999999999997</v>
      </c>
      <c r="H146" s="12"/>
      <c r="I146" s="6" t="s">
        <v>4227</v>
      </c>
      <c r="J146" s="6" t="s">
        <v>5050</v>
      </c>
      <c r="K146" s="51" t="s">
        <v>5052</v>
      </c>
      <c r="L146" s="7"/>
      <c r="M146" s="254">
        <v>1</v>
      </c>
    </row>
    <row r="147" spans="1:13" s="180" customFormat="1" ht="173.25">
      <c r="A147" s="1"/>
      <c r="B147" s="6">
        <v>3</v>
      </c>
      <c r="C147" s="7" t="s">
        <v>5093</v>
      </c>
      <c r="D147" s="6" t="s">
        <v>27</v>
      </c>
      <c r="E147" s="6" t="s">
        <v>5066</v>
      </c>
      <c r="F147" s="12">
        <v>0.28000000000000003</v>
      </c>
      <c r="G147" s="12">
        <v>0.28000000000000003</v>
      </c>
      <c r="H147" s="12"/>
      <c r="I147" s="6" t="s">
        <v>4227</v>
      </c>
      <c r="J147" s="6" t="s">
        <v>5067</v>
      </c>
      <c r="K147" s="51" t="s">
        <v>5089</v>
      </c>
      <c r="L147" s="7"/>
      <c r="M147" s="254">
        <v>1</v>
      </c>
    </row>
    <row r="148" spans="1:13" s="181" customFormat="1" hidden="1">
      <c r="A148" s="5"/>
      <c r="B148" s="3"/>
      <c r="C148" s="137"/>
      <c r="D148" s="3"/>
      <c r="E148" s="3"/>
      <c r="F148" s="142"/>
      <c r="G148" s="142"/>
      <c r="H148" s="142"/>
      <c r="I148" s="3"/>
      <c r="J148" s="3"/>
      <c r="K148" s="137"/>
      <c r="L148" s="137"/>
      <c r="M148" s="183"/>
    </row>
    <row r="149" spans="1:13" s="97" customFormat="1">
      <c r="A149" s="30"/>
      <c r="B149" s="79" t="s">
        <v>56</v>
      </c>
      <c r="C149" s="189" t="s">
        <v>6492</v>
      </c>
      <c r="D149" s="95"/>
      <c r="E149" s="95"/>
      <c r="F149" s="89"/>
      <c r="G149" s="89"/>
      <c r="H149" s="89"/>
      <c r="I149" s="95"/>
      <c r="J149" s="95"/>
      <c r="K149" s="96"/>
      <c r="L149" s="96"/>
      <c r="M149" s="256">
        <v>0</v>
      </c>
    </row>
    <row r="150" spans="1:13" s="180" customFormat="1" ht="126">
      <c r="A150" s="1"/>
      <c r="B150" s="6">
        <v>4</v>
      </c>
      <c r="C150" s="190" t="s">
        <v>5079</v>
      </c>
      <c r="D150" s="6" t="s">
        <v>104</v>
      </c>
      <c r="E150" s="6" t="s">
        <v>5080</v>
      </c>
      <c r="F150" s="12">
        <v>0.38</v>
      </c>
      <c r="G150" s="12">
        <v>0.38</v>
      </c>
      <c r="H150" s="12"/>
      <c r="I150" s="6" t="s">
        <v>4227</v>
      </c>
      <c r="J150" s="6" t="s">
        <v>5081</v>
      </c>
      <c r="K150" s="51" t="s">
        <v>5095</v>
      </c>
      <c r="L150" s="7"/>
      <c r="M150" s="254">
        <v>1</v>
      </c>
    </row>
    <row r="151" spans="1:13" s="181" customFormat="1" hidden="1">
      <c r="A151" s="5"/>
      <c r="B151" s="132"/>
      <c r="C151" s="132"/>
      <c r="D151" s="3"/>
      <c r="E151" s="3"/>
      <c r="F151" s="142"/>
      <c r="G151" s="142"/>
      <c r="H151" s="142"/>
      <c r="I151" s="3"/>
      <c r="J151" s="3"/>
      <c r="K151" s="137"/>
      <c r="L151" s="137"/>
      <c r="M151" s="183"/>
    </row>
    <row r="152" spans="1:13" s="5" customFormat="1" hidden="1">
      <c r="B152" s="162" t="s">
        <v>129</v>
      </c>
      <c r="C152" s="163" t="s">
        <v>130</v>
      </c>
      <c r="D152" s="162"/>
      <c r="E152" s="163"/>
      <c r="F152" s="143"/>
      <c r="G152" s="142"/>
      <c r="H152" s="142"/>
      <c r="I152" s="3"/>
      <c r="J152" s="3"/>
      <c r="K152" s="137"/>
      <c r="L152" s="137"/>
      <c r="M152" s="138"/>
    </row>
    <row r="153" spans="1:13" s="181" customFormat="1" hidden="1">
      <c r="A153" s="5"/>
      <c r="B153" s="3"/>
      <c r="C153" s="137"/>
      <c r="D153" s="3"/>
      <c r="E153" s="3"/>
      <c r="F153" s="143"/>
      <c r="G153" s="142"/>
      <c r="H153" s="142"/>
      <c r="I153" s="3"/>
      <c r="J153" s="3"/>
      <c r="K153" s="185"/>
      <c r="L153" s="137"/>
      <c r="M153" s="183"/>
    </row>
    <row r="154" spans="1:13" s="181" customFormat="1" hidden="1">
      <c r="A154" s="5"/>
      <c r="B154" s="3"/>
      <c r="C154" s="137"/>
      <c r="D154" s="3"/>
      <c r="E154" s="3"/>
      <c r="F154" s="143"/>
      <c r="G154" s="142"/>
      <c r="H154" s="142"/>
      <c r="I154" s="3"/>
      <c r="J154" s="3"/>
      <c r="K154" s="185"/>
      <c r="L154" s="137"/>
      <c r="M154" s="183"/>
    </row>
    <row r="155" spans="1:13" s="181" customFormat="1" hidden="1">
      <c r="A155" s="5"/>
      <c r="B155" s="3"/>
      <c r="C155" s="137"/>
      <c r="D155" s="3"/>
      <c r="E155" s="3"/>
      <c r="F155" s="143"/>
      <c r="G155" s="142"/>
      <c r="H155" s="142"/>
      <c r="I155" s="3"/>
      <c r="J155" s="3"/>
      <c r="K155" s="185"/>
      <c r="L155" s="137"/>
      <c r="M155" s="183"/>
    </row>
    <row r="156" spans="1:13" s="181" customFormat="1" hidden="1">
      <c r="A156" s="5"/>
      <c r="B156" s="3"/>
      <c r="C156" s="137"/>
      <c r="D156" s="3"/>
      <c r="E156" s="3"/>
      <c r="F156" s="143"/>
      <c r="G156" s="142"/>
      <c r="H156" s="142"/>
      <c r="I156" s="3"/>
      <c r="J156" s="3"/>
      <c r="K156" s="185"/>
      <c r="L156" s="137"/>
      <c r="M156" s="183"/>
    </row>
    <row r="157" spans="1:13" s="181" customFormat="1" hidden="1">
      <c r="A157" s="5"/>
      <c r="B157" s="3"/>
      <c r="C157" s="132"/>
      <c r="D157" s="3"/>
      <c r="E157" s="3"/>
      <c r="F157" s="142"/>
      <c r="G157" s="142"/>
      <c r="H157" s="142"/>
      <c r="I157" s="3"/>
      <c r="J157" s="3"/>
      <c r="K157" s="132"/>
      <c r="L157" s="137"/>
      <c r="M157" s="183"/>
    </row>
    <row r="158" spans="1:13" s="5" customFormat="1" hidden="1">
      <c r="B158" s="163" t="s">
        <v>1077</v>
      </c>
      <c r="C158" s="186"/>
      <c r="D158" s="3"/>
      <c r="E158" s="3"/>
      <c r="F158" s="187"/>
      <c r="G158" s="142"/>
      <c r="H158" s="142"/>
      <c r="I158" s="3"/>
      <c r="J158" s="3"/>
      <c r="K158" s="137"/>
      <c r="L158" s="137"/>
      <c r="M158" s="138"/>
    </row>
    <row r="159" spans="1:13" s="5" customFormat="1" hidden="1">
      <c r="B159" s="162" t="s">
        <v>16</v>
      </c>
      <c r="C159" s="188" t="s">
        <v>6493</v>
      </c>
      <c r="D159" s="162"/>
      <c r="E159" s="163"/>
      <c r="F159" s="143"/>
      <c r="G159" s="142"/>
      <c r="H159" s="142"/>
      <c r="I159" s="3"/>
      <c r="J159" s="3"/>
      <c r="K159" s="137"/>
      <c r="L159" s="137"/>
      <c r="M159" s="138"/>
    </row>
    <row r="160" spans="1:13" s="5" customFormat="1" hidden="1">
      <c r="B160" s="161" t="s">
        <v>18</v>
      </c>
      <c r="C160" s="201" t="s">
        <v>19</v>
      </c>
      <c r="D160" s="3"/>
      <c r="E160" s="137"/>
      <c r="F160" s="143"/>
      <c r="G160" s="142"/>
      <c r="H160" s="142"/>
      <c r="I160" s="3"/>
      <c r="J160" s="3"/>
      <c r="K160" s="185"/>
      <c r="L160" s="137"/>
      <c r="M160" s="138"/>
    </row>
    <row r="161" spans="1:13" s="181" customFormat="1" hidden="1">
      <c r="A161" s="5"/>
      <c r="B161" s="3"/>
      <c r="C161" s="137"/>
      <c r="D161" s="3"/>
      <c r="E161" s="137"/>
      <c r="F161" s="143"/>
      <c r="G161" s="142"/>
      <c r="H161" s="142"/>
      <c r="I161" s="3"/>
      <c r="J161" s="3"/>
      <c r="K161" s="185"/>
      <c r="L161" s="137"/>
      <c r="M161" s="183"/>
    </row>
    <row r="162" spans="1:13" s="181" customFormat="1" hidden="1">
      <c r="A162" s="5"/>
      <c r="B162" s="3"/>
      <c r="C162" s="137"/>
      <c r="D162" s="3"/>
      <c r="E162" s="137"/>
      <c r="F162" s="143"/>
      <c r="G162" s="142"/>
      <c r="H162" s="142"/>
      <c r="I162" s="3"/>
      <c r="J162" s="3"/>
      <c r="K162" s="185"/>
      <c r="L162" s="137"/>
      <c r="M162" s="183"/>
    </row>
    <row r="163" spans="1:13" s="181" customFormat="1" hidden="1">
      <c r="A163" s="5"/>
      <c r="B163" s="3"/>
      <c r="C163" s="137"/>
      <c r="D163" s="3"/>
      <c r="E163" s="137"/>
      <c r="F163" s="143"/>
      <c r="G163" s="142"/>
      <c r="H163" s="142"/>
      <c r="I163" s="3"/>
      <c r="J163" s="3"/>
      <c r="K163" s="185"/>
      <c r="L163" s="137"/>
      <c r="M163" s="183"/>
    </row>
    <row r="164" spans="1:13" s="181" customFormat="1" hidden="1">
      <c r="A164" s="5"/>
      <c r="B164" s="3"/>
      <c r="C164" s="137"/>
      <c r="D164" s="3"/>
      <c r="E164" s="137"/>
      <c r="F164" s="143"/>
      <c r="G164" s="142"/>
      <c r="H164" s="142"/>
      <c r="I164" s="3"/>
      <c r="J164" s="3"/>
      <c r="K164" s="185"/>
      <c r="L164" s="137"/>
      <c r="M164" s="183"/>
    </row>
    <row r="165" spans="1:13" s="181" customFormat="1" hidden="1">
      <c r="A165" s="5"/>
      <c r="B165" s="3"/>
      <c r="C165" s="137"/>
      <c r="D165" s="3"/>
      <c r="E165" s="137"/>
      <c r="F165" s="143"/>
      <c r="G165" s="142"/>
      <c r="H165" s="142"/>
      <c r="I165" s="3"/>
      <c r="J165" s="3"/>
      <c r="K165" s="185"/>
      <c r="L165" s="137"/>
      <c r="M165" s="183"/>
    </row>
    <row r="166" spans="1:13" s="5" customFormat="1" hidden="1">
      <c r="B166" s="161" t="s">
        <v>56</v>
      </c>
      <c r="C166" s="201" t="s">
        <v>57</v>
      </c>
      <c r="D166" s="3"/>
      <c r="E166" s="137"/>
      <c r="F166" s="143"/>
      <c r="G166" s="142"/>
      <c r="H166" s="142"/>
      <c r="I166" s="3"/>
      <c r="J166" s="3"/>
      <c r="K166" s="185"/>
      <c r="L166" s="137"/>
      <c r="M166" s="138"/>
    </row>
    <row r="167" spans="1:13" s="181" customFormat="1" hidden="1">
      <c r="A167" s="5"/>
      <c r="B167" s="3"/>
      <c r="C167" s="230"/>
      <c r="D167" s="3"/>
      <c r="E167" s="137"/>
      <c r="F167" s="143"/>
      <c r="G167" s="142"/>
      <c r="H167" s="142"/>
      <c r="I167" s="3"/>
      <c r="J167" s="3"/>
      <c r="K167" s="185"/>
      <c r="L167" s="137"/>
      <c r="M167" s="183"/>
    </row>
    <row r="168" spans="1:13" s="181" customFormat="1" hidden="1">
      <c r="A168" s="5"/>
      <c r="B168" s="3"/>
      <c r="C168" s="230"/>
      <c r="D168" s="3"/>
      <c r="E168" s="137"/>
      <c r="F168" s="143"/>
      <c r="G168" s="142"/>
      <c r="H168" s="142"/>
      <c r="I168" s="3"/>
      <c r="J168" s="3"/>
      <c r="K168" s="185"/>
      <c r="L168" s="137"/>
      <c r="M168" s="183"/>
    </row>
    <row r="169" spans="1:13" s="181" customFormat="1" hidden="1">
      <c r="A169" s="5"/>
      <c r="B169" s="3"/>
      <c r="C169" s="230"/>
      <c r="D169" s="3"/>
      <c r="E169" s="137"/>
      <c r="F169" s="143"/>
      <c r="G169" s="142"/>
      <c r="H169" s="142"/>
      <c r="I169" s="3"/>
      <c r="J169" s="3"/>
      <c r="K169" s="185"/>
      <c r="L169" s="137"/>
      <c r="M169" s="183"/>
    </row>
    <row r="170" spans="1:13" s="181" customFormat="1" hidden="1">
      <c r="A170" s="5"/>
      <c r="B170" s="3"/>
      <c r="C170" s="230"/>
      <c r="D170" s="3"/>
      <c r="E170" s="137"/>
      <c r="F170" s="143"/>
      <c r="G170" s="142"/>
      <c r="H170" s="142"/>
      <c r="I170" s="3"/>
      <c r="J170" s="3"/>
      <c r="K170" s="185"/>
      <c r="L170" s="137"/>
      <c r="M170" s="183"/>
    </row>
    <row r="171" spans="1:13" s="181" customFormat="1" hidden="1">
      <c r="A171" s="5"/>
      <c r="B171" s="3"/>
      <c r="C171" s="230"/>
      <c r="D171" s="3"/>
      <c r="E171" s="137"/>
      <c r="F171" s="143"/>
      <c r="G171" s="142"/>
      <c r="H171" s="142"/>
      <c r="I171" s="3"/>
      <c r="J171" s="3"/>
      <c r="K171" s="185"/>
      <c r="L171" s="137"/>
      <c r="M171" s="183"/>
    </row>
    <row r="172" spans="1:13" s="181" customFormat="1" hidden="1">
      <c r="A172" s="5"/>
      <c r="B172" s="132"/>
      <c r="C172" s="132"/>
      <c r="D172" s="3"/>
      <c r="E172" s="137"/>
      <c r="F172" s="143"/>
      <c r="G172" s="142"/>
      <c r="H172" s="142"/>
      <c r="I172" s="3"/>
      <c r="J172" s="3"/>
      <c r="K172" s="185"/>
      <c r="L172" s="137"/>
      <c r="M172" s="183"/>
    </row>
    <row r="173" spans="1:13" s="5" customFormat="1" hidden="1">
      <c r="B173" s="162" t="s">
        <v>129</v>
      </c>
      <c r="C173" s="163" t="s">
        <v>130</v>
      </c>
      <c r="D173" s="3"/>
      <c r="E173" s="137"/>
      <c r="F173" s="143"/>
      <c r="G173" s="142"/>
      <c r="H173" s="142"/>
      <c r="I173" s="3"/>
      <c r="J173" s="3"/>
      <c r="K173" s="185"/>
      <c r="L173" s="137"/>
      <c r="M173" s="138"/>
    </row>
    <row r="174" spans="1:13" s="181" customFormat="1" hidden="1">
      <c r="A174" s="5"/>
      <c r="B174" s="3"/>
      <c r="C174" s="137"/>
      <c r="D174" s="3"/>
      <c r="E174" s="137"/>
      <c r="F174" s="143"/>
      <c r="G174" s="142"/>
      <c r="H174" s="142"/>
      <c r="I174" s="3"/>
      <c r="J174" s="3"/>
      <c r="K174" s="185"/>
      <c r="L174" s="137"/>
      <c r="M174" s="183"/>
    </row>
    <row r="175" spans="1:13" s="181" customFormat="1" hidden="1">
      <c r="A175" s="5"/>
      <c r="B175" s="3"/>
      <c r="C175" s="137"/>
      <c r="D175" s="3"/>
      <c r="E175" s="137"/>
      <c r="F175" s="143"/>
      <c r="G175" s="142"/>
      <c r="H175" s="142"/>
      <c r="I175" s="3"/>
      <c r="J175" s="3"/>
      <c r="K175" s="185"/>
      <c r="L175" s="137"/>
      <c r="M175" s="183"/>
    </row>
    <row r="176" spans="1:13" s="181" customFormat="1" hidden="1">
      <c r="A176" s="5"/>
      <c r="B176" s="3"/>
      <c r="C176" s="132"/>
      <c r="D176" s="3"/>
      <c r="E176" s="3"/>
      <c r="F176" s="142"/>
      <c r="G176" s="142"/>
      <c r="H176" s="142"/>
      <c r="I176" s="3"/>
      <c r="J176" s="3"/>
      <c r="K176" s="132"/>
      <c r="L176" s="137"/>
      <c r="M176" s="183"/>
    </row>
    <row r="177" spans="1:13" s="2" customFormat="1">
      <c r="B177" s="42" t="s">
        <v>6432</v>
      </c>
      <c r="C177" s="40"/>
      <c r="D177" s="11"/>
      <c r="E177" s="11"/>
      <c r="F177" s="37"/>
      <c r="G177" s="38"/>
      <c r="H177" s="38"/>
      <c r="I177" s="11"/>
      <c r="J177" s="11"/>
      <c r="K177" s="36"/>
      <c r="L177" s="36"/>
      <c r="M177" s="255">
        <v>0</v>
      </c>
    </row>
    <row r="178" spans="1:13" s="2" customFormat="1">
      <c r="B178" s="41" t="s">
        <v>16</v>
      </c>
      <c r="C178" s="43" t="s">
        <v>6493</v>
      </c>
      <c r="D178" s="41"/>
      <c r="E178" s="42"/>
      <c r="F178" s="39"/>
      <c r="G178" s="38"/>
      <c r="H178" s="38"/>
      <c r="I178" s="11"/>
      <c r="J178" s="11"/>
      <c r="K178" s="36"/>
      <c r="L178" s="36"/>
      <c r="M178" s="255">
        <v>0</v>
      </c>
    </row>
    <row r="179" spans="1:13" s="80" customFormat="1">
      <c r="A179" s="2"/>
      <c r="B179" s="79" t="s">
        <v>18</v>
      </c>
      <c r="C179" s="189" t="s">
        <v>19</v>
      </c>
      <c r="D179" s="98"/>
      <c r="E179" s="99"/>
      <c r="F179" s="86"/>
      <c r="G179" s="87"/>
      <c r="H179" s="87"/>
      <c r="I179" s="78"/>
      <c r="J179" s="78"/>
      <c r="K179" s="85"/>
      <c r="L179" s="85"/>
      <c r="M179" s="256">
        <v>0</v>
      </c>
    </row>
    <row r="180" spans="1:13" s="180" customFormat="1" ht="63">
      <c r="A180" s="2"/>
      <c r="B180" s="6">
        <v>1</v>
      </c>
      <c r="C180" s="7" t="s">
        <v>5037</v>
      </c>
      <c r="D180" s="6" t="s">
        <v>929</v>
      </c>
      <c r="E180" s="33" t="s">
        <v>6361</v>
      </c>
      <c r="F180" s="35">
        <v>1</v>
      </c>
      <c r="G180" s="12">
        <v>1</v>
      </c>
      <c r="H180" s="12"/>
      <c r="I180" s="6" t="s">
        <v>4229</v>
      </c>
      <c r="J180" s="6" t="s">
        <v>6298</v>
      </c>
      <c r="K180" s="7" t="s">
        <v>6362</v>
      </c>
      <c r="L180" s="7"/>
      <c r="M180" s="254">
        <v>1</v>
      </c>
    </row>
    <row r="181" spans="1:13" s="181" customFormat="1" hidden="1">
      <c r="A181" s="5"/>
      <c r="B181" s="3"/>
      <c r="C181" s="137"/>
      <c r="D181" s="3"/>
      <c r="E181" s="132"/>
      <c r="F181" s="143"/>
      <c r="G181" s="142"/>
      <c r="H181" s="142"/>
      <c r="I181" s="3"/>
      <c r="J181" s="3"/>
      <c r="K181" s="137"/>
      <c r="L181" s="137"/>
      <c r="M181" s="183"/>
    </row>
    <row r="182" spans="1:13" s="181" customFormat="1" hidden="1">
      <c r="A182" s="5"/>
      <c r="B182" s="3"/>
      <c r="C182" s="137"/>
      <c r="D182" s="3"/>
      <c r="E182" s="132"/>
      <c r="F182" s="143"/>
      <c r="G182" s="142"/>
      <c r="H182" s="142"/>
      <c r="I182" s="3"/>
      <c r="J182" s="3"/>
      <c r="K182" s="137"/>
      <c r="L182" s="137"/>
      <c r="M182" s="183"/>
    </row>
    <row r="183" spans="1:13" s="181" customFormat="1" hidden="1">
      <c r="A183" s="5"/>
      <c r="B183" s="3"/>
      <c r="C183" s="137"/>
      <c r="D183" s="3"/>
      <c r="E183" s="132"/>
      <c r="F183" s="143"/>
      <c r="G183" s="142"/>
      <c r="H183" s="142"/>
      <c r="I183" s="3"/>
      <c r="J183" s="3"/>
      <c r="K183" s="137"/>
      <c r="L183" s="137"/>
      <c r="M183" s="183"/>
    </row>
    <row r="184" spans="1:13" s="80" customFormat="1">
      <c r="A184" s="2"/>
      <c r="B184" s="79" t="s">
        <v>56</v>
      </c>
      <c r="C184" s="189" t="s">
        <v>6492</v>
      </c>
      <c r="D184" s="98"/>
      <c r="E184" s="99"/>
      <c r="F184" s="86"/>
      <c r="G184" s="87"/>
      <c r="H184" s="87"/>
      <c r="I184" s="78"/>
      <c r="J184" s="78"/>
      <c r="K184" s="85"/>
      <c r="L184" s="85"/>
      <c r="M184" s="256">
        <v>0</v>
      </c>
    </row>
    <row r="185" spans="1:13" s="180" customFormat="1" ht="94.5">
      <c r="A185" s="2"/>
      <c r="B185" s="6">
        <v>2</v>
      </c>
      <c r="C185" s="190" t="s">
        <v>6363</v>
      </c>
      <c r="D185" s="6" t="s">
        <v>929</v>
      </c>
      <c r="E185" s="33" t="s">
        <v>6364</v>
      </c>
      <c r="F185" s="35">
        <v>4.8</v>
      </c>
      <c r="G185" s="12">
        <v>4.8</v>
      </c>
      <c r="H185" s="12"/>
      <c r="I185" s="6" t="s">
        <v>4229</v>
      </c>
      <c r="J185" s="6" t="s">
        <v>6365</v>
      </c>
      <c r="K185" s="7" t="s">
        <v>6366</v>
      </c>
      <c r="L185" s="7"/>
      <c r="M185" s="254">
        <v>1</v>
      </c>
    </row>
    <row r="186" spans="1:13" s="180" customFormat="1" ht="94.5">
      <c r="A186" s="2"/>
      <c r="B186" s="6">
        <v>3</v>
      </c>
      <c r="C186" s="190" t="s">
        <v>6367</v>
      </c>
      <c r="D186" s="6" t="s">
        <v>3858</v>
      </c>
      <c r="E186" s="33" t="s">
        <v>6368</v>
      </c>
      <c r="F186" s="35">
        <v>18.100000000000001</v>
      </c>
      <c r="G186" s="12">
        <v>18.100000000000001</v>
      </c>
      <c r="H186" s="12"/>
      <c r="I186" s="6" t="s">
        <v>4229</v>
      </c>
      <c r="J186" s="6" t="s">
        <v>5962</v>
      </c>
      <c r="K186" s="7" t="s">
        <v>6724</v>
      </c>
      <c r="L186" s="7"/>
      <c r="M186" s="254">
        <v>1</v>
      </c>
    </row>
    <row r="187" spans="1:13" s="180" customFormat="1" ht="78.75">
      <c r="A187" s="2"/>
      <c r="B187" s="6">
        <v>4</v>
      </c>
      <c r="C187" s="190" t="s">
        <v>6371</v>
      </c>
      <c r="D187" s="6" t="s">
        <v>104</v>
      </c>
      <c r="E187" s="33" t="s">
        <v>3902</v>
      </c>
      <c r="F187" s="35">
        <v>0.52</v>
      </c>
      <c r="G187" s="12">
        <v>0.52</v>
      </c>
      <c r="H187" s="12"/>
      <c r="I187" s="6" t="s">
        <v>4229</v>
      </c>
      <c r="J187" s="6" t="s">
        <v>6372</v>
      </c>
      <c r="K187" s="7" t="s">
        <v>6373</v>
      </c>
      <c r="L187" s="7"/>
      <c r="M187" s="254">
        <v>1</v>
      </c>
    </row>
    <row r="188" spans="1:13" s="180" customFormat="1" ht="63">
      <c r="A188" s="2"/>
      <c r="B188" s="6">
        <v>5</v>
      </c>
      <c r="C188" s="190" t="s">
        <v>6374</v>
      </c>
      <c r="D188" s="6" t="s">
        <v>104</v>
      </c>
      <c r="E188" s="33" t="s">
        <v>6375</v>
      </c>
      <c r="F188" s="35">
        <v>0.7</v>
      </c>
      <c r="G188" s="12">
        <v>0.7</v>
      </c>
      <c r="H188" s="12"/>
      <c r="I188" s="6" t="s">
        <v>4229</v>
      </c>
      <c r="J188" s="6" t="s">
        <v>6376</v>
      </c>
      <c r="K188" s="7" t="s">
        <v>6377</v>
      </c>
      <c r="L188" s="7"/>
      <c r="M188" s="254">
        <v>1</v>
      </c>
    </row>
    <row r="189" spans="1:13" s="181" customFormat="1" hidden="1">
      <c r="A189" s="5"/>
      <c r="B189" s="3"/>
      <c r="C189" s="137"/>
      <c r="D189" s="3"/>
      <c r="E189" s="3"/>
      <c r="F189" s="265"/>
      <c r="G189" s="266"/>
      <c r="H189" s="266"/>
      <c r="I189" s="3"/>
      <c r="J189" s="3"/>
      <c r="K189" s="137"/>
      <c r="L189" s="137"/>
      <c r="M189" s="183"/>
    </row>
    <row r="190" spans="1:13" s="2" customFormat="1">
      <c r="B190" s="41" t="s">
        <v>129</v>
      </c>
      <c r="C190" s="42" t="s">
        <v>130</v>
      </c>
      <c r="D190" s="11"/>
      <c r="E190" s="11"/>
      <c r="F190" s="39"/>
      <c r="G190" s="38"/>
      <c r="H190" s="38"/>
      <c r="I190" s="11"/>
      <c r="J190" s="11"/>
      <c r="K190" s="36"/>
      <c r="L190" s="36"/>
      <c r="M190" s="255">
        <v>0</v>
      </c>
    </row>
    <row r="191" spans="1:13" s="180" customFormat="1" ht="47.25">
      <c r="A191" s="1"/>
      <c r="B191" s="6">
        <v>6</v>
      </c>
      <c r="C191" s="7" t="s">
        <v>6378</v>
      </c>
      <c r="D191" s="6" t="s">
        <v>929</v>
      </c>
      <c r="E191" s="6" t="s">
        <v>6379</v>
      </c>
      <c r="F191" s="35">
        <v>135.58000000000001</v>
      </c>
      <c r="G191" s="12">
        <v>0.04</v>
      </c>
      <c r="H191" s="12"/>
      <c r="I191" s="6" t="s">
        <v>4229</v>
      </c>
      <c r="J191" s="6" t="s">
        <v>6261</v>
      </c>
      <c r="K191" s="7" t="s">
        <v>6380</v>
      </c>
      <c r="L191" s="7"/>
      <c r="M191" s="254">
        <v>1</v>
      </c>
    </row>
    <row r="192" spans="1:13" s="181" customFormat="1" hidden="1">
      <c r="A192" s="5"/>
      <c r="B192" s="3"/>
      <c r="C192" s="132"/>
      <c r="D192" s="3"/>
      <c r="E192" s="3"/>
      <c r="F192" s="142"/>
      <c r="G192" s="142"/>
      <c r="H192" s="142"/>
      <c r="I192" s="3"/>
      <c r="J192" s="3"/>
      <c r="K192" s="132"/>
      <c r="L192" s="137"/>
      <c r="M192" s="183"/>
    </row>
    <row r="193" spans="2:13" s="5" customFormat="1" hidden="1">
      <c r="B193" s="163" t="s">
        <v>1078</v>
      </c>
      <c r="C193" s="186"/>
      <c r="D193" s="3"/>
      <c r="E193" s="3"/>
      <c r="F193" s="187"/>
      <c r="G193" s="142"/>
      <c r="H193" s="142"/>
      <c r="I193" s="3"/>
      <c r="J193" s="3"/>
      <c r="K193" s="137"/>
      <c r="L193" s="137"/>
      <c r="M193" s="138"/>
    </row>
    <row r="194" spans="2:13" s="5" customFormat="1" hidden="1">
      <c r="B194" s="162" t="s">
        <v>16</v>
      </c>
      <c r="C194" s="188" t="s">
        <v>6493</v>
      </c>
      <c r="D194" s="162"/>
      <c r="E194" s="163"/>
      <c r="F194" s="143"/>
      <c r="G194" s="142"/>
      <c r="H194" s="142"/>
      <c r="I194" s="3"/>
      <c r="J194" s="3"/>
      <c r="K194" s="137"/>
      <c r="L194" s="137"/>
      <c r="M194" s="138"/>
    </row>
    <row r="195" spans="2:13" s="5" customFormat="1" hidden="1">
      <c r="B195" s="161" t="s">
        <v>18</v>
      </c>
      <c r="C195" s="201" t="s">
        <v>19</v>
      </c>
      <c r="D195" s="3"/>
      <c r="E195" s="3"/>
      <c r="F195" s="3"/>
      <c r="G195" s="3"/>
      <c r="H195" s="3"/>
      <c r="I195" s="3"/>
      <c r="J195" s="3"/>
      <c r="K195" s="137"/>
      <c r="L195" s="137"/>
      <c r="M195" s="138"/>
    </row>
    <row r="196" spans="2:13" s="5" customFormat="1" hidden="1">
      <c r="B196" s="130"/>
      <c r="C196" s="131"/>
      <c r="D196" s="3"/>
      <c r="E196" s="3"/>
      <c r="F196" s="3"/>
      <c r="G196" s="3"/>
      <c r="H196" s="3"/>
      <c r="I196" s="3"/>
      <c r="J196" s="3"/>
      <c r="K196" s="137"/>
      <c r="L196" s="137"/>
      <c r="M196" s="138"/>
    </row>
    <row r="197" spans="2:13" s="5" customFormat="1" hidden="1">
      <c r="B197" s="130"/>
      <c r="C197" s="131"/>
      <c r="D197" s="3"/>
      <c r="E197" s="3"/>
      <c r="F197" s="3"/>
      <c r="G197" s="3"/>
      <c r="H197" s="3"/>
      <c r="I197" s="3"/>
      <c r="J197" s="3"/>
      <c r="K197" s="137"/>
      <c r="L197" s="137"/>
      <c r="M197" s="138"/>
    </row>
    <row r="198" spans="2:13" s="5" customFormat="1" hidden="1">
      <c r="B198" s="130"/>
      <c r="C198" s="131"/>
      <c r="D198" s="3"/>
      <c r="E198" s="3"/>
      <c r="F198" s="3"/>
      <c r="G198" s="3"/>
      <c r="H198" s="3"/>
      <c r="I198" s="3"/>
      <c r="J198" s="3"/>
      <c r="K198" s="137"/>
      <c r="L198" s="137"/>
      <c r="M198" s="138"/>
    </row>
    <row r="199" spans="2:13" s="5" customFormat="1" hidden="1">
      <c r="B199" s="130"/>
      <c r="C199" s="131"/>
      <c r="D199" s="3"/>
      <c r="E199" s="3"/>
      <c r="F199" s="3"/>
      <c r="G199" s="3"/>
      <c r="H199" s="3"/>
      <c r="I199" s="3"/>
      <c r="J199" s="3"/>
      <c r="K199" s="137"/>
      <c r="L199" s="137"/>
      <c r="M199" s="138"/>
    </row>
    <row r="200" spans="2:13" s="5" customFormat="1" hidden="1">
      <c r="B200" s="130"/>
      <c r="C200" s="131"/>
      <c r="D200" s="3"/>
      <c r="E200" s="3"/>
      <c r="F200" s="3"/>
      <c r="G200" s="3"/>
      <c r="H200" s="3"/>
      <c r="I200" s="3"/>
      <c r="J200" s="3"/>
      <c r="K200" s="137"/>
      <c r="L200" s="137"/>
      <c r="M200" s="138"/>
    </row>
    <row r="201" spans="2:13" s="5" customFormat="1" hidden="1">
      <c r="B201" s="161" t="s">
        <v>56</v>
      </c>
      <c r="C201" s="201" t="s">
        <v>57</v>
      </c>
      <c r="D201" s="3"/>
      <c r="E201" s="3"/>
      <c r="F201" s="3"/>
      <c r="G201" s="3"/>
      <c r="H201" s="3"/>
      <c r="I201" s="3"/>
      <c r="J201" s="3"/>
      <c r="K201" s="137"/>
      <c r="L201" s="137"/>
      <c r="M201" s="138"/>
    </row>
    <row r="202" spans="2:13" s="5" customFormat="1" hidden="1">
      <c r="B202" s="130"/>
      <c r="C202" s="207"/>
      <c r="D202" s="3"/>
      <c r="E202" s="3"/>
      <c r="F202" s="3"/>
      <c r="G202" s="3"/>
      <c r="H202" s="3"/>
      <c r="I202" s="3"/>
      <c r="J202" s="3"/>
      <c r="K202" s="137"/>
      <c r="L202" s="137"/>
      <c r="M202" s="138"/>
    </row>
    <row r="203" spans="2:13" s="5" customFormat="1" hidden="1">
      <c r="B203" s="162"/>
      <c r="C203" s="188"/>
      <c r="D203" s="3"/>
      <c r="E203" s="3"/>
      <c r="F203" s="3"/>
      <c r="G203" s="3"/>
      <c r="H203" s="3"/>
      <c r="I203" s="3"/>
      <c r="J203" s="3"/>
      <c r="K203" s="137"/>
      <c r="L203" s="137"/>
      <c r="M203" s="138"/>
    </row>
    <row r="204" spans="2:13" s="5" customFormat="1" hidden="1">
      <c r="B204" s="162"/>
      <c r="C204" s="188"/>
      <c r="D204" s="3"/>
      <c r="E204" s="3"/>
      <c r="F204" s="3"/>
      <c r="G204" s="3"/>
      <c r="H204" s="3"/>
      <c r="I204" s="3"/>
      <c r="J204" s="3"/>
      <c r="K204" s="137"/>
      <c r="L204" s="137"/>
      <c r="M204" s="138"/>
    </row>
    <row r="205" spans="2:13" s="5" customFormat="1" hidden="1">
      <c r="B205" s="3"/>
      <c r="C205" s="137"/>
      <c r="D205" s="3"/>
      <c r="E205" s="3"/>
      <c r="F205" s="3"/>
      <c r="G205" s="3"/>
      <c r="H205" s="3"/>
      <c r="I205" s="3"/>
      <c r="J205" s="3"/>
      <c r="K205" s="137"/>
      <c r="L205" s="137"/>
      <c r="M205" s="138"/>
    </row>
    <row r="206" spans="2:13" s="5" customFormat="1" hidden="1">
      <c r="B206" s="162" t="s">
        <v>129</v>
      </c>
      <c r="C206" s="163" t="s">
        <v>130</v>
      </c>
      <c r="D206" s="3"/>
      <c r="E206" s="3"/>
      <c r="F206" s="3"/>
      <c r="G206" s="3"/>
      <c r="H206" s="3"/>
      <c r="I206" s="3"/>
      <c r="J206" s="3"/>
      <c r="K206" s="137"/>
      <c r="L206" s="137"/>
      <c r="M206" s="138"/>
    </row>
    <row r="207" spans="2:13" s="5" customFormat="1" hidden="1">
      <c r="B207" s="3"/>
      <c r="C207" s="137"/>
      <c r="D207" s="3"/>
      <c r="E207" s="3"/>
      <c r="F207" s="3"/>
      <c r="G207" s="3"/>
      <c r="H207" s="3"/>
      <c r="I207" s="3"/>
      <c r="J207" s="3"/>
      <c r="K207" s="137"/>
      <c r="L207" s="137"/>
      <c r="M207" s="138"/>
    </row>
    <row r="208" spans="2:13" s="5" customFormat="1" hidden="1">
      <c r="B208" s="184"/>
      <c r="C208" s="137"/>
      <c r="D208" s="3"/>
      <c r="E208" s="3"/>
      <c r="F208" s="3"/>
      <c r="G208" s="3"/>
      <c r="H208" s="3"/>
      <c r="I208" s="3"/>
      <c r="J208" s="3"/>
      <c r="K208" s="137"/>
      <c r="L208" s="137"/>
      <c r="M208" s="138"/>
    </row>
    <row r="209" spans="1:14" s="5" customFormat="1" hidden="1">
      <c r="B209" s="184"/>
      <c r="C209" s="137"/>
      <c r="D209" s="3"/>
      <c r="E209" s="3"/>
      <c r="F209" s="3"/>
      <c r="G209" s="3"/>
      <c r="H209" s="3"/>
      <c r="I209" s="3"/>
      <c r="J209" s="3"/>
      <c r="K209" s="137"/>
      <c r="L209" s="137"/>
      <c r="M209" s="138"/>
    </row>
    <row r="210" spans="1:14" s="5" customFormat="1" hidden="1">
      <c r="B210" s="130"/>
      <c r="C210" s="132"/>
      <c r="D210" s="3"/>
      <c r="E210" s="3"/>
      <c r="F210" s="142"/>
      <c r="G210" s="142"/>
      <c r="H210" s="142"/>
      <c r="I210" s="3"/>
      <c r="J210" s="3"/>
      <c r="K210" s="132"/>
      <c r="L210" s="137"/>
      <c r="M210" s="138"/>
    </row>
    <row r="211" spans="1:14" s="2" customFormat="1">
      <c r="B211" s="42" t="s">
        <v>6433</v>
      </c>
      <c r="C211" s="40"/>
      <c r="D211" s="11"/>
      <c r="E211" s="11"/>
      <c r="F211" s="37"/>
      <c r="G211" s="38"/>
      <c r="H211" s="38"/>
      <c r="I211" s="11"/>
      <c r="J211" s="11"/>
      <c r="K211" s="36"/>
      <c r="L211" s="36"/>
      <c r="M211" s="255">
        <v>0</v>
      </c>
    </row>
    <row r="212" spans="1:14" s="2" customFormat="1">
      <c r="A212" s="5"/>
      <c r="B212" s="41" t="s">
        <v>16</v>
      </c>
      <c r="C212" s="43" t="s">
        <v>6493</v>
      </c>
      <c r="D212" s="11"/>
      <c r="E212" s="11"/>
      <c r="F212" s="37"/>
      <c r="G212" s="38"/>
      <c r="H212" s="38"/>
      <c r="I212" s="11"/>
      <c r="J212" s="11"/>
      <c r="K212" s="36"/>
      <c r="L212" s="36"/>
      <c r="M212" s="255">
        <v>0</v>
      </c>
    </row>
    <row r="213" spans="1:14" s="80" customFormat="1">
      <c r="A213" s="5"/>
      <c r="B213" s="79" t="s">
        <v>18</v>
      </c>
      <c r="C213" s="189" t="s">
        <v>19</v>
      </c>
      <c r="D213" s="78"/>
      <c r="E213" s="78"/>
      <c r="F213" s="87"/>
      <c r="G213" s="87"/>
      <c r="H213" s="87"/>
      <c r="I213" s="78"/>
      <c r="J213" s="78"/>
      <c r="K213" s="85"/>
      <c r="L213" s="85"/>
      <c r="M213" s="256">
        <v>0</v>
      </c>
    </row>
    <row r="214" spans="1:14" ht="220.5">
      <c r="A214" s="5"/>
      <c r="B214" s="6">
        <v>1</v>
      </c>
      <c r="C214" s="7" t="s">
        <v>3917</v>
      </c>
      <c r="D214" s="6" t="s">
        <v>929</v>
      </c>
      <c r="E214" s="6" t="s">
        <v>3918</v>
      </c>
      <c r="F214" s="12">
        <v>0.94</v>
      </c>
      <c r="G214" s="12">
        <v>0.13159999999999999</v>
      </c>
      <c r="I214" s="6" t="s">
        <v>1136</v>
      </c>
      <c r="J214" s="6" t="s">
        <v>3919</v>
      </c>
      <c r="K214" s="7" t="s">
        <v>6741</v>
      </c>
      <c r="L214" s="7"/>
      <c r="M214" s="254">
        <v>1</v>
      </c>
    </row>
    <row r="215" spans="1:14" s="5" customFormat="1" hidden="1">
      <c r="B215" s="130"/>
      <c r="C215" s="131"/>
      <c r="D215" s="3"/>
      <c r="E215" s="3"/>
      <c r="F215" s="142"/>
      <c r="G215" s="142"/>
      <c r="H215" s="142"/>
      <c r="I215" s="3"/>
      <c r="J215" s="3"/>
      <c r="K215" s="137"/>
      <c r="L215" s="137"/>
      <c r="M215" s="138"/>
    </row>
    <row r="216" spans="1:14" s="80" customFormat="1">
      <c r="A216" s="5"/>
      <c r="B216" s="79" t="s">
        <v>56</v>
      </c>
      <c r="C216" s="189" t="s">
        <v>6492</v>
      </c>
      <c r="D216" s="78"/>
      <c r="E216" s="78"/>
      <c r="F216" s="87"/>
      <c r="G216" s="87"/>
      <c r="H216" s="87"/>
      <c r="I216" s="78"/>
      <c r="J216" s="78"/>
      <c r="K216" s="85"/>
      <c r="L216" s="85"/>
      <c r="M216" s="256">
        <v>0</v>
      </c>
    </row>
    <row r="217" spans="1:14" s="180" customFormat="1" ht="126">
      <c r="A217" s="181"/>
      <c r="B217" s="6">
        <v>2</v>
      </c>
      <c r="C217" s="190" t="s">
        <v>3922</v>
      </c>
      <c r="D217" s="6" t="s">
        <v>929</v>
      </c>
      <c r="E217" s="6" t="s">
        <v>3923</v>
      </c>
      <c r="F217" s="12">
        <v>21.5</v>
      </c>
      <c r="G217" s="12">
        <v>13.71</v>
      </c>
      <c r="H217" s="12"/>
      <c r="I217" s="6" t="s">
        <v>1136</v>
      </c>
      <c r="J217" s="6" t="s">
        <v>3924</v>
      </c>
      <c r="K217" s="7" t="s">
        <v>6742</v>
      </c>
      <c r="L217" s="7"/>
      <c r="M217" s="254">
        <v>1</v>
      </c>
    </row>
    <row r="218" spans="1:14" s="180" customFormat="1" ht="267.75">
      <c r="A218" s="181"/>
      <c r="B218" s="6">
        <v>3</v>
      </c>
      <c r="C218" s="190" t="s">
        <v>3925</v>
      </c>
      <c r="D218" s="6" t="s">
        <v>929</v>
      </c>
      <c r="E218" s="6" t="s">
        <v>3926</v>
      </c>
      <c r="F218" s="12">
        <v>9.39</v>
      </c>
      <c r="G218" s="12">
        <v>1.98</v>
      </c>
      <c r="H218" s="12"/>
      <c r="I218" s="6" t="s">
        <v>1136</v>
      </c>
      <c r="J218" s="6" t="s">
        <v>1231</v>
      </c>
      <c r="K218" s="51" t="s">
        <v>6743</v>
      </c>
      <c r="L218" s="7"/>
      <c r="M218" s="254">
        <v>1</v>
      </c>
    </row>
    <row r="219" spans="1:14" s="180" customFormat="1" ht="236.25">
      <c r="A219" s="181"/>
      <c r="B219" s="6">
        <v>4</v>
      </c>
      <c r="C219" s="190" t="s">
        <v>3927</v>
      </c>
      <c r="D219" s="6" t="s">
        <v>929</v>
      </c>
      <c r="E219" s="6" t="s">
        <v>3928</v>
      </c>
      <c r="F219" s="12">
        <v>22.3</v>
      </c>
      <c r="G219" s="12">
        <v>1.95035</v>
      </c>
      <c r="H219" s="12"/>
      <c r="I219" s="6" t="s">
        <v>1136</v>
      </c>
      <c r="J219" s="6" t="s">
        <v>3929</v>
      </c>
      <c r="K219" s="51" t="s">
        <v>6744</v>
      </c>
      <c r="L219" s="7"/>
      <c r="M219" s="254">
        <v>1</v>
      </c>
    </row>
    <row r="220" spans="1:14" s="180" customFormat="1" ht="204.75">
      <c r="A220" s="181"/>
      <c r="B220" s="6">
        <v>5</v>
      </c>
      <c r="C220" s="190" t="s">
        <v>6735</v>
      </c>
      <c r="D220" s="6" t="s">
        <v>47</v>
      </c>
      <c r="E220" s="6" t="s">
        <v>6736</v>
      </c>
      <c r="F220" s="12">
        <v>4.6500000000000004</v>
      </c>
      <c r="G220" s="12">
        <v>4.5199999999999996</v>
      </c>
      <c r="H220" s="12"/>
      <c r="I220" s="6" t="s">
        <v>1136</v>
      </c>
      <c r="J220" s="6" t="s">
        <v>6737</v>
      </c>
      <c r="K220" s="51" t="s">
        <v>6739</v>
      </c>
      <c r="L220" s="7"/>
      <c r="M220" s="254">
        <v>1</v>
      </c>
      <c r="N220" s="180" t="s">
        <v>6738</v>
      </c>
    </row>
    <row r="221" spans="1:14" s="181" customFormat="1" hidden="1">
      <c r="B221" s="3"/>
      <c r="C221" s="132"/>
      <c r="D221" s="3"/>
      <c r="E221" s="3"/>
      <c r="F221" s="142"/>
      <c r="G221" s="142"/>
      <c r="H221" s="142"/>
      <c r="I221" s="3"/>
      <c r="J221" s="3"/>
      <c r="K221" s="137"/>
      <c r="L221" s="137"/>
      <c r="M221" s="183"/>
    </row>
    <row r="222" spans="1:14" s="5" customFormat="1" hidden="1">
      <c r="B222" s="162" t="s">
        <v>129</v>
      </c>
      <c r="C222" s="163" t="s">
        <v>130</v>
      </c>
      <c r="D222" s="162"/>
      <c r="E222" s="163"/>
      <c r="F222" s="143"/>
      <c r="G222" s="142"/>
      <c r="H222" s="142"/>
      <c r="I222" s="3"/>
      <c r="J222" s="3"/>
      <c r="K222" s="137"/>
      <c r="L222" s="137"/>
      <c r="M222" s="138"/>
    </row>
    <row r="223" spans="1:14" s="5" customFormat="1" hidden="1">
      <c r="B223" s="3"/>
      <c r="C223" s="137"/>
      <c r="D223" s="3"/>
      <c r="E223" s="137"/>
      <c r="F223" s="143"/>
      <c r="G223" s="142"/>
      <c r="H223" s="142"/>
      <c r="I223" s="3"/>
      <c r="J223" s="3"/>
      <c r="K223" s="137"/>
      <c r="L223" s="137"/>
      <c r="M223" s="138"/>
    </row>
    <row r="224" spans="1:14" s="5" customFormat="1" hidden="1">
      <c r="B224" s="3"/>
      <c r="C224" s="137"/>
      <c r="D224" s="3"/>
      <c r="E224" s="137"/>
      <c r="F224" s="143"/>
      <c r="G224" s="142"/>
      <c r="H224" s="142"/>
      <c r="I224" s="3"/>
      <c r="J224" s="3"/>
      <c r="K224" s="137"/>
      <c r="L224" s="137"/>
      <c r="M224" s="138"/>
    </row>
    <row r="225" spans="1:13" s="5" customFormat="1" hidden="1">
      <c r="B225" s="3"/>
      <c r="C225" s="137"/>
      <c r="D225" s="3"/>
      <c r="E225" s="137"/>
      <c r="F225" s="143"/>
      <c r="G225" s="142"/>
      <c r="H225" s="142"/>
      <c r="I225" s="3"/>
      <c r="J225" s="3"/>
      <c r="K225" s="137"/>
      <c r="L225" s="137"/>
      <c r="M225" s="138"/>
    </row>
    <row r="226" spans="1:13" s="5" customFormat="1" hidden="1">
      <c r="B226" s="3"/>
      <c r="C226" s="137"/>
      <c r="D226" s="3"/>
      <c r="E226" s="137"/>
      <c r="F226" s="143"/>
      <c r="G226" s="142"/>
      <c r="H226" s="142"/>
      <c r="I226" s="3"/>
      <c r="J226" s="3"/>
      <c r="K226" s="137"/>
      <c r="L226" s="137"/>
      <c r="M226" s="138"/>
    </row>
    <row r="227" spans="1:13" s="5" customFormat="1" hidden="1">
      <c r="B227" s="3"/>
      <c r="C227" s="137"/>
      <c r="D227" s="3"/>
      <c r="E227" s="137"/>
      <c r="F227" s="143"/>
      <c r="G227" s="142"/>
      <c r="H227" s="142"/>
      <c r="I227" s="3"/>
      <c r="J227" s="3"/>
      <c r="K227" s="185"/>
      <c r="L227" s="137"/>
      <c r="M227" s="138"/>
    </row>
    <row r="228" spans="1:13" s="2" customFormat="1">
      <c r="A228" s="5"/>
      <c r="B228" s="42" t="s">
        <v>6434</v>
      </c>
      <c r="C228" s="40"/>
      <c r="D228" s="11"/>
      <c r="E228" s="11"/>
      <c r="F228" s="37"/>
      <c r="G228" s="38"/>
      <c r="H228" s="38"/>
      <c r="I228" s="11"/>
      <c r="J228" s="11"/>
      <c r="K228" s="36"/>
      <c r="L228" s="36"/>
      <c r="M228" s="255">
        <v>0</v>
      </c>
    </row>
    <row r="229" spans="1:13" s="2" customFormat="1">
      <c r="A229" s="5"/>
      <c r="B229" s="41" t="s">
        <v>16</v>
      </c>
      <c r="C229" s="43" t="s">
        <v>6493</v>
      </c>
      <c r="D229" s="41"/>
      <c r="E229" s="42"/>
      <c r="F229" s="39"/>
      <c r="G229" s="38"/>
      <c r="H229" s="38"/>
      <c r="I229" s="11"/>
      <c r="J229" s="11"/>
      <c r="K229" s="36"/>
      <c r="L229" s="36"/>
      <c r="M229" s="255">
        <v>0</v>
      </c>
    </row>
    <row r="230" spans="1:13" s="80" customFormat="1">
      <c r="A230" s="5"/>
      <c r="B230" s="79" t="s">
        <v>18</v>
      </c>
      <c r="C230" s="189" t="s">
        <v>19</v>
      </c>
      <c r="D230" s="78"/>
      <c r="E230" s="78"/>
      <c r="F230" s="87"/>
      <c r="G230" s="87"/>
      <c r="H230" s="87"/>
      <c r="I230" s="78"/>
      <c r="J230" s="78"/>
      <c r="K230" s="85"/>
      <c r="L230" s="85"/>
      <c r="M230" s="256">
        <v>0</v>
      </c>
    </row>
    <row r="231" spans="1:13" s="180" customFormat="1" ht="63">
      <c r="A231" s="181"/>
      <c r="B231" s="6">
        <v>1</v>
      </c>
      <c r="C231" s="7" t="s">
        <v>3930</v>
      </c>
      <c r="D231" s="6" t="s">
        <v>104</v>
      </c>
      <c r="E231" s="6" t="s">
        <v>3931</v>
      </c>
      <c r="F231" s="12">
        <v>0.15</v>
      </c>
      <c r="G231" s="12">
        <v>0.15</v>
      </c>
      <c r="H231" s="12"/>
      <c r="I231" s="6" t="s">
        <v>1251</v>
      </c>
      <c r="J231" s="6" t="s">
        <v>3932</v>
      </c>
      <c r="K231" s="7" t="s">
        <v>3933</v>
      </c>
      <c r="L231" s="7"/>
      <c r="M231" s="254">
        <v>1</v>
      </c>
    </row>
    <row r="232" spans="1:13" s="180" customFormat="1" ht="63">
      <c r="A232" s="181"/>
      <c r="B232" s="6">
        <v>2</v>
      </c>
      <c r="C232" s="7" t="s">
        <v>6464</v>
      </c>
      <c r="D232" s="6" t="s">
        <v>104</v>
      </c>
      <c r="E232" s="6" t="s">
        <v>3931</v>
      </c>
      <c r="F232" s="12">
        <v>0.4</v>
      </c>
      <c r="G232" s="12">
        <v>0.4</v>
      </c>
      <c r="H232" s="12"/>
      <c r="I232" s="6" t="s">
        <v>1251</v>
      </c>
      <c r="J232" s="6" t="s">
        <v>3934</v>
      </c>
      <c r="K232" s="7" t="s">
        <v>6447</v>
      </c>
      <c r="L232" s="7"/>
      <c r="M232" s="254">
        <v>1</v>
      </c>
    </row>
    <row r="233" spans="1:13" s="180" customFormat="1" ht="94.5">
      <c r="A233" s="181"/>
      <c r="B233" s="6">
        <v>3</v>
      </c>
      <c r="C233" s="7" t="s">
        <v>3935</v>
      </c>
      <c r="D233" s="6" t="s">
        <v>929</v>
      </c>
      <c r="E233" s="6" t="s">
        <v>3936</v>
      </c>
      <c r="F233" s="12">
        <v>1</v>
      </c>
      <c r="G233" s="12">
        <v>0.04</v>
      </c>
      <c r="H233" s="12"/>
      <c r="I233" s="6" t="s">
        <v>1251</v>
      </c>
      <c r="J233" s="6" t="s">
        <v>1263</v>
      </c>
      <c r="K233" s="7" t="s">
        <v>3937</v>
      </c>
      <c r="L233" s="7"/>
      <c r="M233" s="254">
        <v>1</v>
      </c>
    </row>
    <row r="234" spans="1:13" s="180" customFormat="1" ht="63">
      <c r="A234" s="181"/>
      <c r="B234" s="6">
        <v>4</v>
      </c>
      <c r="C234" s="7" t="s">
        <v>3938</v>
      </c>
      <c r="D234" s="6" t="s">
        <v>27</v>
      </c>
      <c r="E234" s="6" t="s">
        <v>3939</v>
      </c>
      <c r="F234" s="12">
        <v>3.98</v>
      </c>
      <c r="G234" s="12">
        <v>0.88</v>
      </c>
      <c r="H234" s="12"/>
      <c r="I234" s="6" t="s">
        <v>1251</v>
      </c>
      <c r="J234" s="6" t="s">
        <v>3940</v>
      </c>
      <c r="K234" s="7" t="s">
        <v>3941</v>
      </c>
      <c r="L234" s="7"/>
      <c r="M234" s="254">
        <v>1</v>
      </c>
    </row>
    <row r="235" spans="1:13" s="181" customFormat="1" hidden="1">
      <c r="B235" s="3"/>
      <c r="C235" s="137"/>
      <c r="D235" s="3"/>
      <c r="E235" s="3"/>
      <c r="F235" s="142"/>
      <c r="G235" s="142"/>
      <c r="H235" s="142"/>
      <c r="I235" s="3"/>
      <c r="J235" s="3"/>
      <c r="K235" s="137"/>
      <c r="L235" s="137"/>
      <c r="M235" s="183"/>
    </row>
    <row r="236" spans="1:13" s="80" customFormat="1">
      <c r="A236" s="5"/>
      <c r="B236" s="79" t="s">
        <v>56</v>
      </c>
      <c r="C236" s="189" t="s">
        <v>6492</v>
      </c>
      <c r="D236" s="78"/>
      <c r="E236" s="78"/>
      <c r="F236" s="87"/>
      <c r="G236" s="87"/>
      <c r="H236" s="87"/>
      <c r="I236" s="78"/>
      <c r="J236" s="78"/>
      <c r="K236" s="85"/>
      <c r="L236" s="85"/>
      <c r="M236" s="256">
        <v>0</v>
      </c>
    </row>
    <row r="237" spans="1:13" s="180" customFormat="1" ht="63">
      <c r="A237" s="181"/>
      <c r="B237" s="6">
        <v>5</v>
      </c>
      <c r="C237" s="190" t="s">
        <v>3942</v>
      </c>
      <c r="D237" s="6" t="s">
        <v>929</v>
      </c>
      <c r="E237" s="6" t="s">
        <v>3943</v>
      </c>
      <c r="F237" s="12">
        <v>6.04</v>
      </c>
      <c r="G237" s="12">
        <v>0.6</v>
      </c>
      <c r="H237" s="12"/>
      <c r="I237" s="6" t="s">
        <v>1251</v>
      </c>
      <c r="J237" s="6" t="s">
        <v>1263</v>
      </c>
      <c r="K237" s="7" t="s">
        <v>3944</v>
      </c>
      <c r="L237" s="7"/>
      <c r="M237" s="254">
        <v>1</v>
      </c>
    </row>
    <row r="238" spans="1:13" s="180" customFormat="1" ht="47.25">
      <c r="A238" s="181"/>
      <c r="B238" s="6">
        <v>6</v>
      </c>
      <c r="C238" s="33" t="s">
        <v>3945</v>
      </c>
      <c r="D238" s="6" t="s">
        <v>86</v>
      </c>
      <c r="E238" s="6" t="s">
        <v>3946</v>
      </c>
      <c r="F238" s="12">
        <v>0.56999999999999995</v>
      </c>
      <c r="G238" s="12">
        <v>0.08</v>
      </c>
      <c r="H238" s="12"/>
      <c r="I238" s="6" t="s">
        <v>1251</v>
      </c>
      <c r="J238" s="6" t="s">
        <v>1252</v>
      </c>
      <c r="K238" s="7" t="s">
        <v>3947</v>
      </c>
      <c r="L238" s="7"/>
      <c r="M238" s="254">
        <v>1</v>
      </c>
    </row>
    <row r="239" spans="1:13" s="181" customFormat="1" hidden="1">
      <c r="B239" s="3"/>
      <c r="C239" s="132"/>
      <c r="D239" s="3"/>
      <c r="E239" s="3"/>
      <c r="F239" s="142"/>
      <c r="G239" s="142"/>
      <c r="H239" s="142"/>
      <c r="I239" s="3"/>
      <c r="J239" s="3"/>
      <c r="K239" s="137"/>
      <c r="L239" s="137"/>
      <c r="M239" s="183"/>
    </row>
    <row r="240" spans="1:13" s="2" customFormat="1">
      <c r="A240" s="5"/>
      <c r="B240" s="41" t="s">
        <v>129</v>
      </c>
      <c r="C240" s="42" t="s">
        <v>130</v>
      </c>
      <c r="D240" s="11"/>
      <c r="E240" s="11"/>
      <c r="F240" s="38"/>
      <c r="G240" s="38"/>
      <c r="H240" s="38"/>
      <c r="I240" s="11"/>
      <c r="J240" s="11"/>
      <c r="K240" s="44"/>
      <c r="L240" s="36"/>
      <c r="M240" s="255">
        <v>0</v>
      </c>
    </row>
    <row r="241" spans="1:13" ht="63">
      <c r="A241" s="5"/>
      <c r="B241" s="19">
        <v>7</v>
      </c>
      <c r="C241" s="33" t="s">
        <v>3952</v>
      </c>
      <c r="D241" s="6" t="s">
        <v>3953</v>
      </c>
      <c r="E241" s="6" t="s">
        <v>3954</v>
      </c>
      <c r="F241" s="12">
        <v>10.050000000000001</v>
      </c>
      <c r="G241" s="12">
        <v>4</v>
      </c>
      <c r="I241" s="6" t="s">
        <v>1251</v>
      </c>
      <c r="J241" s="6" t="s">
        <v>3955</v>
      </c>
      <c r="K241" s="33" t="s">
        <v>3956</v>
      </c>
      <c r="L241" s="7"/>
      <c r="M241" s="254">
        <v>1</v>
      </c>
    </row>
    <row r="242" spans="1:13" ht="47.25">
      <c r="A242" s="5"/>
      <c r="B242" s="19">
        <v>8</v>
      </c>
      <c r="C242" s="33" t="s">
        <v>3957</v>
      </c>
      <c r="D242" s="6" t="s">
        <v>929</v>
      </c>
      <c r="E242" s="6" t="s">
        <v>3939</v>
      </c>
      <c r="F242" s="12">
        <v>38.04</v>
      </c>
      <c r="G242" s="12">
        <v>2.39</v>
      </c>
      <c r="I242" s="6" t="s">
        <v>1251</v>
      </c>
      <c r="J242" s="6" t="s">
        <v>1287</v>
      </c>
      <c r="K242" s="33" t="s">
        <v>3958</v>
      </c>
      <c r="L242" s="7"/>
      <c r="M242" s="254">
        <v>1</v>
      </c>
    </row>
    <row r="243" spans="1:13" s="5" customFormat="1" hidden="1">
      <c r="B243" s="130"/>
      <c r="C243" s="132"/>
      <c r="D243" s="3"/>
      <c r="E243" s="3"/>
      <c r="F243" s="142"/>
      <c r="G243" s="142"/>
      <c r="H243" s="142"/>
      <c r="I243" s="3"/>
      <c r="J243" s="3"/>
      <c r="K243" s="132"/>
      <c r="L243" s="137"/>
      <c r="M243" s="138"/>
    </row>
    <row r="244" spans="1:13" s="2" customFormat="1">
      <c r="B244" s="42" t="s">
        <v>6435</v>
      </c>
      <c r="C244" s="40"/>
      <c r="D244" s="11"/>
      <c r="E244" s="11"/>
      <c r="F244" s="37"/>
      <c r="G244" s="38"/>
      <c r="H244" s="38"/>
      <c r="I244" s="11"/>
      <c r="J244" s="11"/>
      <c r="K244" s="36"/>
      <c r="L244" s="36"/>
      <c r="M244" s="255">
        <v>0</v>
      </c>
    </row>
    <row r="245" spans="1:13" s="2" customFormat="1">
      <c r="B245" s="41" t="s">
        <v>16</v>
      </c>
      <c r="C245" s="43" t="s">
        <v>6493</v>
      </c>
      <c r="D245" s="11"/>
      <c r="E245" s="11"/>
      <c r="F245" s="38"/>
      <c r="G245" s="38"/>
      <c r="H245" s="38"/>
      <c r="I245" s="11"/>
      <c r="J245" s="11"/>
      <c r="K245" s="44"/>
      <c r="L245" s="36"/>
      <c r="M245" s="255">
        <v>0</v>
      </c>
    </row>
    <row r="246" spans="1:13" s="80" customFormat="1">
      <c r="A246" s="1"/>
      <c r="B246" s="79" t="s">
        <v>18</v>
      </c>
      <c r="C246" s="189" t="s">
        <v>19</v>
      </c>
      <c r="D246" s="78"/>
      <c r="E246" s="78"/>
      <c r="F246" s="87"/>
      <c r="G246" s="87"/>
      <c r="H246" s="87"/>
      <c r="I246" s="78"/>
      <c r="J246" s="78"/>
      <c r="K246" s="91"/>
      <c r="L246" s="85"/>
      <c r="M246" s="256">
        <v>0</v>
      </c>
    </row>
    <row r="247" spans="1:13" s="180" customFormat="1" ht="47.25">
      <c r="A247" s="1"/>
      <c r="B247" s="6">
        <v>1</v>
      </c>
      <c r="C247" s="7" t="s">
        <v>4622</v>
      </c>
      <c r="D247" s="6" t="s">
        <v>929</v>
      </c>
      <c r="E247" s="6" t="s">
        <v>4623</v>
      </c>
      <c r="F247" s="12">
        <v>93.96</v>
      </c>
      <c r="G247" s="12">
        <v>44.11</v>
      </c>
      <c r="H247" s="12"/>
      <c r="I247" s="6" t="s">
        <v>4431</v>
      </c>
      <c r="J247" s="6" t="s">
        <v>4624</v>
      </c>
      <c r="K247" s="33" t="s">
        <v>4625</v>
      </c>
      <c r="L247" s="7" t="s">
        <v>6755</v>
      </c>
      <c r="M247" s="254">
        <v>1</v>
      </c>
    </row>
    <row r="248" spans="1:13" s="181" customFormat="1" hidden="1">
      <c r="A248" s="5"/>
      <c r="B248" s="3"/>
      <c r="C248" s="137"/>
      <c r="D248" s="3"/>
      <c r="E248" s="3"/>
      <c r="F248" s="142"/>
      <c r="G248" s="142"/>
      <c r="H248" s="142"/>
      <c r="I248" s="3"/>
      <c r="J248" s="3"/>
      <c r="K248" s="132"/>
      <c r="L248" s="137"/>
      <c r="M248" s="183"/>
    </row>
    <row r="249" spans="1:13" s="80" customFormat="1">
      <c r="A249" s="1"/>
      <c r="B249" s="79" t="s">
        <v>56</v>
      </c>
      <c r="C249" s="189" t="s">
        <v>6492</v>
      </c>
      <c r="D249" s="78"/>
      <c r="E249" s="78"/>
      <c r="F249" s="87"/>
      <c r="G249" s="87"/>
      <c r="H249" s="87"/>
      <c r="I249" s="78"/>
      <c r="J249" s="78"/>
      <c r="K249" s="91"/>
      <c r="L249" s="85"/>
      <c r="M249" s="256">
        <v>0</v>
      </c>
    </row>
    <row r="250" spans="1:13" s="180" customFormat="1" ht="51">
      <c r="A250" s="1"/>
      <c r="B250" s="6">
        <v>2</v>
      </c>
      <c r="C250" s="190" t="s">
        <v>4626</v>
      </c>
      <c r="D250" s="6" t="s">
        <v>929</v>
      </c>
      <c r="E250" s="6" t="s">
        <v>4627</v>
      </c>
      <c r="F250" s="12">
        <v>20.309999999999999</v>
      </c>
      <c r="G250" s="12">
        <v>0.3</v>
      </c>
      <c r="H250" s="12"/>
      <c r="I250" s="6" t="s">
        <v>4431</v>
      </c>
      <c r="J250" s="376" t="s">
        <v>4628</v>
      </c>
      <c r="K250" s="33" t="s">
        <v>4629</v>
      </c>
      <c r="L250" s="7" t="s">
        <v>6756</v>
      </c>
      <c r="M250" s="254">
        <v>1</v>
      </c>
    </row>
    <row r="251" spans="1:13" s="181" customFormat="1" hidden="1">
      <c r="A251" s="5"/>
      <c r="B251" s="3"/>
      <c r="C251" s="132"/>
      <c r="D251" s="3"/>
      <c r="E251" s="3"/>
      <c r="F251" s="142"/>
      <c r="G251" s="142"/>
      <c r="H251" s="142"/>
      <c r="I251" s="3"/>
      <c r="J251" s="3"/>
      <c r="K251" s="132"/>
      <c r="L251" s="137"/>
      <c r="M251" s="183"/>
    </row>
    <row r="252" spans="1:13" s="2" customFormat="1">
      <c r="A252" s="1"/>
      <c r="B252" s="41" t="s">
        <v>129</v>
      </c>
      <c r="C252" s="42" t="s">
        <v>130</v>
      </c>
      <c r="D252" s="11"/>
      <c r="E252" s="11"/>
      <c r="F252" s="38"/>
      <c r="G252" s="38"/>
      <c r="H252" s="38"/>
      <c r="I252" s="11"/>
      <c r="J252" s="11"/>
      <c r="K252" s="44"/>
      <c r="L252" s="36"/>
      <c r="M252" s="255">
        <v>0</v>
      </c>
    </row>
    <row r="253" spans="1:13" s="180" customFormat="1" ht="47.25">
      <c r="A253" s="1"/>
      <c r="B253" s="6">
        <v>3</v>
      </c>
      <c r="C253" s="33" t="s">
        <v>4630</v>
      </c>
      <c r="D253" s="6" t="s">
        <v>860</v>
      </c>
      <c r="E253" s="6" t="s">
        <v>4631</v>
      </c>
      <c r="F253" s="12">
        <v>40.4</v>
      </c>
      <c r="G253" s="12">
        <v>0.53700000000000003</v>
      </c>
      <c r="H253" s="12"/>
      <c r="I253" s="6" t="s">
        <v>4431</v>
      </c>
      <c r="J253" s="6" t="s">
        <v>4473</v>
      </c>
      <c r="K253" s="33" t="s">
        <v>4632</v>
      </c>
      <c r="L253" s="7" t="s">
        <v>6757</v>
      </c>
      <c r="M253" s="254">
        <v>1</v>
      </c>
    </row>
    <row r="254" spans="1:13" s="180" customFormat="1" ht="126">
      <c r="A254" s="1"/>
      <c r="B254" s="6">
        <v>4</v>
      </c>
      <c r="C254" s="33" t="s">
        <v>4633</v>
      </c>
      <c r="D254" s="6" t="s">
        <v>860</v>
      </c>
      <c r="E254" s="6" t="s">
        <v>4634</v>
      </c>
      <c r="F254" s="12">
        <v>14.2</v>
      </c>
      <c r="G254" s="12"/>
      <c r="H254" s="12">
        <v>12.94</v>
      </c>
      <c r="I254" s="6" t="s">
        <v>4431</v>
      </c>
      <c r="J254" s="6" t="s">
        <v>4473</v>
      </c>
      <c r="K254" s="33" t="s">
        <v>4635</v>
      </c>
      <c r="L254" s="7" t="s">
        <v>6758</v>
      </c>
      <c r="M254" s="254">
        <v>1</v>
      </c>
    </row>
    <row r="255" spans="1:13" s="180" customFormat="1" ht="126">
      <c r="A255" s="1"/>
      <c r="B255" s="6">
        <v>5</v>
      </c>
      <c r="C255" s="33" t="s">
        <v>4636</v>
      </c>
      <c r="D255" s="6" t="s">
        <v>929</v>
      </c>
      <c r="E255" s="6" t="s">
        <v>4637</v>
      </c>
      <c r="F255" s="12">
        <v>16.97</v>
      </c>
      <c r="G255" s="12"/>
      <c r="H255" s="12">
        <v>14.87</v>
      </c>
      <c r="I255" s="6" t="s">
        <v>4431</v>
      </c>
      <c r="J255" s="6" t="s">
        <v>4473</v>
      </c>
      <c r="K255" s="33" t="s">
        <v>4638</v>
      </c>
      <c r="L255" s="7" t="s">
        <v>6759</v>
      </c>
      <c r="M255" s="254">
        <v>1</v>
      </c>
    </row>
    <row r="256" spans="1:13" s="181" customFormat="1" hidden="1">
      <c r="A256" s="5"/>
      <c r="B256" s="3"/>
      <c r="C256" s="132"/>
      <c r="D256" s="3"/>
      <c r="E256" s="3"/>
      <c r="F256" s="142"/>
      <c r="G256" s="142"/>
      <c r="H256" s="142"/>
      <c r="I256" s="3"/>
      <c r="J256" s="3"/>
      <c r="K256" s="132"/>
      <c r="L256" s="137"/>
      <c r="M256" s="183"/>
    </row>
    <row r="257" spans="1:13" s="5" customFormat="1" hidden="1">
      <c r="B257" s="163" t="s">
        <v>3959</v>
      </c>
      <c r="C257" s="186"/>
      <c r="D257" s="3"/>
      <c r="E257" s="3"/>
      <c r="F257" s="187"/>
      <c r="G257" s="142"/>
      <c r="H257" s="142"/>
      <c r="I257" s="3"/>
      <c r="J257" s="3"/>
      <c r="K257" s="137"/>
      <c r="L257" s="137"/>
      <c r="M257" s="138"/>
    </row>
    <row r="258" spans="1:13" s="5" customFormat="1" hidden="1">
      <c r="B258" s="162" t="s">
        <v>16</v>
      </c>
      <c r="C258" s="188" t="s">
        <v>6493</v>
      </c>
      <c r="D258" s="162"/>
      <c r="E258" s="163"/>
      <c r="F258" s="143"/>
      <c r="G258" s="142"/>
      <c r="H258" s="142"/>
      <c r="I258" s="3"/>
      <c r="J258" s="3"/>
      <c r="K258" s="137"/>
      <c r="L258" s="137"/>
      <c r="M258" s="138"/>
    </row>
    <row r="259" spans="1:13" s="5" customFormat="1" hidden="1">
      <c r="B259" s="161" t="s">
        <v>18</v>
      </c>
      <c r="C259" s="201" t="s">
        <v>19</v>
      </c>
      <c r="D259" s="130"/>
      <c r="E259" s="132"/>
      <c r="F259" s="133"/>
      <c r="G259" s="134"/>
      <c r="H259" s="134"/>
      <c r="I259" s="135"/>
      <c r="J259" s="135"/>
      <c r="K259" s="136"/>
      <c r="L259" s="137"/>
      <c r="M259" s="138"/>
    </row>
    <row r="260" spans="1:13" s="181" customFormat="1" hidden="1">
      <c r="A260" s="5"/>
      <c r="B260" s="3"/>
      <c r="C260" s="137"/>
      <c r="D260" s="3"/>
      <c r="E260" s="132"/>
      <c r="F260" s="133"/>
      <c r="G260" s="134"/>
      <c r="H260" s="134"/>
      <c r="I260" s="135"/>
      <c r="J260" s="135"/>
      <c r="K260" s="136"/>
      <c r="L260" s="137"/>
      <c r="M260" s="183"/>
    </row>
    <row r="261" spans="1:13" s="181" customFormat="1" hidden="1">
      <c r="A261" s="5"/>
      <c r="B261" s="3"/>
      <c r="C261" s="137"/>
      <c r="D261" s="3"/>
      <c r="E261" s="132"/>
      <c r="F261" s="133"/>
      <c r="G261" s="134"/>
      <c r="H261" s="134"/>
      <c r="I261" s="135"/>
      <c r="J261" s="135"/>
      <c r="K261" s="136"/>
      <c r="L261" s="137"/>
      <c r="M261" s="183"/>
    </row>
    <row r="262" spans="1:13" s="181" customFormat="1" hidden="1">
      <c r="A262" s="5"/>
      <c r="B262" s="3"/>
      <c r="C262" s="137"/>
      <c r="D262" s="3"/>
      <c r="E262" s="132"/>
      <c r="F262" s="133"/>
      <c r="G262" s="134"/>
      <c r="H262" s="134"/>
      <c r="I262" s="135"/>
      <c r="J262" s="135"/>
      <c r="K262" s="136"/>
      <c r="L262" s="137"/>
      <c r="M262" s="183"/>
    </row>
    <row r="263" spans="1:13" s="181" customFormat="1" hidden="1">
      <c r="A263" s="5"/>
      <c r="B263" s="3"/>
      <c r="C263" s="137"/>
      <c r="D263" s="3"/>
      <c r="E263" s="132"/>
      <c r="F263" s="133"/>
      <c r="G263" s="134"/>
      <c r="H263" s="134"/>
      <c r="I263" s="135"/>
      <c r="J263" s="135"/>
      <c r="K263" s="136"/>
      <c r="L263" s="137"/>
      <c r="M263" s="183"/>
    </row>
    <row r="264" spans="1:13" s="181" customFormat="1" hidden="1">
      <c r="A264" s="5"/>
      <c r="B264" s="3"/>
      <c r="C264" s="137"/>
      <c r="D264" s="3"/>
      <c r="E264" s="132"/>
      <c r="F264" s="133"/>
      <c r="G264" s="134"/>
      <c r="H264" s="134"/>
      <c r="I264" s="135"/>
      <c r="J264" s="135"/>
      <c r="K264" s="136"/>
      <c r="L264" s="137"/>
      <c r="M264" s="183"/>
    </row>
    <row r="265" spans="1:13" s="5" customFormat="1" hidden="1">
      <c r="B265" s="161" t="s">
        <v>56</v>
      </c>
      <c r="C265" s="201" t="s">
        <v>57</v>
      </c>
      <c r="D265" s="130"/>
      <c r="E265" s="132"/>
      <c r="F265" s="133"/>
      <c r="G265" s="134"/>
      <c r="H265" s="134"/>
      <c r="I265" s="135"/>
      <c r="J265" s="135"/>
      <c r="K265" s="136"/>
      <c r="L265" s="137"/>
      <c r="M265" s="138"/>
    </row>
    <row r="266" spans="1:13" s="181" customFormat="1" hidden="1">
      <c r="A266" s="5"/>
      <c r="B266" s="3"/>
      <c r="C266" s="230"/>
      <c r="D266" s="3"/>
      <c r="E266" s="132"/>
      <c r="F266" s="133"/>
      <c r="G266" s="134"/>
      <c r="H266" s="134"/>
      <c r="I266" s="135"/>
      <c r="J266" s="135"/>
      <c r="K266" s="136"/>
      <c r="L266" s="137"/>
      <c r="M266" s="183"/>
    </row>
    <row r="267" spans="1:13" s="181" customFormat="1" hidden="1">
      <c r="A267" s="5"/>
      <c r="B267" s="3"/>
      <c r="C267" s="132"/>
      <c r="D267" s="3"/>
      <c r="E267" s="132"/>
      <c r="F267" s="133"/>
      <c r="G267" s="134"/>
      <c r="H267" s="134"/>
      <c r="I267" s="135"/>
      <c r="J267" s="135"/>
      <c r="K267" s="136"/>
      <c r="L267" s="137"/>
      <c r="M267" s="183"/>
    </row>
    <row r="268" spans="1:13" s="181" customFormat="1" hidden="1">
      <c r="A268" s="5"/>
      <c r="B268" s="3"/>
      <c r="C268" s="132"/>
      <c r="D268" s="3"/>
      <c r="E268" s="132"/>
      <c r="F268" s="133"/>
      <c r="G268" s="134"/>
      <c r="H268" s="134"/>
      <c r="I268" s="135"/>
      <c r="J268" s="135"/>
      <c r="K268" s="136"/>
      <c r="L268" s="137"/>
      <c r="M268" s="183"/>
    </row>
    <row r="269" spans="1:13" s="5" customFormat="1" hidden="1">
      <c r="B269" s="162" t="s">
        <v>129</v>
      </c>
      <c r="C269" s="163" t="s">
        <v>130</v>
      </c>
      <c r="D269" s="130"/>
      <c r="E269" s="132"/>
      <c r="F269" s="133"/>
      <c r="G269" s="134"/>
      <c r="H269" s="134"/>
      <c r="I269" s="135"/>
      <c r="J269" s="135"/>
      <c r="K269" s="136"/>
      <c r="L269" s="137"/>
      <c r="M269" s="138"/>
    </row>
    <row r="270" spans="1:13" s="181" customFormat="1" hidden="1">
      <c r="A270" s="5"/>
      <c r="B270" s="3"/>
      <c r="C270" s="132"/>
      <c r="D270" s="3"/>
      <c r="E270" s="132"/>
      <c r="F270" s="133"/>
      <c r="G270" s="134"/>
      <c r="H270" s="134"/>
      <c r="I270" s="135"/>
      <c r="J270" s="135"/>
      <c r="K270" s="136"/>
      <c r="L270" s="137"/>
      <c r="M270" s="183"/>
    </row>
    <row r="271" spans="1:13" s="181" customFormat="1" hidden="1">
      <c r="A271" s="5"/>
      <c r="B271" s="164"/>
      <c r="C271" s="137"/>
      <c r="D271" s="3"/>
      <c r="E271" s="132"/>
      <c r="F271" s="133"/>
      <c r="G271" s="134"/>
      <c r="H271" s="134"/>
      <c r="I271" s="135"/>
      <c r="J271" s="135"/>
      <c r="K271" s="136"/>
      <c r="L271" s="137"/>
      <c r="M271" s="183"/>
    </row>
    <row r="272" spans="1:13" s="181" customFormat="1" hidden="1">
      <c r="A272" s="5"/>
      <c r="B272" s="164"/>
      <c r="C272" s="137"/>
      <c r="D272" s="3"/>
      <c r="E272" s="132"/>
      <c r="F272" s="133"/>
      <c r="G272" s="134"/>
      <c r="H272" s="134"/>
      <c r="I272" s="135"/>
      <c r="J272" s="135"/>
      <c r="K272" s="136"/>
      <c r="L272" s="137"/>
      <c r="M272" s="183"/>
    </row>
    <row r="273" spans="1:13" s="181" customFormat="1" hidden="1">
      <c r="A273" s="5"/>
      <c r="B273" s="164"/>
      <c r="C273" s="137"/>
      <c r="D273" s="3"/>
      <c r="E273" s="132"/>
      <c r="F273" s="133"/>
      <c r="G273" s="134"/>
      <c r="H273" s="134"/>
      <c r="I273" s="135"/>
      <c r="J273" s="135"/>
      <c r="K273" s="136"/>
      <c r="L273" s="137"/>
      <c r="M273" s="183"/>
    </row>
    <row r="274" spans="1:13" s="181" customFormat="1" hidden="1">
      <c r="A274" s="5"/>
      <c r="B274" s="164"/>
      <c r="C274" s="137"/>
      <c r="D274" s="3"/>
      <c r="E274" s="132"/>
      <c r="F274" s="133"/>
      <c r="G274" s="134"/>
      <c r="H274" s="134"/>
      <c r="I274" s="135"/>
      <c r="J274" s="135"/>
      <c r="K274" s="136"/>
      <c r="L274" s="137"/>
      <c r="M274" s="183"/>
    </row>
    <row r="275" spans="1:13" s="181" customFormat="1" hidden="1">
      <c r="A275" s="5"/>
      <c r="B275" s="164"/>
      <c r="C275" s="137"/>
      <c r="D275" s="3"/>
      <c r="E275" s="132"/>
      <c r="F275" s="133"/>
      <c r="G275" s="134"/>
      <c r="H275" s="134"/>
      <c r="I275" s="135"/>
      <c r="J275" s="135"/>
      <c r="K275" s="136"/>
      <c r="L275" s="137"/>
      <c r="M275" s="183"/>
    </row>
    <row r="276" spans="1:13" s="181" customFormat="1" hidden="1">
      <c r="A276" s="5"/>
      <c r="B276" s="164"/>
      <c r="C276" s="137"/>
      <c r="D276" s="3"/>
      <c r="E276" s="132"/>
      <c r="F276" s="133"/>
      <c r="G276" s="134"/>
      <c r="H276" s="134"/>
      <c r="I276" s="135"/>
      <c r="J276" s="135"/>
      <c r="K276" s="136"/>
      <c r="L276" s="137"/>
      <c r="M276" s="183"/>
    </row>
    <row r="277" spans="1:13" s="181" customFormat="1" hidden="1">
      <c r="A277" s="5"/>
      <c r="B277" s="164"/>
      <c r="C277" s="137"/>
      <c r="D277" s="3"/>
      <c r="E277" s="132"/>
      <c r="F277" s="133"/>
      <c r="G277" s="134"/>
      <c r="H277" s="134"/>
      <c r="I277" s="135"/>
      <c r="J277" s="135"/>
      <c r="K277" s="136"/>
      <c r="L277" s="137"/>
      <c r="M277" s="183"/>
    </row>
    <row r="278" spans="1:13" s="181" customFormat="1" hidden="1">
      <c r="A278" s="5"/>
      <c r="B278" s="164"/>
      <c r="C278" s="137"/>
      <c r="D278" s="3"/>
      <c r="E278" s="132"/>
      <c r="F278" s="133"/>
      <c r="G278" s="134"/>
      <c r="H278" s="134"/>
      <c r="I278" s="135"/>
      <c r="J278" s="135"/>
      <c r="K278" s="136"/>
      <c r="L278" s="137"/>
      <c r="M278" s="183"/>
    </row>
    <row r="279" spans="1:13" s="181" customFormat="1" hidden="1">
      <c r="A279" s="5"/>
      <c r="B279" s="164"/>
      <c r="C279" s="137"/>
      <c r="D279" s="3"/>
      <c r="E279" s="132"/>
      <c r="F279" s="133"/>
      <c r="G279" s="134"/>
      <c r="H279" s="134"/>
      <c r="I279" s="135"/>
      <c r="J279" s="135"/>
      <c r="K279" s="136"/>
      <c r="L279" s="137"/>
      <c r="M279" s="183"/>
    </row>
    <row r="280" spans="1:13" s="181" customFormat="1" hidden="1">
      <c r="A280" s="5"/>
      <c r="B280" s="164"/>
      <c r="C280" s="137"/>
      <c r="D280" s="3"/>
      <c r="E280" s="132"/>
      <c r="F280" s="133"/>
      <c r="G280" s="134"/>
      <c r="H280" s="142"/>
      <c r="I280" s="135"/>
      <c r="J280" s="135"/>
      <c r="K280" s="136"/>
      <c r="L280" s="137"/>
      <c r="M280" s="183"/>
    </row>
    <row r="281" spans="1:13" s="181" customFormat="1" hidden="1">
      <c r="A281" s="5"/>
      <c r="B281" s="3"/>
      <c r="C281" s="137"/>
      <c r="D281" s="3"/>
      <c r="E281" s="3"/>
      <c r="F281" s="142"/>
      <c r="G281" s="142"/>
      <c r="H281" s="142"/>
      <c r="I281" s="3"/>
      <c r="J281" s="3"/>
      <c r="K281" s="137"/>
      <c r="L281" s="137"/>
      <c r="M281" s="183"/>
    </row>
    <row r="282" spans="1:13" s="2" customFormat="1">
      <c r="A282" s="5"/>
      <c r="B282" s="42" t="s">
        <v>6436</v>
      </c>
      <c r="C282" s="40"/>
      <c r="D282" s="11"/>
      <c r="E282" s="11"/>
      <c r="F282" s="37"/>
      <c r="G282" s="38"/>
      <c r="H282" s="38"/>
      <c r="I282" s="11"/>
      <c r="J282" s="11"/>
      <c r="K282" s="36"/>
      <c r="L282" s="36"/>
      <c r="M282" s="255">
        <v>0</v>
      </c>
    </row>
    <row r="283" spans="1:13" s="2" customFormat="1">
      <c r="A283" s="5"/>
      <c r="B283" s="41" t="s">
        <v>16</v>
      </c>
      <c r="C283" s="43" t="s">
        <v>6493</v>
      </c>
      <c r="D283" s="41"/>
      <c r="E283" s="42"/>
      <c r="F283" s="39"/>
      <c r="G283" s="38"/>
      <c r="H283" s="38"/>
      <c r="I283" s="11"/>
      <c r="J283" s="11"/>
      <c r="K283" s="36"/>
      <c r="L283" s="36"/>
      <c r="M283" s="255">
        <v>0</v>
      </c>
    </row>
    <row r="284" spans="1:13" s="80" customFormat="1">
      <c r="A284" s="5"/>
      <c r="B284" s="79" t="s">
        <v>18</v>
      </c>
      <c r="C284" s="189" t="s">
        <v>19</v>
      </c>
      <c r="D284" s="78"/>
      <c r="E284" s="78"/>
      <c r="F284" s="93"/>
      <c r="G284" s="93"/>
      <c r="H284" s="93"/>
      <c r="I284" s="78"/>
      <c r="J284" s="78"/>
      <c r="K284" s="85"/>
      <c r="L284" s="85"/>
      <c r="M284" s="256">
        <v>0</v>
      </c>
    </row>
    <row r="285" spans="1:13" s="180" customFormat="1" ht="110.25">
      <c r="A285" s="181"/>
      <c r="B285" s="6">
        <v>1</v>
      </c>
      <c r="C285" s="7" t="s">
        <v>3960</v>
      </c>
      <c r="D285" s="6" t="s">
        <v>929</v>
      </c>
      <c r="E285" s="6" t="s">
        <v>3961</v>
      </c>
      <c r="F285" s="45">
        <v>7.58</v>
      </c>
      <c r="G285" s="45">
        <v>7.0000000000000007E-2</v>
      </c>
      <c r="H285" s="45"/>
      <c r="I285" s="6" t="s">
        <v>1671</v>
      </c>
      <c r="J285" s="6" t="s">
        <v>1691</v>
      </c>
      <c r="K285" s="7" t="s">
        <v>3962</v>
      </c>
      <c r="L285" s="7">
        <v>2024</v>
      </c>
      <c r="M285" s="254">
        <v>1</v>
      </c>
    </row>
    <row r="286" spans="1:13" s="181" customFormat="1" hidden="1">
      <c r="B286" s="3"/>
      <c r="C286" s="137"/>
      <c r="D286" s="3"/>
      <c r="E286" s="3"/>
      <c r="F286" s="133"/>
      <c r="G286" s="133"/>
      <c r="H286" s="133"/>
      <c r="I286" s="3"/>
      <c r="J286" s="3"/>
      <c r="K286" s="137"/>
      <c r="L286" s="137"/>
      <c r="M286" s="183"/>
    </row>
    <row r="287" spans="1:13" s="80" customFormat="1">
      <c r="A287" s="5"/>
      <c r="B287" s="79" t="s">
        <v>56</v>
      </c>
      <c r="C287" s="189" t="s">
        <v>6492</v>
      </c>
      <c r="D287" s="78"/>
      <c r="E287" s="78"/>
      <c r="F287" s="93"/>
      <c r="G287" s="93"/>
      <c r="H287" s="93"/>
      <c r="I287" s="78"/>
      <c r="J287" s="78"/>
      <c r="K287" s="85"/>
      <c r="L287" s="85"/>
      <c r="M287" s="256">
        <v>0</v>
      </c>
    </row>
    <row r="288" spans="1:13" s="180" customFormat="1" ht="47.25">
      <c r="A288" s="181"/>
      <c r="B288" s="6">
        <v>2</v>
      </c>
      <c r="C288" s="190" t="s">
        <v>3963</v>
      </c>
      <c r="D288" s="6" t="s">
        <v>929</v>
      </c>
      <c r="E288" s="6" t="s">
        <v>3964</v>
      </c>
      <c r="F288" s="45">
        <v>27.09</v>
      </c>
      <c r="G288" s="45">
        <v>2.58</v>
      </c>
      <c r="H288" s="45"/>
      <c r="I288" s="6" t="s">
        <v>1671</v>
      </c>
      <c r="J288" s="6" t="s">
        <v>3965</v>
      </c>
      <c r="K288" s="7" t="s">
        <v>3966</v>
      </c>
      <c r="L288" s="7">
        <v>2024</v>
      </c>
      <c r="M288" s="254">
        <v>1</v>
      </c>
    </row>
    <row r="289" spans="1:14" s="180" customFormat="1" ht="31.5">
      <c r="A289" s="181"/>
      <c r="B289" s="6">
        <v>3</v>
      </c>
      <c r="C289" s="190" t="s">
        <v>3967</v>
      </c>
      <c r="D289" s="6" t="s">
        <v>929</v>
      </c>
      <c r="E289" s="6" t="s">
        <v>3968</v>
      </c>
      <c r="F289" s="45">
        <v>38.200000000000003</v>
      </c>
      <c r="G289" s="45">
        <v>1.1600000000000037</v>
      </c>
      <c r="H289" s="45"/>
      <c r="I289" s="6" t="s">
        <v>1671</v>
      </c>
      <c r="J289" s="6" t="s">
        <v>1767</v>
      </c>
      <c r="K289" s="7" t="s">
        <v>3969</v>
      </c>
      <c r="L289" s="7">
        <v>2025</v>
      </c>
      <c r="M289" s="254">
        <v>1</v>
      </c>
    </row>
    <row r="290" spans="1:14" s="180" customFormat="1" ht="78.75">
      <c r="A290" s="181"/>
      <c r="B290" s="6">
        <v>4</v>
      </c>
      <c r="C290" s="190" t="s">
        <v>3970</v>
      </c>
      <c r="D290" s="6" t="s">
        <v>929</v>
      </c>
      <c r="E290" s="6" t="s">
        <v>3971</v>
      </c>
      <c r="F290" s="45">
        <v>198.71</v>
      </c>
      <c r="G290" s="45">
        <v>40.010000000000019</v>
      </c>
      <c r="H290" s="45"/>
      <c r="I290" s="6" t="s">
        <v>1671</v>
      </c>
      <c r="J290" s="6" t="s">
        <v>3972</v>
      </c>
      <c r="K290" s="7" t="s">
        <v>3973</v>
      </c>
      <c r="L290" s="7">
        <v>2025</v>
      </c>
      <c r="M290" s="254">
        <v>1</v>
      </c>
    </row>
    <row r="291" spans="1:14" s="180" customFormat="1" ht="31.5">
      <c r="A291" s="181"/>
      <c r="B291" s="6">
        <v>5</v>
      </c>
      <c r="C291" s="190" t="s">
        <v>3974</v>
      </c>
      <c r="D291" s="6" t="s">
        <v>929</v>
      </c>
      <c r="E291" s="6" t="s">
        <v>3975</v>
      </c>
      <c r="F291" s="45">
        <v>1.59</v>
      </c>
      <c r="G291" s="45">
        <v>1.59</v>
      </c>
      <c r="H291" s="45"/>
      <c r="I291" s="6" t="s">
        <v>1671</v>
      </c>
      <c r="J291" s="6" t="s">
        <v>1733</v>
      </c>
      <c r="K291" s="7" t="s">
        <v>3976</v>
      </c>
      <c r="L291" s="7">
        <v>2025</v>
      </c>
      <c r="M291" s="254">
        <v>1</v>
      </c>
    </row>
    <row r="292" spans="1:14" s="180" customFormat="1" ht="47.25">
      <c r="A292" s="181"/>
      <c r="B292" s="6">
        <v>6</v>
      </c>
      <c r="C292" s="190" t="s">
        <v>3980</v>
      </c>
      <c r="D292" s="6" t="s">
        <v>104</v>
      </c>
      <c r="E292" s="6" t="s">
        <v>3981</v>
      </c>
      <c r="F292" s="45">
        <v>0.67</v>
      </c>
      <c r="G292" s="45">
        <v>0.67</v>
      </c>
      <c r="H292" s="45"/>
      <c r="I292" s="6" t="s">
        <v>1671</v>
      </c>
      <c r="J292" s="6" t="s">
        <v>1697</v>
      </c>
      <c r="K292" s="7" t="s">
        <v>3982</v>
      </c>
      <c r="L292" s="7">
        <v>2024</v>
      </c>
      <c r="M292" s="254">
        <v>1</v>
      </c>
    </row>
    <row r="293" spans="1:14" s="180" customFormat="1" ht="315">
      <c r="A293" s="181"/>
      <c r="B293" s="6">
        <v>7</v>
      </c>
      <c r="C293" s="190" t="s">
        <v>7070</v>
      </c>
      <c r="D293" s="6" t="s">
        <v>860</v>
      </c>
      <c r="E293" s="6" t="s">
        <v>7071</v>
      </c>
      <c r="F293" s="45">
        <v>51.65</v>
      </c>
      <c r="G293" s="45">
        <v>50.72</v>
      </c>
      <c r="H293" s="45"/>
      <c r="I293" s="6" t="s">
        <v>1671</v>
      </c>
      <c r="J293" s="6" t="s">
        <v>1686</v>
      </c>
      <c r="K293" s="7" t="s">
        <v>7076</v>
      </c>
      <c r="L293" s="7"/>
      <c r="M293" s="254">
        <v>1</v>
      </c>
      <c r="N293" s="180" t="s">
        <v>6738</v>
      </c>
    </row>
    <row r="294" spans="1:14" s="181" customFormat="1" hidden="1">
      <c r="B294" s="3"/>
      <c r="C294" s="132"/>
      <c r="D294" s="3"/>
      <c r="E294" s="3"/>
      <c r="F294" s="133"/>
      <c r="G294" s="133"/>
      <c r="H294" s="133"/>
      <c r="I294" s="3"/>
      <c r="J294" s="3"/>
      <c r="K294" s="137"/>
      <c r="L294" s="137"/>
      <c r="M294" s="183"/>
    </row>
    <row r="295" spans="1:14" s="2" customFormat="1">
      <c r="A295" s="5"/>
      <c r="B295" s="41" t="s">
        <v>129</v>
      </c>
      <c r="C295" s="42" t="s">
        <v>130</v>
      </c>
      <c r="D295" s="11"/>
      <c r="E295" s="11"/>
      <c r="F295" s="54"/>
      <c r="G295" s="54"/>
      <c r="H295" s="54"/>
      <c r="I295" s="11"/>
      <c r="J295" s="11"/>
      <c r="K295" s="36"/>
      <c r="L295" s="36"/>
      <c r="M295" s="255">
        <v>0</v>
      </c>
    </row>
    <row r="296" spans="1:14" s="180" customFormat="1" ht="63">
      <c r="A296" s="181"/>
      <c r="B296" s="6">
        <v>8</v>
      </c>
      <c r="C296" s="7" t="s">
        <v>3983</v>
      </c>
      <c r="D296" s="6" t="s">
        <v>104</v>
      </c>
      <c r="E296" s="6" t="s">
        <v>3984</v>
      </c>
      <c r="F296" s="45">
        <v>1.0800000000000001E-2</v>
      </c>
      <c r="G296" s="45">
        <v>1.0800000000000001E-2</v>
      </c>
      <c r="H296" s="45"/>
      <c r="I296" s="6" t="s">
        <v>1671</v>
      </c>
      <c r="J296" s="6" t="s">
        <v>1697</v>
      </c>
      <c r="K296" s="7" t="s">
        <v>3985</v>
      </c>
      <c r="L296" s="7">
        <v>2028</v>
      </c>
      <c r="M296" s="254">
        <v>1</v>
      </c>
    </row>
    <row r="297" spans="1:14" s="181" customFormat="1" hidden="1">
      <c r="B297" s="3"/>
      <c r="C297" s="137"/>
      <c r="D297" s="3"/>
      <c r="E297" s="3"/>
      <c r="F297" s="142"/>
      <c r="G297" s="142"/>
      <c r="H297" s="142"/>
      <c r="I297" s="3"/>
      <c r="J297" s="3"/>
      <c r="K297" s="137"/>
      <c r="L297" s="137"/>
      <c r="M297" s="183"/>
    </row>
    <row r="298" spans="1:14" s="2" customFormat="1">
      <c r="B298" s="42" t="s">
        <v>6437</v>
      </c>
      <c r="C298" s="40"/>
      <c r="D298" s="11"/>
      <c r="E298" s="11"/>
      <c r="F298" s="37"/>
      <c r="G298" s="38"/>
      <c r="H298" s="38"/>
      <c r="I298" s="11"/>
      <c r="J298" s="11"/>
      <c r="K298" s="36"/>
      <c r="L298" s="36"/>
      <c r="M298" s="255">
        <v>0</v>
      </c>
    </row>
    <row r="299" spans="1:14" s="2" customFormat="1">
      <c r="B299" s="41" t="s">
        <v>16</v>
      </c>
      <c r="C299" s="43" t="s">
        <v>6493</v>
      </c>
      <c r="D299" s="41"/>
      <c r="E299" s="42"/>
      <c r="F299" s="39"/>
      <c r="G299" s="38"/>
      <c r="H299" s="38"/>
      <c r="I299" s="11"/>
      <c r="J299" s="11"/>
      <c r="K299" s="36"/>
      <c r="L299" s="36"/>
      <c r="M299" s="255">
        <v>0</v>
      </c>
    </row>
    <row r="300" spans="1:14" s="80" customFormat="1">
      <c r="A300" s="1"/>
      <c r="B300" s="79" t="s">
        <v>18</v>
      </c>
      <c r="C300" s="189" t="s">
        <v>19</v>
      </c>
      <c r="D300" s="78"/>
      <c r="E300" s="78"/>
      <c r="F300" s="86"/>
      <c r="G300" s="87"/>
      <c r="H300" s="87"/>
      <c r="I300" s="78"/>
      <c r="J300" s="78"/>
      <c r="K300" s="85"/>
      <c r="L300" s="85"/>
      <c r="M300" s="256">
        <v>0</v>
      </c>
    </row>
    <row r="301" spans="1:14" s="180" customFormat="1" ht="78.75">
      <c r="B301" s="6">
        <v>1</v>
      </c>
      <c r="C301" s="7" t="s">
        <v>3986</v>
      </c>
      <c r="D301" s="6" t="s">
        <v>104</v>
      </c>
      <c r="E301" s="6" t="s">
        <v>3931</v>
      </c>
      <c r="F301" s="35">
        <v>0.28999999999999998</v>
      </c>
      <c r="G301" s="12">
        <v>0.28999999999999998</v>
      </c>
      <c r="H301" s="12"/>
      <c r="I301" s="6" t="s">
        <v>1808</v>
      </c>
      <c r="J301" s="6" t="s">
        <v>3987</v>
      </c>
      <c r="K301" s="7" t="s">
        <v>3988</v>
      </c>
      <c r="L301" s="7"/>
      <c r="M301" s="254">
        <v>1</v>
      </c>
    </row>
    <row r="302" spans="1:14" s="181" customFormat="1" hidden="1">
      <c r="B302" s="3"/>
      <c r="C302" s="137"/>
      <c r="D302" s="3"/>
      <c r="E302" s="3"/>
      <c r="F302" s="143"/>
      <c r="G302" s="142"/>
      <c r="H302" s="142"/>
      <c r="I302" s="3"/>
      <c r="J302" s="3"/>
      <c r="K302" s="137"/>
      <c r="L302" s="137"/>
      <c r="M302" s="183"/>
    </row>
    <row r="303" spans="1:14" s="80" customFormat="1">
      <c r="A303" s="1"/>
      <c r="B303" s="79" t="s">
        <v>56</v>
      </c>
      <c r="C303" s="189" t="s">
        <v>6492</v>
      </c>
      <c r="D303" s="78"/>
      <c r="E303" s="78"/>
      <c r="F303" s="86"/>
      <c r="G303" s="87"/>
      <c r="H303" s="87"/>
      <c r="I303" s="78"/>
      <c r="J303" s="78"/>
      <c r="K303" s="85"/>
      <c r="L303" s="85"/>
      <c r="M303" s="256">
        <v>0</v>
      </c>
    </row>
    <row r="304" spans="1:14" ht="204.75">
      <c r="B304" s="19">
        <v>3</v>
      </c>
      <c r="C304" s="190" t="s">
        <v>3992</v>
      </c>
      <c r="D304" s="6" t="s">
        <v>27</v>
      </c>
      <c r="E304" s="6" t="s">
        <v>3993</v>
      </c>
      <c r="F304" s="35">
        <v>42.8</v>
      </c>
      <c r="G304" s="12">
        <v>42.8</v>
      </c>
      <c r="I304" s="6" t="s">
        <v>1808</v>
      </c>
      <c r="J304" s="6" t="s">
        <v>3994</v>
      </c>
      <c r="K304" s="7" t="s">
        <v>3995</v>
      </c>
      <c r="L304" s="7"/>
      <c r="M304" s="254">
        <v>1</v>
      </c>
    </row>
    <row r="305" spans="1:13" s="5" customFormat="1" hidden="1">
      <c r="B305" s="3"/>
      <c r="C305" s="132"/>
      <c r="D305" s="3"/>
      <c r="E305" s="3"/>
      <c r="F305" s="143"/>
      <c r="G305" s="142"/>
      <c r="H305" s="142"/>
      <c r="I305" s="3"/>
      <c r="J305" s="3"/>
      <c r="K305" s="137"/>
      <c r="L305" s="137"/>
      <c r="M305" s="138"/>
    </row>
    <row r="306" spans="1:13" s="5" customFormat="1" hidden="1">
      <c r="B306" s="162" t="s">
        <v>129</v>
      </c>
      <c r="C306" s="163" t="s">
        <v>130</v>
      </c>
      <c r="D306" s="3"/>
      <c r="E306" s="3"/>
      <c r="F306" s="143"/>
      <c r="G306" s="142"/>
      <c r="H306" s="142"/>
      <c r="I306" s="3"/>
      <c r="J306" s="3"/>
      <c r="K306" s="137"/>
      <c r="L306" s="137"/>
      <c r="M306" s="264"/>
    </row>
    <row r="307" spans="1:13" s="5" customFormat="1" hidden="1">
      <c r="B307" s="3"/>
      <c r="C307" s="137"/>
      <c r="D307" s="3"/>
      <c r="E307" s="3"/>
      <c r="F307" s="143"/>
      <c r="G307" s="142"/>
      <c r="H307" s="142"/>
      <c r="I307" s="3"/>
      <c r="J307" s="3"/>
      <c r="K307" s="137"/>
      <c r="L307" s="137"/>
      <c r="M307" s="378"/>
    </row>
    <row r="308" spans="1:13" s="5" customFormat="1" hidden="1">
      <c r="B308" s="3"/>
      <c r="C308" s="137"/>
      <c r="D308" s="3"/>
      <c r="E308" s="3"/>
      <c r="F308" s="143"/>
      <c r="G308" s="142"/>
      <c r="H308" s="142"/>
      <c r="I308" s="3"/>
      <c r="J308" s="3"/>
      <c r="K308" s="137"/>
      <c r="L308" s="137"/>
      <c r="M308" s="378"/>
    </row>
    <row r="309" spans="1:13" s="5" customFormat="1" hidden="1">
      <c r="B309" s="3"/>
      <c r="C309" s="137"/>
      <c r="D309" s="3"/>
      <c r="E309" s="3"/>
      <c r="F309" s="143"/>
      <c r="G309" s="142"/>
      <c r="H309" s="142"/>
      <c r="I309" s="3"/>
      <c r="J309" s="3"/>
      <c r="K309" s="137"/>
      <c r="L309" s="137"/>
      <c r="M309" s="378"/>
    </row>
    <row r="310" spans="1:13" s="5" customFormat="1" hidden="1">
      <c r="B310" s="3"/>
      <c r="C310" s="137"/>
      <c r="D310" s="3"/>
      <c r="E310" s="3"/>
      <c r="F310" s="143"/>
      <c r="G310" s="142"/>
      <c r="H310" s="142"/>
      <c r="I310" s="3"/>
      <c r="J310" s="3"/>
      <c r="K310" s="137"/>
      <c r="L310" s="137"/>
      <c r="M310" s="378"/>
    </row>
    <row r="311" spans="1:13" s="5" customFormat="1" hidden="1">
      <c r="B311" s="130"/>
      <c r="C311" s="137"/>
      <c r="D311" s="3"/>
      <c r="E311" s="3"/>
      <c r="F311" s="142"/>
      <c r="G311" s="142"/>
      <c r="H311" s="142"/>
      <c r="I311" s="3"/>
      <c r="J311" s="3"/>
      <c r="K311" s="137"/>
      <c r="L311" s="137"/>
      <c r="M311" s="138"/>
    </row>
    <row r="312" spans="1:13" s="5" customFormat="1" hidden="1">
      <c r="B312" s="163" t="s">
        <v>1962</v>
      </c>
      <c r="C312" s="186"/>
      <c r="D312" s="3"/>
      <c r="E312" s="3"/>
      <c r="F312" s="187"/>
      <c r="G312" s="142"/>
      <c r="H312" s="142"/>
      <c r="I312" s="3"/>
      <c r="J312" s="3"/>
      <c r="K312" s="137"/>
      <c r="L312" s="137"/>
      <c r="M312" s="138"/>
    </row>
    <row r="313" spans="1:13" s="5" customFormat="1" hidden="1">
      <c r="B313" s="162" t="s">
        <v>16</v>
      </c>
      <c r="C313" s="188" t="s">
        <v>6493</v>
      </c>
      <c r="D313" s="3"/>
      <c r="E313" s="3"/>
      <c r="F313" s="187"/>
      <c r="G313" s="142"/>
      <c r="H313" s="142"/>
      <c r="I313" s="3"/>
      <c r="J313" s="3"/>
      <c r="K313" s="137"/>
      <c r="L313" s="137"/>
      <c r="M313" s="138"/>
    </row>
    <row r="314" spans="1:13" s="5" customFormat="1" hidden="1">
      <c r="B314" s="161" t="s">
        <v>18</v>
      </c>
      <c r="C314" s="201" t="s">
        <v>19</v>
      </c>
      <c r="D314" s="3"/>
      <c r="E314" s="3"/>
      <c r="F314" s="142"/>
      <c r="G314" s="142"/>
      <c r="H314" s="142"/>
      <c r="I314" s="3"/>
      <c r="J314" s="3"/>
      <c r="K314" s="137"/>
      <c r="L314" s="137"/>
      <c r="M314" s="138"/>
    </row>
    <row r="315" spans="1:13" s="181" customFormat="1" hidden="1">
      <c r="A315" s="5"/>
      <c r="B315" s="3"/>
      <c r="C315" s="137"/>
      <c r="D315" s="3"/>
      <c r="E315" s="3"/>
      <c r="F315" s="142"/>
      <c r="G315" s="142"/>
      <c r="H315" s="142"/>
      <c r="I315" s="3"/>
      <c r="J315" s="3"/>
      <c r="K315" s="137"/>
      <c r="L315" s="137"/>
      <c r="M315" s="183"/>
    </row>
    <row r="316" spans="1:13" s="181" customFormat="1" hidden="1">
      <c r="A316" s="5"/>
      <c r="B316" s="3"/>
      <c r="C316" s="137"/>
      <c r="D316" s="3"/>
      <c r="E316" s="3"/>
      <c r="F316" s="142"/>
      <c r="G316" s="142"/>
      <c r="H316" s="142"/>
      <c r="I316" s="3"/>
      <c r="J316" s="3"/>
      <c r="K316" s="137"/>
      <c r="L316" s="137"/>
      <c r="M316" s="183"/>
    </row>
    <row r="317" spans="1:13" s="181" customFormat="1" hidden="1">
      <c r="A317" s="5"/>
      <c r="B317" s="3"/>
      <c r="C317" s="137"/>
      <c r="D317" s="3"/>
      <c r="E317" s="3"/>
      <c r="F317" s="142"/>
      <c r="G317" s="142"/>
      <c r="H317" s="142"/>
      <c r="I317" s="3"/>
      <c r="J317" s="3"/>
      <c r="K317" s="137"/>
      <c r="L317" s="137"/>
      <c r="M317" s="183"/>
    </row>
    <row r="318" spans="1:13" s="181" customFormat="1" hidden="1">
      <c r="A318" s="5"/>
      <c r="B318" s="3"/>
      <c r="C318" s="137"/>
      <c r="D318" s="3"/>
      <c r="E318" s="3"/>
      <c r="F318" s="142"/>
      <c r="G318" s="142"/>
      <c r="H318" s="142"/>
      <c r="I318" s="3"/>
      <c r="J318" s="3"/>
      <c r="K318" s="137"/>
      <c r="L318" s="137"/>
      <c r="M318" s="183"/>
    </row>
    <row r="319" spans="1:13" s="181" customFormat="1" hidden="1">
      <c r="A319" s="5"/>
      <c r="B319" s="3"/>
      <c r="C319" s="137"/>
      <c r="D319" s="3"/>
      <c r="E319" s="3"/>
      <c r="F319" s="142"/>
      <c r="G319" s="142"/>
      <c r="H319" s="142"/>
      <c r="I319" s="3"/>
      <c r="J319" s="3"/>
      <c r="K319" s="137"/>
      <c r="L319" s="137"/>
      <c r="M319" s="183"/>
    </row>
    <row r="320" spans="1:13" s="5" customFormat="1" hidden="1">
      <c r="B320" s="161" t="s">
        <v>56</v>
      </c>
      <c r="C320" s="201" t="s">
        <v>57</v>
      </c>
      <c r="D320" s="3"/>
      <c r="E320" s="3"/>
      <c r="F320" s="142"/>
      <c r="G320" s="142"/>
      <c r="H320" s="142"/>
      <c r="I320" s="3"/>
      <c r="J320" s="3"/>
      <c r="K320" s="137"/>
      <c r="L320" s="137"/>
      <c r="M320" s="138"/>
    </row>
    <row r="321" spans="1:13" s="181" customFormat="1" hidden="1">
      <c r="A321" s="5"/>
      <c r="B321" s="3"/>
      <c r="C321" s="230"/>
      <c r="D321" s="3"/>
      <c r="E321" s="3"/>
      <c r="F321" s="142"/>
      <c r="G321" s="142"/>
      <c r="H321" s="142"/>
      <c r="I321" s="3"/>
      <c r="J321" s="3"/>
      <c r="K321" s="137"/>
      <c r="L321" s="137"/>
      <c r="M321" s="183"/>
    </row>
    <row r="322" spans="1:13" s="181" customFormat="1" hidden="1">
      <c r="A322" s="5"/>
      <c r="B322" s="3"/>
      <c r="C322" s="132"/>
      <c r="D322" s="3"/>
      <c r="E322" s="3"/>
      <c r="F322" s="142"/>
      <c r="G322" s="142"/>
      <c r="H322" s="142"/>
      <c r="I322" s="3"/>
      <c r="J322" s="3"/>
      <c r="K322" s="137"/>
      <c r="L322" s="137"/>
      <c r="M322" s="183"/>
    </row>
    <row r="323" spans="1:13" s="181" customFormat="1" hidden="1">
      <c r="A323" s="5"/>
      <c r="B323" s="3"/>
      <c r="C323" s="132"/>
      <c r="D323" s="3"/>
      <c r="E323" s="132"/>
      <c r="F323" s="143"/>
      <c r="G323" s="142"/>
      <c r="H323" s="142"/>
      <c r="I323" s="3"/>
      <c r="J323" s="3"/>
      <c r="K323" s="137"/>
      <c r="L323" s="137"/>
      <c r="M323" s="183"/>
    </row>
    <row r="324" spans="1:13" s="5" customFormat="1" hidden="1">
      <c r="B324" s="162" t="s">
        <v>129</v>
      </c>
      <c r="C324" s="163" t="s">
        <v>130</v>
      </c>
      <c r="D324" s="3"/>
      <c r="E324" s="137"/>
      <c r="F324" s="237"/>
      <c r="G324" s="133"/>
      <c r="H324" s="133"/>
      <c r="I324" s="3"/>
      <c r="J324" s="3"/>
      <c r="K324" s="137"/>
      <c r="L324" s="137"/>
      <c r="M324" s="138"/>
    </row>
    <row r="325" spans="1:13" s="181" customFormat="1" hidden="1">
      <c r="A325" s="5"/>
      <c r="B325" s="3"/>
      <c r="C325" s="137"/>
      <c r="D325" s="3"/>
      <c r="E325" s="137"/>
      <c r="F325" s="237"/>
      <c r="G325" s="133"/>
      <c r="H325" s="133"/>
      <c r="I325" s="3"/>
      <c r="J325" s="3"/>
      <c r="K325" s="137"/>
      <c r="L325" s="137"/>
      <c r="M325" s="183"/>
    </row>
    <row r="326" spans="1:13" s="181" customFormat="1" hidden="1">
      <c r="A326" s="5"/>
      <c r="B326" s="3"/>
      <c r="C326" s="137"/>
      <c r="D326" s="3"/>
      <c r="E326" s="137"/>
      <c r="F326" s="237"/>
      <c r="G326" s="133"/>
      <c r="H326" s="133"/>
      <c r="I326" s="3"/>
      <c r="J326" s="3"/>
      <c r="K326" s="137"/>
      <c r="L326" s="137"/>
      <c r="M326" s="183"/>
    </row>
    <row r="327" spans="1:13" s="181" customFormat="1" hidden="1">
      <c r="A327" s="5"/>
      <c r="B327" s="3"/>
      <c r="C327" s="137"/>
      <c r="D327" s="3"/>
      <c r="E327" s="137"/>
      <c r="F327" s="237"/>
      <c r="G327" s="133"/>
      <c r="H327" s="133"/>
      <c r="I327" s="3"/>
      <c r="J327" s="3"/>
      <c r="K327" s="137"/>
      <c r="L327" s="137"/>
      <c r="M327" s="183"/>
    </row>
    <row r="328" spans="1:13" s="181" customFormat="1" hidden="1">
      <c r="A328" s="5"/>
      <c r="B328" s="3"/>
      <c r="C328" s="137"/>
      <c r="D328" s="3"/>
      <c r="E328" s="137"/>
      <c r="F328" s="237"/>
      <c r="G328" s="133"/>
      <c r="H328" s="133"/>
      <c r="I328" s="3"/>
      <c r="J328" s="3"/>
      <c r="K328" s="137"/>
      <c r="L328" s="137"/>
      <c r="M328" s="183"/>
    </row>
    <row r="329" spans="1:13" s="181" customFormat="1" hidden="1">
      <c r="A329" s="5"/>
      <c r="B329" s="3"/>
      <c r="C329" s="137"/>
      <c r="D329" s="3"/>
      <c r="E329" s="137"/>
      <c r="F329" s="237"/>
      <c r="G329" s="133"/>
      <c r="H329" s="133"/>
      <c r="I329" s="3"/>
      <c r="J329" s="3"/>
      <c r="K329" s="137"/>
      <c r="L329" s="137"/>
      <c r="M329" s="183"/>
    </row>
    <row r="330" spans="1:13" s="181" customFormat="1" hidden="1">
      <c r="A330" s="5"/>
      <c r="B330" s="3"/>
      <c r="C330" s="137"/>
      <c r="D330" s="3"/>
      <c r="E330" s="137"/>
      <c r="F330" s="237"/>
      <c r="G330" s="133"/>
      <c r="H330" s="133"/>
      <c r="I330" s="3"/>
      <c r="J330" s="3"/>
      <c r="K330" s="137"/>
      <c r="L330" s="137"/>
      <c r="M330" s="183"/>
    </row>
    <row r="331" spans="1:13" s="181" customFormat="1" hidden="1">
      <c r="A331" s="5"/>
      <c r="B331" s="3"/>
      <c r="C331" s="137"/>
      <c r="D331" s="3"/>
      <c r="E331" s="137"/>
      <c r="F331" s="237"/>
      <c r="G331" s="133"/>
      <c r="H331" s="133"/>
      <c r="I331" s="3"/>
      <c r="J331" s="3"/>
      <c r="K331" s="137"/>
      <c r="L331" s="137"/>
      <c r="M331" s="183"/>
    </row>
    <row r="332" spans="1:13" s="181" customFormat="1" hidden="1">
      <c r="A332" s="5"/>
      <c r="B332" s="3"/>
      <c r="C332" s="137"/>
      <c r="D332" s="3"/>
      <c r="E332" s="137"/>
      <c r="F332" s="237"/>
      <c r="G332" s="133"/>
      <c r="H332" s="133"/>
      <c r="I332" s="3"/>
      <c r="J332" s="3"/>
      <c r="K332" s="137"/>
      <c r="L332" s="137"/>
      <c r="M332" s="183"/>
    </row>
    <row r="333" spans="1:13" s="2" customFormat="1">
      <c r="B333" s="42" t="s">
        <v>6421</v>
      </c>
      <c r="C333" s="40"/>
      <c r="D333" s="11"/>
      <c r="E333" s="11"/>
      <c r="F333" s="37"/>
      <c r="G333" s="38"/>
      <c r="H333" s="38"/>
      <c r="I333" s="11"/>
      <c r="J333" s="11"/>
      <c r="K333" s="36"/>
      <c r="L333" s="36"/>
      <c r="M333" s="255">
        <v>0</v>
      </c>
    </row>
    <row r="334" spans="1:13" s="2" customFormat="1">
      <c r="B334" s="41" t="s">
        <v>16</v>
      </c>
      <c r="C334" s="43" t="s">
        <v>6493</v>
      </c>
      <c r="D334" s="11"/>
      <c r="E334" s="11"/>
      <c r="F334" s="38"/>
      <c r="G334" s="38"/>
      <c r="H334" s="38"/>
      <c r="I334" s="11"/>
      <c r="J334" s="11"/>
      <c r="K334" s="36"/>
      <c r="L334" s="36"/>
      <c r="M334" s="255">
        <v>0</v>
      </c>
    </row>
    <row r="335" spans="1:13" s="80" customFormat="1">
      <c r="A335" s="1"/>
      <c r="B335" s="79" t="s">
        <v>18</v>
      </c>
      <c r="C335" s="189" t="s">
        <v>19</v>
      </c>
      <c r="D335" s="78"/>
      <c r="E335" s="78"/>
      <c r="F335" s="87"/>
      <c r="G335" s="87"/>
      <c r="H335" s="87"/>
      <c r="I335" s="78"/>
      <c r="J335" s="78"/>
      <c r="K335" s="85"/>
      <c r="L335" s="85"/>
      <c r="M335" s="256">
        <v>0</v>
      </c>
    </row>
    <row r="336" spans="1:13" s="180" customFormat="1" ht="102">
      <c r="B336" s="6">
        <v>1</v>
      </c>
      <c r="C336" s="7" t="s">
        <v>3996</v>
      </c>
      <c r="D336" s="6" t="s">
        <v>104</v>
      </c>
      <c r="E336" s="6" t="s">
        <v>3997</v>
      </c>
      <c r="F336" s="12">
        <v>3</v>
      </c>
      <c r="G336" s="12">
        <v>3</v>
      </c>
      <c r="H336" s="12"/>
      <c r="I336" s="6" t="s">
        <v>1966</v>
      </c>
      <c r="J336" s="376" t="s">
        <v>3998</v>
      </c>
      <c r="K336" s="7" t="s">
        <v>3999</v>
      </c>
      <c r="L336" s="7"/>
      <c r="M336" s="254">
        <v>1</v>
      </c>
    </row>
    <row r="337" spans="1:13" s="181" customFormat="1" hidden="1">
      <c r="B337" s="3"/>
      <c r="C337" s="137"/>
      <c r="D337" s="3"/>
      <c r="E337" s="3"/>
      <c r="F337" s="142"/>
      <c r="G337" s="142"/>
      <c r="H337" s="142"/>
      <c r="I337" s="3"/>
      <c r="J337" s="3"/>
      <c r="K337" s="137"/>
      <c r="L337" s="137"/>
      <c r="M337" s="183"/>
    </row>
    <row r="338" spans="1:13" s="80" customFormat="1">
      <c r="A338" s="1"/>
      <c r="B338" s="79" t="s">
        <v>56</v>
      </c>
      <c r="C338" s="189" t="s">
        <v>6492</v>
      </c>
      <c r="D338" s="78"/>
      <c r="E338" s="78"/>
      <c r="F338" s="87"/>
      <c r="G338" s="87"/>
      <c r="H338" s="87"/>
      <c r="I338" s="78"/>
      <c r="J338" s="78"/>
      <c r="K338" s="85"/>
      <c r="L338" s="85"/>
      <c r="M338" s="256">
        <v>0</v>
      </c>
    </row>
    <row r="339" spans="1:13" s="180" customFormat="1" ht="141.75">
      <c r="B339" s="6">
        <v>2</v>
      </c>
      <c r="C339" s="190" t="s">
        <v>4000</v>
      </c>
      <c r="D339" s="6" t="s">
        <v>3858</v>
      </c>
      <c r="E339" s="6" t="s">
        <v>4001</v>
      </c>
      <c r="F339" s="12">
        <v>12.961</v>
      </c>
      <c r="G339" s="12">
        <v>9.31</v>
      </c>
      <c r="H339" s="12"/>
      <c r="I339" s="6" t="s">
        <v>1966</v>
      </c>
      <c r="J339" s="6" t="s">
        <v>1988</v>
      </c>
      <c r="K339" s="7" t="s">
        <v>4002</v>
      </c>
      <c r="L339" s="7"/>
      <c r="M339" s="254">
        <v>1</v>
      </c>
    </row>
    <row r="340" spans="1:13" s="180" customFormat="1" ht="173.25">
      <c r="B340" s="6">
        <v>3</v>
      </c>
      <c r="C340" s="190" t="s">
        <v>4003</v>
      </c>
      <c r="D340" s="6" t="s">
        <v>3858</v>
      </c>
      <c r="E340" s="6" t="s">
        <v>4004</v>
      </c>
      <c r="F340" s="12">
        <v>23.53</v>
      </c>
      <c r="G340" s="12"/>
      <c r="H340" s="12">
        <v>21.41</v>
      </c>
      <c r="I340" s="6" t="s">
        <v>1966</v>
      </c>
      <c r="J340" s="6" t="s">
        <v>4005</v>
      </c>
      <c r="K340" s="7" t="s">
        <v>4006</v>
      </c>
      <c r="L340" s="7"/>
      <c r="M340" s="254">
        <v>1</v>
      </c>
    </row>
    <row r="341" spans="1:13" s="180" customFormat="1" ht="141.75">
      <c r="B341" s="6">
        <v>4</v>
      </c>
      <c r="C341" s="190" t="s">
        <v>4007</v>
      </c>
      <c r="D341" s="6" t="s">
        <v>1603</v>
      </c>
      <c r="E341" s="6" t="s">
        <v>4008</v>
      </c>
      <c r="F341" s="12">
        <v>198.64</v>
      </c>
      <c r="G341" s="12">
        <v>156.54</v>
      </c>
      <c r="H341" s="12"/>
      <c r="I341" s="6" t="s">
        <v>1966</v>
      </c>
      <c r="J341" s="6" t="s">
        <v>2092</v>
      </c>
      <c r="K341" s="7" t="s">
        <v>4009</v>
      </c>
      <c r="L341" s="7"/>
      <c r="M341" s="254">
        <v>1</v>
      </c>
    </row>
    <row r="342" spans="1:13" s="180" customFormat="1" ht="94.5">
      <c r="B342" s="6">
        <v>5</v>
      </c>
      <c r="C342" s="190" t="s">
        <v>4010</v>
      </c>
      <c r="D342" s="6" t="s">
        <v>104</v>
      </c>
      <c r="E342" s="6" t="s">
        <v>4011</v>
      </c>
      <c r="F342" s="12">
        <v>0.9</v>
      </c>
      <c r="G342" s="12">
        <v>0.45</v>
      </c>
      <c r="H342" s="12"/>
      <c r="I342" s="6" t="s">
        <v>1966</v>
      </c>
      <c r="J342" s="6" t="s">
        <v>4012</v>
      </c>
      <c r="K342" s="7" t="s">
        <v>4013</v>
      </c>
      <c r="L342" s="7"/>
      <c r="M342" s="254">
        <v>1</v>
      </c>
    </row>
    <row r="343" spans="1:13" s="180" customFormat="1" ht="47.25">
      <c r="B343" s="6">
        <v>6</v>
      </c>
      <c r="C343" s="190" t="s">
        <v>4014</v>
      </c>
      <c r="D343" s="6" t="s">
        <v>104</v>
      </c>
      <c r="E343" s="6" t="s">
        <v>4015</v>
      </c>
      <c r="F343" s="12">
        <v>0.6</v>
      </c>
      <c r="G343" s="12">
        <v>0.3</v>
      </c>
      <c r="H343" s="12"/>
      <c r="I343" s="6" t="s">
        <v>1966</v>
      </c>
      <c r="J343" s="6" t="s">
        <v>4016</v>
      </c>
      <c r="K343" s="7" t="s">
        <v>4017</v>
      </c>
      <c r="L343" s="7"/>
      <c r="M343" s="254">
        <v>1</v>
      </c>
    </row>
    <row r="344" spans="1:13" s="180" customFormat="1" ht="94.5">
      <c r="B344" s="6">
        <v>7</v>
      </c>
      <c r="C344" s="190" t="s">
        <v>4018</v>
      </c>
      <c r="D344" s="6" t="s">
        <v>104</v>
      </c>
      <c r="E344" s="6" t="s">
        <v>4015</v>
      </c>
      <c r="F344" s="12">
        <v>0.47</v>
      </c>
      <c r="G344" s="12">
        <v>0.23499999999999999</v>
      </c>
      <c r="H344" s="12"/>
      <c r="I344" s="6" t="s">
        <v>1966</v>
      </c>
      <c r="J344" s="6" t="s">
        <v>4019</v>
      </c>
      <c r="K344" s="7" t="s">
        <v>4020</v>
      </c>
      <c r="L344" s="7"/>
      <c r="M344" s="254">
        <v>1</v>
      </c>
    </row>
    <row r="345" spans="1:13" s="181" customFormat="1" hidden="1">
      <c r="B345" s="3"/>
      <c r="C345" s="132"/>
      <c r="D345" s="3"/>
      <c r="E345" s="3"/>
      <c r="F345" s="142"/>
      <c r="G345" s="142"/>
      <c r="H345" s="142"/>
      <c r="I345" s="3"/>
      <c r="J345" s="3"/>
      <c r="K345" s="137"/>
      <c r="L345" s="137"/>
      <c r="M345" s="183"/>
    </row>
    <row r="346" spans="1:13" s="5" customFormat="1" hidden="1">
      <c r="B346" s="162" t="s">
        <v>129</v>
      </c>
      <c r="C346" s="163" t="s">
        <v>130</v>
      </c>
      <c r="D346" s="3"/>
      <c r="E346" s="3"/>
      <c r="F346" s="142"/>
      <c r="G346" s="142"/>
      <c r="H346" s="142"/>
      <c r="I346" s="3"/>
      <c r="J346" s="3"/>
      <c r="K346" s="137"/>
      <c r="L346" s="137"/>
      <c r="M346" s="138"/>
    </row>
    <row r="347" spans="1:13" s="5" customFormat="1" hidden="1">
      <c r="B347" s="3"/>
      <c r="C347" s="137"/>
      <c r="D347" s="3"/>
      <c r="E347" s="3"/>
      <c r="F347" s="142"/>
      <c r="G347" s="142"/>
      <c r="H347" s="142"/>
      <c r="I347" s="3"/>
      <c r="J347" s="3"/>
      <c r="K347" s="137"/>
      <c r="L347" s="137"/>
      <c r="M347" s="138"/>
    </row>
    <row r="348" spans="1:13" s="5" customFormat="1" hidden="1">
      <c r="B348" s="130"/>
      <c r="C348" s="137"/>
      <c r="D348" s="3"/>
      <c r="E348" s="3"/>
      <c r="F348" s="193"/>
      <c r="G348" s="193"/>
      <c r="H348" s="193"/>
      <c r="I348" s="3"/>
      <c r="J348" s="3"/>
      <c r="K348" s="137"/>
      <c r="L348" s="137"/>
      <c r="M348" s="138"/>
    </row>
    <row r="349" spans="1:13" s="5" customFormat="1" hidden="1">
      <c r="B349" s="130"/>
      <c r="C349" s="137"/>
      <c r="D349" s="3"/>
      <c r="E349" s="3"/>
      <c r="F349" s="193"/>
      <c r="G349" s="193"/>
      <c r="H349" s="193"/>
      <c r="I349" s="3"/>
      <c r="J349" s="3"/>
      <c r="K349" s="137"/>
      <c r="L349" s="137"/>
      <c r="M349" s="138"/>
    </row>
    <row r="350" spans="1:13" s="5" customFormat="1" hidden="1">
      <c r="B350" s="130"/>
      <c r="C350" s="137"/>
      <c r="D350" s="3"/>
      <c r="E350" s="3"/>
      <c r="F350" s="193"/>
      <c r="G350" s="193"/>
      <c r="H350" s="193"/>
      <c r="I350" s="3"/>
      <c r="J350" s="3"/>
      <c r="K350" s="137"/>
      <c r="L350" s="137"/>
      <c r="M350" s="138"/>
    </row>
    <row r="351" spans="1:13" s="5" customFormat="1" hidden="1">
      <c r="B351" s="130"/>
      <c r="C351" s="137"/>
      <c r="D351" s="3"/>
      <c r="E351" s="3"/>
      <c r="F351" s="193"/>
      <c r="G351" s="193"/>
      <c r="H351" s="193"/>
      <c r="I351" s="3"/>
      <c r="J351" s="3"/>
      <c r="K351" s="137"/>
      <c r="L351" s="137"/>
      <c r="M351" s="138"/>
    </row>
    <row r="352" spans="1:13" s="5" customFormat="1" hidden="1">
      <c r="B352" s="130"/>
      <c r="C352" s="137"/>
      <c r="D352" s="3"/>
      <c r="E352" s="3"/>
      <c r="F352" s="130"/>
      <c r="G352" s="130"/>
      <c r="H352" s="130"/>
      <c r="I352" s="3"/>
      <c r="J352" s="3"/>
      <c r="K352" s="137"/>
      <c r="L352" s="137"/>
      <c r="M352" s="138"/>
    </row>
    <row r="353" spans="1:13" s="5" customFormat="1" hidden="1">
      <c r="B353" s="130"/>
      <c r="C353" s="137"/>
      <c r="D353" s="3"/>
      <c r="E353" s="3"/>
      <c r="F353" s="130"/>
      <c r="G353" s="130"/>
      <c r="H353" s="130"/>
      <c r="I353" s="3"/>
      <c r="J353" s="130"/>
      <c r="K353" s="137"/>
      <c r="L353" s="137"/>
      <c r="M353" s="138"/>
    </row>
    <row r="354" spans="1:13" s="5" customFormat="1" hidden="1">
      <c r="B354" s="130"/>
      <c r="C354" s="137"/>
      <c r="D354" s="3"/>
      <c r="E354" s="137"/>
      <c r="F354" s="143"/>
      <c r="G354" s="142"/>
      <c r="H354" s="142"/>
      <c r="I354" s="3"/>
      <c r="J354" s="3"/>
      <c r="K354" s="137"/>
      <c r="L354" s="137"/>
      <c r="M354" s="138"/>
    </row>
    <row r="355" spans="1:13" s="5" customFormat="1" hidden="1">
      <c r="B355" s="130"/>
      <c r="C355" s="137"/>
      <c r="D355" s="3"/>
      <c r="E355" s="137"/>
      <c r="F355" s="143"/>
      <c r="G355" s="142"/>
      <c r="H355" s="142"/>
      <c r="I355" s="3"/>
      <c r="J355" s="3"/>
      <c r="K355" s="137"/>
      <c r="L355" s="137"/>
      <c r="M355" s="138"/>
    </row>
    <row r="356" spans="1:13" s="5" customFormat="1" hidden="1">
      <c r="B356" s="130"/>
      <c r="C356" s="137"/>
      <c r="D356" s="3"/>
      <c r="E356" s="137"/>
      <c r="F356" s="143"/>
      <c r="G356" s="142"/>
      <c r="H356" s="142"/>
      <c r="I356" s="3"/>
      <c r="J356" s="3"/>
      <c r="K356" s="137"/>
      <c r="L356" s="137"/>
      <c r="M356" s="138"/>
    </row>
    <row r="357" spans="1:13" s="5" customFormat="1" hidden="1">
      <c r="B357" s="130"/>
      <c r="C357" s="192"/>
      <c r="D357" s="130"/>
      <c r="E357" s="130"/>
      <c r="F357" s="193"/>
      <c r="G357" s="193"/>
      <c r="H357" s="193"/>
      <c r="I357" s="130"/>
      <c r="J357" s="130"/>
      <c r="K357" s="192"/>
      <c r="L357" s="137"/>
      <c r="M357" s="138"/>
    </row>
    <row r="358" spans="1:13" s="2" customFormat="1">
      <c r="B358" s="42" t="s">
        <v>6422</v>
      </c>
      <c r="C358" s="40"/>
      <c r="D358" s="11"/>
      <c r="E358" s="11"/>
      <c r="F358" s="37"/>
      <c r="G358" s="38"/>
      <c r="H358" s="38"/>
      <c r="I358" s="11"/>
      <c r="J358" s="11"/>
      <c r="K358" s="36"/>
      <c r="L358" s="36"/>
      <c r="M358" s="255">
        <v>0</v>
      </c>
    </row>
    <row r="359" spans="1:13" s="2" customFormat="1">
      <c r="B359" s="41" t="s">
        <v>16</v>
      </c>
      <c r="C359" s="43" t="s">
        <v>6493</v>
      </c>
      <c r="D359" s="41"/>
      <c r="E359" s="42"/>
      <c r="F359" s="39"/>
      <c r="G359" s="38"/>
      <c r="H359" s="38"/>
      <c r="I359" s="11"/>
      <c r="J359" s="11"/>
      <c r="K359" s="36"/>
      <c r="L359" s="36"/>
      <c r="M359" s="255">
        <v>0</v>
      </c>
    </row>
    <row r="360" spans="1:13" s="5" customFormat="1" hidden="1">
      <c r="B360" s="161" t="s">
        <v>18</v>
      </c>
      <c r="C360" s="201" t="s">
        <v>19</v>
      </c>
      <c r="D360" s="162"/>
      <c r="E360" s="163"/>
      <c r="F360" s="143"/>
      <c r="G360" s="142"/>
      <c r="H360" s="142"/>
      <c r="I360" s="3"/>
      <c r="J360" s="3"/>
      <c r="K360" s="137"/>
      <c r="L360" s="137"/>
      <c r="M360" s="138"/>
    </row>
    <row r="361" spans="1:13" s="181" customFormat="1" hidden="1">
      <c r="A361" s="5"/>
      <c r="B361" s="3"/>
      <c r="C361" s="137"/>
      <c r="D361" s="3"/>
      <c r="E361" s="132"/>
      <c r="F361" s="143"/>
      <c r="G361" s="142"/>
      <c r="H361" s="142"/>
      <c r="I361" s="3"/>
      <c r="J361" s="3"/>
      <c r="K361" s="137"/>
      <c r="L361" s="137"/>
      <c r="M361" s="183"/>
    </row>
    <row r="362" spans="1:13" s="181" customFormat="1" hidden="1">
      <c r="A362" s="5"/>
      <c r="B362" s="3"/>
      <c r="C362" s="137"/>
      <c r="D362" s="3"/>
      <c r="E362" s="132"/>
      <c r="F362" s="143"/>
      <c r="G362" s="142"/>
      <c r="H362" s="142"/>
      <c r="I362" s="3"/>
      <c r="J362" s="3"/>
      <c r="K362" s="137"/>
      <c r="L362" s="137"/>
      <c r="M362" s="183"/>
    </row>
    <row r="363" spans="1:13" s="181" customFormat="1" hidden="1">
      <c r="A363" s="5"/>
      <c r="B363" s="3"/>
      <c r="C363" s="137"/>
      <c r="D363" s="3"/>
      <c r="E363" s="132"/>
      <c r="F363" s="143"/>
      <c r="G363" s="142"/>
      <c r="H363" s="142"/>
      <c r="I363" s="3"/>
      <c r="J363" s="3"/>
      <c r="K363" s="137"/>
      <c r="L363" s="137"/>
      <c r="M363" s="183"/>
    </row>
    <row r="364" spans="1:13" s="181" customFormat="1" hidden="1">
      <c r="A364" s="5"/>
      <c r="B364" s="3"/>
      <c r="C364" s="137"/>
      <c r="D364" s="3"/>
      <c r="E364" s="132"/>
      <c r="F364" s="143"/>
      <c r="G364" s="142"/>
      <c r="H364" s="142"/>
      <c r="I364" s="3"/>
      <c r="J364" s="3"/>
      <c r="K364" s="137"/>
      <c r="L364" s="137"/>
      <c r="M364" s="183"/>
    </row>
    <row r="365" spans="1:13" s="181" customFormat="1" hidden="1">
      <c r="A365" s="5"/>
      <c r="B365" s="3"/>
      <c r="C365" s="137"/>
      <c r="D365" s="3"/>
      <c r="E365" s="132"/>
      <c r="F365" s="143"/>
      <c r="G365" s="142"/>
      <c r="H365" s="142"/>
      <c r="I365" s="3"/>
      <c r="J365" s="3"/>
      <c r="K365" s="137"/>
      <c r="L365" s="137"/>
      <c r="M365" s="183"/>
    </row>
    <row r="366" spans="1:13" s="80" customFormat="1">
      <c r="A366" s="2"/>
      <c r="B366" s="79" t="s">
        <v>56</v>
      </c>
      <c r="C366" s="189" t="s">
        <v>6492</v>
      </c>
      <c r="D366" s="98"/>
      <c r="E366" s="99"/>
      <c r="F366" s="86"/>
      <c r="G366" s="87"/>
      <c r="H366" s="87"/>
      <c r="I366" s="78"/>
      <c r="J366" s="78"/>
      <c r="K366" s="85"/>
      <c r="L366" s="85"/>
      <c r="M366" s="256">
        <v>0</v>
      </c>
    </row>
    <row r="367" spans="1:13" s="180" customFormat="1" ht="78.75">
      <c r="A367" s="2"/>
      <c r="B367" s="6">
        <v>1</v>
      </c>
      <c r="C367" s="190" t="s">
        <v>5534</v>
      </c>
      <c r="D367" s="6" t="s">
        <v>3858</v>
      </c>
      <c r="E367" s="33" t="s">
        <v>5535</v>
      </c>
      <c r="F367" s="35">
        <v>100.92</v>
      </c>
      <c r="G367" s="12">
        <v>2</v>
      </c>
      <c r="H367" s="12"/>
      <c r="I367" s="6" t="s">
        <v>4233</v>
      </c>
      <c r="J367" s="6" t="s">
        <v>5536</v>
      </c>
      <c r="K367" s="7" t="s">
        <v>5537</v>
      </c>
      <c r="L367" s="7"/>
      <c r="M367" s="254">
        <v>1</v>
      </c>
    </row>
    <row r="368" spans="1:13" s="180" customFormat="1" ht="63">
      <c r="A368" s="2"/>
      <c r="B368" s="6">
        <v>2</v>
      </c>
      <c r="C368" s="190" t="s">
        <v>5542</v>
      </c>
      <c r="D368" s="6" t="s">
        <v>1603</v>
      </c>
      <c r="E368" s="33" t="s">
        <v>5543</v>
      </c>
      <c r="F368" s="35">
        <v>31.5</v>
      </c>
      <c r="G368" s="12">
        <v>13.02</v>
      </c>
      <c r="H368" s="12"/>
      <c r="I368" s="6" t="s">
        <v>4233</v>
      </c>
      <c r="J368" s="6" t="s">
        <v>5465</v>
      </c>
      <c r="K368" s="7" t="s">
        <v>5544</v>
      </c>
      <c r="L368" s="7"/>
      <c r="M368" s="254">
        <v>1</v>
      </c>
    </row>
    <row r="369" spans="1:13" s="180" customFormat="1" ht="47.25">
      <c r="A369" s="2"/>
      <c r="B369" s="6">
        <v>3</v>
      </c>
      <c r="C369" s="190" t="s">
        <v>5545</v>
      </c>
      <c r="D369" s="6" t="s">
        <v>3858</v>
      </c>
      <c r="E369" s="33" t="s">
        <v>5546</v>
      </c>
      <c r="F369" s="35">
        <v>20.8</v>
      </c>
      <c r="G369" s="12">
        <v>12</v>
      </c>
      <c r="H369" s="12"/>
      <c r="I369" s="6" t="s">
        <v>5540</v>
      </c>
      <c r="J369" s="6" t="s">
        <v>5408</v>
      </c>
      <c r="K369" s="7" t="s">
        <v>5547</v>
      </c>
      <c r="L369" s="7"/>
      <c r="M369" s="254">
        <v>1</v>
      </c>
    </row>
    <row r="370" spans="1:13" s="180" customFormat="1" ht="63">
      <c r="A370" s="2"/>
      <c r="B370" s="6">
        <v>4</v>
      </c>
      <c r="C370" s="190" t="s">
        <v>5548</v>
      </c>
      <c r="D370" s="6" t="s">
        <v>3858</v>
      </c>
      <c r="E370" s="33" t="s">
        <v>5549</v>
      </c>
      <c r="F370" s="35">
        <v>50.55</v>
      </c>
      <c r="G370" s="12">
        <v>1.03</v>
      </c>
      <c r="H370" s="12"/>
      <c r="I370" s="6" t="s">
        <v>5540</v>
      </c>
      <c r="J370" s="6" t="s">
        <v>4662</v>
      </c>
      <c r="K370" s="7" t="s">
        <v>5550</v>
      </c>
      <c r="L370" s="7"/>
      <c r="M370" s="254">
        <v>1</v>
      </c>
    </row>
    <row r="371" spans="1:13" s="181" customFormat="1" hidden="1">
      <c r="A371" s="5"/>
      <c r="B371" s="3"/>
      <c r="C371" s="132"/>
      <c r="D371" s="3"/>
      <c r="E371" s="3"/>
      <c r="F371" s="143"/>
      <c r="G371" s="142"/>
      <c r="H371" s="142"/>
      <c r="I371" s="3"/>
      <c r="J371" s="3"/>
      <c r="K371" s="137"/>
      <c r="L371" s="137"/>
      <c r="M371" s="183"/>
    </row>
    <row r="372" spans="1:13" s="2" customFormat="1">
      <c r="B372" s="41" t="s">
        <v>129</v>
      </c>
      <c r="C372" s="42" t="s">
        <v>130</v>
      </c>
      <c r="D372" s="11"/>
      <c r="E372" s="11"/>
      <c r="F372" s="83"/>
      <c r="G372" s="83"/>
      <c r="H372" s="83"/>
      <c r="I372" s="84"/>
      <c r="J372" s="11"/>
      <c r="K372" s="82"/>
      <c r="L372" s="36"/>
      <c r="M372" s="379">
        <v>0</v>
      </c>
    </row>
    <row r="373" spans="1:13" s="180" customFormat="1" ht="78.75">
      <c r="A373" s="1"/>
      <c r="B373" s="68">
        <v>5</v>
      </c>
      <c r="C373" s="58" t="s">
        <v>6458</v>
      </c>
      <c r="D373" s="57" t="s">
        <v>3858</v>
      </c>
      <c r="E373" s="6" t="s">
        <v>4658</v>
      </c>
      <c r="F373" s="56">
        <v>66.540000000000006</v>
      </c>
      <c r="G373" s="56">
        <v>66.540000000000006</v>
      </c>
      <c r="H373" s="56"/>
      <c r="I373" s="57" t="s">
        <v>4233</v>
      </c>
      <c r="J373" s="6" t="s">
        <v>4662</v>
      </c>
      <c r="K373" s="51" t="s">
        <v>6459</v>
      </c>
      <c r="L373" s="7"/>
      <c r="M373" s="380">
        <v>1</v>
      </c>
    </row>
    <row r="374" spans="1:13" s="181" customFormat="1" hidden="1">
      <c r="A374" s="5"/>
      <c r="B374" s="215"/>
      <c r="C374" s="137"/>
      <c r="D374" s="3"/>
      <c r="E374" s="3"/>
      <c r="F374" s="238"/>
      <c r="G374" s="238"/>
      <c r="H374" s="238"/>
      <c r="I374" s="239"/>
      <c r="J374" s="3"/>
      <c r="K374" s="185"/>
      <c r="L374" s="137"/>
      <c r="M374" s="183"/>
    </row>
    <row r="375" spans="1:13" s="181" customFormat="1" hidden="1">
      <c r="A375" s="5"/>
      <c r="B375" s="215"/>
      <c r="C375" s="137"/>
      <c r="D375" s="3"/>
      <c r="E375" s="3"/>
      <c r="F375" s="238"/>
      <c r="G375" s="238"/>
      <c r="H375" s="238"/>
      <c r="I375" s="239"/>
      <c r="J375" s="3"/>
      <c r="K375" s="185"/>
      <c r="L375" s="137"/>
      <c r="M375" s="183"/>
    </row>
    <row r="376" spans="1:13" s="2" customFormat="1">
      <c r="A376" s="5"/>
      <c r="B376" s="42" t="s">
        <v>6423</v>
      </c>
      <c r="C376" s="40"/>
      <c r="D376" s="11"/>
      <c r="E376" s="11"/>
      <c r="F376" s="37"/>
      <c r="G376" s="38"/>
      <c r="H376" s="38"/>
      <c r="I376" s="11"/>
      <c r="J376" s="11"/>
      <c r="K376" s="36"/>
      <c r="L376" s="36"/>
      <c r="M376" s="255">
        <v>0</v>
      </c>
    </row>
    <row r="377" spans="1:13" s="2" customFormat="1">
      <c r="A377" s="5"/>
      <c r="B377" s="41" t="s">
        <v>16</v>
      </c>
      <c r="C377" s="43" t="s">
        <v>6493</v>
      </c>
      <c r="D377" s="11"/>
      <c r="E377" s="11"/>
      <c r="F377" s="37"/>
      <c r="G377" s="38"/>
      <c r="H377" s="38"/>
      <c r="I377" s="11"/>
      <c r="J377" s="11"/>
      <c r="K377" s="36"/>
      <c r="L377" s="36"/>
      <c r="M377" s="255">
        <v>0</v>
      </c>
    </row>
    <row r="378" spans="1:13" s="80" customFormat="1">
      <c r="A378" s="5"/>
      <c r="B378" s="79" t="s">
        <v>18</v>
      </c>
      <c r="C378" s="189" t="s">
        <v>19</v>
      </c>
      <c r="D378" s="78"/>
      <c r="E378" s="78"/>
      <c r="F378" s="89"/>
      <c r="G378" s="87"/>
      <c r="H378" s="87"/>
      <c r="I378" s="78"/>
      <c r="J378" s="78"/>
      <c r="K378" s="85"/>
      <c r="L378" s="85"/>
      <c r="M378" s="256">
        <v>0</v>
      </c>
    </row>
    <row r="379" spans="1:13" s="180" customFormat="1" ht="63">
      <c r="A379" s="181"/>
      <c r="B379" s="6">
        <v>1</v>
      </c>
      <c r="C379" s="7" t="s">
        <v>4021</v>
      </c>
      <c r="D379" s="6" t="s">
        <v>104</v>
      </c>
      <c r="E379" s="6" t="s">
        <v>4022</v>
      </c>
      <c r="F379" s="12">
        <v>1.1000000000000001</v>
      </c>
      <c r="G379" s="12">
        <v>0.06</v>
      </c>
      <c r="H379" s="12"/>
      <c r="I379" s="6" t="s">
        <v>2265</v>
      </c>
      <c r="J379" s="6" t="s">
        <v>4023</v>
      </c>
      <c r="K379" s="7" t="s">
        <v>4024</v>
      </c>
      <c r="L379" s="7" t="s">
        <v>6833</v>
      </c>
      <c r="M379" s="254">
        <v>1</v>
      </c>
    </row>
    <row r="380" spans="1:13" s="181" customFormat="1" hidden="1">
      <c r="B380" s="3"/>
      <c r="C380" s="137"/>
      <c r="D380" s="3"/>
      <c r="E380" s="3"/>
      <c r="F380" s="142"/>
      <c r="G380" s="142"/>
      <c r="H380" s="142"/>
      <c r="I380" s="3"/>
      <c r="J380" s="3"/>
      <c r="K380" s="137"/>
      <c r="L380" s="137"/>
      <c r="M380" s="183"/>
    </row>
    <row r="381" spans="1:13" s="80" customFormat="1">
      <c r="A381" s="5"/>
      <c r="B381" s="79" t="s">
        <v>56</v>
      </c>
      <c r="C381" s="189" t="s">
        <v>6492</v>
      </c>
      <c r="D381" s="78"/>
      <c r="E381" s="78"/>
      <c r="F381" s="87"/>
      <c r="G381" s="87"/>
      <c r="H381" s="87"/>
      <c r="I381" s="78"/>
      <c r="J381" s="78"/>
      <c r="K381" s="85"/>
      <c r="L381" s="85"/>
      <c r="M381" s="256">
        <v>0</v>
      </c>
    </row>
    <row r="382" spans="1:13" ht="94.5">
      <c r="A382" s="5"/>
      <c r="B382" s="6">
        <v>2</v>
      </c>
      <c r="C382" s="190" t="s">
        <v>4025</v>
      </c>
      <c r="D382" s="6" t="s">
        <v>3858</v>
      </c>
      <c r="E382" s="33" t="s">
        <v>4026</v>
      </c>
      <c r="F382" s="35">
        <v>72.5</v>
      </c>
      <c r="G382" s="12">
        <v>8.75</v>
      </c>
      <c r="I382" s="6" t="s">
        <v>2132</v>
      </c>
      <c r="J382" s="6" t="s">
        <v>2189</v>
      </c>
      <c r="K382" s="7" t="s">
        <v>4027</v>
      </c>
      <c r="L382" s="7" t="s">
        <v>6834</v>
      </c>
      <c r="M382" s="254">
        <v>1</v>
      </c>
    </row>
    <row r="383" spans="1:13" s="5" customFormat="1" hidden="1">
      <c r="B383" s="3"/>
      <c r="C383" s="132"/>
      <c r="D383" s="3"/>
      <c r="E383" s="137"/>
      <c r="F383" s="143"/>
      <c r="G383" s="142"/>
      <c r="H383" s="142"/>
      <c r="I383" s="3"/>
      <c r="J383" s="3"/>
      <c r="K383" s="137"/>
      <c r="L383" s="137"/>
      <c r="M383" s="138"/>
    </row>
    <row r="384" spans="1:13" s="5" customFormat="1" hidden="1">
      <c r="B384" s="162" t="s">
        <v>129</v>
      </c>
      <c r="C384" s="163" t="s">
        <v>130</v>
      </c>
      <c r="D384" s="3"/>
      <c r="E384" s="137"/>
      <c r="F384" s="143"/>
      <c r="G384" s="142"/>
      <c r="H384" s="142"/>
      <c r="I384" s="3"/>
      <c r="J384" s="3"/>
      <c r="K384" s="137"/>
      <c r="L384" s="137"/>
      <c r="M384" s="138"/>
    </row>
    <row r="385" spans="1:13" s="5" customFormat="1" hidden="1">
      <c r="B385" s="162"/>
      <c r="C385" s="195"/>
      <c r="D385" s="196"/>
      <c r="E385" s="195"/>
      <c r="F385" s="143"/>
      <c r="G385" s="142"/>
      <c r="H385" s="142"/>
      <c r="I385" s="3"/>
      <c r="J385" s="3"/>
      <c r="K385" s="137"/>
      <c r="L385" s="137"/>
      <c r="M385" s="138"/>
    </row>
    <row r="386" spans="1:13" s="5" customFormat="1" hidden="1">
      <c r="B386" s="130"/>
      <c r="C386" s="137"/>
      <c r="D386" s="3"/>
      <c r="E386" s="3"/>
      <c r="F386" s="142"/>
      <c r="G386" s="142"/>
      <c r="H386" s="142"/>
      <c r="I386" s="3"/>
      <c r="J386" s="3"/>
      <c r="K386" s="137"/>
      <c r="L386" s="137"/>
      <c r="M386" s="138"/>
    </row>
    <row r="387" spans="1:13" s="2" customFormat="1">
      <c r="B387" s="42" t="s">
        <v>6424</v>
      </c>
      <c r="C387" s="40"/>
      <c r="D387" s="11"/>
      <c r="E387" s="11"/>
      <c r="F387" s="37"/>
      <c r="G387" s="38"/>
      <c r="H387" s="38"/>
      <c r="I387" s="11"/>
      <c r="J387" s="11"/>
      <c r="K387" s="36"/>
      <c r="L387" s="36"/>
      <c r="M387" s="255">
        <v>0</v>
      </c>
    </row>
    <row r="388" spans="1:13" s="2" customFormat="1">
      <c r="B388" s="41" t="s">
        <v>16</v>
      </c>
      <c r="C388" s="43" t="s">
        <v>6493</v>
      </c>
      <c r="D388" s="11"/>
      <c r="E388" s="11"/>
      <c r="F388" s="37"/>
      <c r="G388" s="38"/>
      <c r="H388" s="38"/>
      <c r="I388" s="11"/>
      <c r="J388" s="11"/>
      <c r="K388" s="36"/>
      <c r="L388" s="36"/>
      <c r="M388" s="255">
        <v>0</v>
      </c>
    </row>
    <row r="389" spans="1:13" s="5" customFormat="1" hidden="1">
      <c r="B389" s="161" t="s">
        <v>18</v>
      </c>
      <c r="C389" s="201" t="s">
        <v>19</v>
      </c>
      <c r="D389" s="3"/>
      <c r="E389" s="3"/>
      <c r="F389" s="187"/>
      <c r="G389" s="142"/>
      <c r="H389" s="142"/>
      <c r="I389" s="3"/>
      <c r="J389" s="3"/>
      <c r="K389" s="137"/>
      <c r="L389" s="137"/>
      <c r="M389" s="138"/>
    </row>
    <row r="390" spans="1:13" s="181" customFormat="1" hidden="1">
      <c r="B390" s="3"/>
      <c r="C390" s="137"/>
      <c r="D390" s="3"/>
      <c r="E390" s="3"/>
      <c r="F390" s="142"/>
      <c r="G390" s="142"/>
      <c r="H390" s="142"/>
      <c r="I390" s="3"/>
      <c r="J390" s="3"/>
      <c r="K390" s="137"/>
      <c r="L390" s="137"/>
      <c r="M390" s="183"/>
    </row>
    <row r="391" spans="1:13" s="181" customFormat="1" hidden="1">
      <c r="B391" s="3"/>
      <c r="C391" s="137"/>
      <c r="D391" s="3"/>
      <c r="E391" s="3"/>
      <c r="F391" s="142"/>
      <c r="G391" s="142"/>
      <c r="H391" s="142"/>
      <c r="I391" s="3"/>
      <c r="J391" s="3"/>
      <c r="K391" s="137"/>
      <c r="L391" s="137"/>
      <c r="M391" s="183"/>
    </row>
    <row r="392" spans="1:13" s="181" customFormat="1" hidden="1">
      <c r="B392" s="3"/>
      <c r="C392" s="137"/>
      <c r="D392" s="3"/>
      <c r="E392" s="3"/>
      <c r="F392" s="142"/>
      <c r="G392" s="142"/>
      <c r="H392" s="142"/>
      <c r="I392" s="3"/>
      <c r="J392" s="3"/>
      <c r="K392" s="137"/>
      <c r="L392" s="137"/>
      <c r="M392" s="183"/>
    </row>
    <row r="393" spans="1:13" s="181" customFormat="1" hidden="1">
      <c r="B393" s="3"/>
      <c r="C393" s="137"/>
      <c r="D393" s="3"/>
      <c r="E393" s="3"/>
      <c r="F393" s="142"/>
      <c r="G393" s="142"/>
      <c r="H393" s="142"/>
      <c r="I393" s="3"/>
      <c r="J393" s="3"/>
      <c r="K393" s="137"/>
      <c r="L393" s="137"/>
      <c r="M393" s="183"/>
    </row>
    <row r="394" spans="1:13" s="181" customFormat="1" hidden="1">
      <c r="B394" s="3"/>
      <c r="C394" s="137"/>
      <c r="D394" s="3"/>
      <c r="E394" s="3"/>
      <c r="F394" s="142"/>
      <c r="G394" s="142"/>
      <c r="H394" s="142"/>
      <c r="I394" s="3"/>
      <c r="J394" s="3"/>
      <c r="K394" s="137"/>
      <c r="L394" s="137"/>
      <c r="M394" s="183"/>
    </row>
    <row r="395" spans="1:13" s="80" customFormat="1">
      <c r="A395" s="34"/>
      <c r="B395" s="79" t="s">
        <v>56</v>
      </c>
      <c r="C395" s="189" t="s">
        <v>6492</v>
      </c>
      <c r="D395" s="78"/>
      <c r="E395" s="78"/>
      <c r="F395" s="87"/>
      <c r="G395" s="87"/>
      <c r="H395" s="87"/>
      <c r="I395" s="78"/>
      <c r="J395" s="78"/>
      <c r="K395" s="85"/>
      <c r="L395" s="85"/>
      <c r="M395" s="256">
        <v>0</v>
      </c>
    </row>
    <row r="396" spans="1:13" s="180" customFormat="1" ht="204.75">
      <c r="A396" s="194"/>
      <c r="B396" s="6">
        <v>1</v>
      </c>
      <c r="C396" s="190" t="s">
        <v>4028</v>
      </c>
      <c r="D396" s="6" t="s">
        <v>27</v>
      </c>
      <c r="E396" s="33" t="s">
        <v>4029</v>
      </c>
      <c r="F396" s="35">
        <v>7.78</v>
      </c>
      <c r="G396" s="12">
        <v>2.1</v>
      </c>
      <c r="H396" s="12"/>
      <c r="I396" s="6" t="s">
        <v>2268</v>
      </c>
      <c r="J396" s="6" t="s">
        <v>2269</v>
      </c>
      <c r="K396" s="7" t="s">
        <v>4030</v>
      </c>
      <c r="L396" s="7" t="s">
        <v>6843</v>
      </c>
      <c r="M396" s="254">
        <v>1</v>
      </c>
    </row>
    <row r="397" spans="1:13" s="180" customFormat="1" ht="141.75">
      <c r="A397" s="194"/>
      <c r="B397" s="6">
        <v>2</v>
      </c>
      <c r="C397" s="190" t="s">
        <v>4031</v>
      </c>
      <c r="D397" s="6" t="s">
        <v>47</v>
      </c>
      <c r="E397" s="33" t="s">
        <v>4032</v>
      </c>
      <c r="F397" s="35">
        <v>0.4</v>
      </c>
      <c r="G397" s="12">
        <v>0.2</v>
      </c>
      <c r="H397" s="12"/>
      <c r="I397" s="6" t="s">
        <v>2268</v>
      </c>
      <c r="J397" s="6" t="s">
        <v>2281</v>
      </c>
      <c r="K397" s="7" t="s">
        <v>6844</v>
      </c>
      <c r="L397" s="7" t="s">
        <v>6734</v>
      </c>
      <c r="M397" s="254">
        <v>1</v>
      </c>
    </row>
    <row r="398" spans="1:13" s="180" customFormat="1" ht="189">
      <c r="A398" s="194"/>
      <c r="B398" s="6">
        <v>3</v>
      </c>
      <c r="C398" s="190" t="s">
        <v>4033</v>
      </c>
      <c r="D398" s="6" t="s">
        <v>929</v>
      </c>
      <c r="E398" s="33" t="s">
        <v>4034</v>
      </c>
      <c r="F398" s="35">
        <v>52</v>
      </c>
      <c r="G398" s="12">
        <v>8.64</v>
      </c>
      <c r="H398" s="12"/>
      <c r="I398" s="6" t="s">
        <v>2268</v>
      </c>
      <c r="J398" s="6" t="s">
        <v>4035</v>
      </c>
      <c r="K398" s="7" t="s">
        <v>6845</v>
      </c>
      <c r="L398" s="7"/>
      <c r="M398" s="254">
        <v>1</v>
      </c>
    </row>
    <row r="399" spans="1:13" s="180" customFormat="1" ht="204.75">
      <c r="A399" s="194"/>
      <c r="B399" s="6">
        <v>4</v>
      </c>
      <c r="C399" s="190" t="s">
        <v>4036</v>
      </c>
      <c r="D399" s="6" t="s">
        <v>929</v>
      </c>
      <c r="E399" s="33" t="s">
        <v>4037</v>
      </c>
      <c r="F399" s="35">
        <v>55.8</v>
      </c>
      <c r="G399" s="12">
        <v>2.08</v>
      </c>
      <c r="H399" s="12"/>
      <c r="I399" s="6" t="s">
        <v>2268</v>
      </c>
      <c r="J399" s="6" t="s">
        <v>2269</v>
      </c>
      <c r="K399" s="7" t="s">
        <v>4030</v>
      </c>
      <c r="L399" s="7" t="s">
        <v>6843</v>
      </c>
      <c r="M399" s="254">
        <v>1</v>
      </c>
    </row>
    <row r="400" spans="1:13" s="180" customFormat="1" ht="204.75">
      <c r="A400" s="194"/>
      <c r="B400" s="6">
        <v>5</v>
      </c>
      <c r="C400" s="190" t="s">
        <v>4038</v>
      </c>
      <c r="D400" s="6" t="s">
        <v>27</v>
      </c>
      <c r="E400" s="33" t="s">
        <v>4029</v>
      </c>
      <c r="F400" s="35">
        <v>8.1</v>
      </c>
      <c r="G400" s="12">
        <v>0.28999999999999998</v>
      </c>
      <c r="H400" s="12"/>
      <c r="I400" s="6" t="s">
        <v>2268</v>
      </c>
      <c r="J400" s="6" t="s">
        <v>2269</v>
      </c>
      <c r="K400" s="7" t="s">
        <v>4030</v>
      </c>
      <c r="L400" s="7" t="s">
        <v>6843</v>
      </c>
      <c r="M400" s="254">
        <v>1</v>
      </c>
    </row>
    <row r="401" spans="1:13" s="181" customFormat="1" hidden="1">
      <c r="B401" s="3"/>
      <c r="C401" s="132"/>
      <c r="D401" s="3"/>
      <c r="E401" s="137"/>
      <c r="F401" s="143"/>
      <c r="G401" s="142"/>
      <c r="H401" s="142"/>
      <c r="I401" s="3"/>
      <c r="J401" s="3"/>
      <c r="K401" s="137"/>
      <c r="L401" s="137"/>
      <c r="M401" s="183"/>
    </row>
    <row r="402" spans="1:13" s="5" customFormat="1" hidden="1">
      <c r="B402" s="162" t="s">
        <v>129</v>
      </c>
      <c r="C402" s="163" t="s">
        <v>130</v>
      </c>
      <c r="D402" s="3"/>
      <c r="E402" s="137"/>
      <c r="F402" s="143"/>
      <c r="G402" s="142"/>
      <c r="H402" s="142"/>
      <c r="I402" s="3"/>
      <c r="J402" s="3"/>
      <c r="K402" s="137"/>
      <c r="L402" s="197"/>
      <c r="M402" s="138"/>
    </row>
    <row r="403" spans="1:13" s="5" customFormat="1" hidden="1">
      <c r="B403" s="3"/>
      <c r="C403" s="137"/>
      <c r="D403" s="3"/>
      <c r="E403" s="137"/>
      <c r="F403" s="143"/>
      <c r="G403" s="142"/>
      <c r="H403" s="142"/>
      <c r="I403" s="3"/>
      <c r="J403" s="3"/>
      <c r="K403" s="137"/>
      <c r="L403" s="197"/>
      <c r="M403" s="138"/>
    </row>
    <row r="404" spans="1:13" s="5" customFormat="1" hidden="1">
      <c r="B404" s="3"/>
      <c r="C404" s="137"/>
      <c r="D404" s="3"/>
      <c r="E404" s="137"/>
      <c r="F404" s="143"/>
      <c r="G404" s="142"/>
      <c r="H404" s="142"/>
      <c r="I404" s="3"/>
      <c r="J404" s="3"/>
      <c r="K404" s="137"/>
      <c r="L404" s="197"/>
      <c r="M404" s="138"/>
    </row>
    <row r="405" spans="1:13" s="5" customFormat="1" hidden="1">
      <c r="B405" s="3"/>
      <c r="C405" s="137"/>
      <c r="D405" s="3"/>
      <c r="E405" s="137"/>
      <c r="F405" s="143"/>
      <c r="G405" s="142"/>
      <c r="H405" s="142"/>
      <c r="I405" s="3"/>
      <c r="J405" s="3"/>
      <c r="K405" s="137"/>
      <c r="L405" s="197"/>
      <c r="M405" s="138"/>
    </row>
    <row r="406" spans="1:13" s="5" customFormat="1" hidden="1">
      <c r="B406" s="3"/>
      <c r="C406" s="137"/>
      <c r="D406" s="3"/>
      <c r="E406" s="137"/>
      <c r="F406" s="143"/>
      <c r="G406" s="142"/>
      <c r="H406" s="142"/>
      <c r="I406" s="3"/>
      <c r="J406" s="3"/>
      <c r="K406" s="137"/>
      <c r="L406" s="197"/>
      <c r="M406" s="138"/>
    </row>
    <row r="407" spans="1:13" s="5" customFormat="1" hidden="1">
      <c r="B407" s="3"/>
      <c r="C407" s="137"/>
      <c r="D407" s="3"/>
      <c r="E407" s="137"/>
      <c r="F407" s="143"/>
      <c r="G407" s="142"/>
      <c r="H407" s="142"/>
      <c r="I407" s="3"/>
      <c r="J407" s="3"/>
      <c r="K407" s="137"/>
      <c r="L407" s="197"/>
      <c r="M407" s="138"/>
    </row>
    <row r="408" spans="1:13" s="5" customFormat="1" hidden="1">
      <c r="B408" s="3"/>
      <c r="C408" s="137"/>
      <c r="D408" s="3"/>
      <c r="E408" s="137"/>
      <c r="F408" s="143"/>
      <c r="G408" s="142"/>
      <c r="H408" s="142"/>
      <c r="I408" s="3"/>
      <c r="J408" s="3"/>
      <c r="K408" s="137"/>
      <c r="L408" s="197"/>
      <c r="M408" s="138"/>
    </row>
    <row r="409" spans="1:13" s="5" customFormat="1" hidden="1">
      <c r="B409" s="3"/>
      <c r="C409" s="137"/>
      <c r="D409" s="3"/>
      <c r="E409" s="137"/>
      <c r="F409" s="143"/>
      <c r="G409" s="142"/>
      <c r="H409" s="142"/>
      <c r="I409" s="3"/>
      <c r="J409" s="3"/>
      <c r="K409" s="137"/>
      <c r="L409" s="197"/>
      <c r="M409" s="138"/>
    </row>
    <row r="410" spans="1:13" s="5" customFormat="1" hidden="1">
      <c r="B410" s="3"/>
      <c r="C410" s="137"/>
      <c r="D410" s="3"/>
      <c r="E410" s="137"/>
      <c r="F410" s="143"/>
      <c r="G410" s="142"/>
      <c r="H410" s="142"/>
      <c r="I410" s="3"/>
      <c r="J410" s="3"/>
      <c r="K410" s="137"/>
      <c r="L410" s="197"/>
      <c r="M410" s="138"/>
    </row>
    <row r="411" spans="1:13" s="5" customFormat="1" hidden="1">
      <c r="B411" s="3"/>
      <c r="C411" s="137"/>
      <c r="D411" s="3"/>
      <c r="E411" s="137"/>
      <c r="F411" s="143"/>
      <c r="G411" s="142"/>
      <c r="H411" s="142"/>
      <c r="I411" s="3"/>
      <c r="J411" s="3"/>
      <c r="K411" s="137"/>
      <c r="L411" s="197"/>
      <c r="M411" s="138"/>
    </row>
    <row r="412" spans="1:13" s="5" customFormat="1" hidden="1">
      <c r="B412" s="130"/>
      <c r="C412" s="132"/>
      <c r="D412" s="3"/>
      <c r="E412" s="3"/>
      <c r="F412" s="142"/>
      <c r="G412" s="142"/>
      <c r="H412" s="142"/>
      <c r="I412" s="3"/>
      <c r="J412" s="3"/>
      <c r="K412" s="132"/>
      <c r="L412" s="197"/>
      <c r="M412" s="138"/>
    </row>
    <row r="413" spans="1:13" s="2" customFormat="1">
      <c r="B413" s="42" t="s">
        <v>6425</v>
      </c>
      <c r="C413" s="40"/>
      <c r="D413" s="11"/>
      <c r="E413" s="11"/>
      <c r="F413" s="37"/>
      <c r="G413" s="38"/>
      <c r="H413" s="38"/>
      <c r="I413" s="11"/>
      <c r="J413" s="11"/>
      <c r="K413" s="36"/>
      <c r="L413" s="36"/>
      <c r="M413" s="255">
        <v>0</v>
      </c>
    </row>
    <row r="414" spans="1:13" s="2" customFormat="1">
      <c r="B414" s="41" t="s">
        <v>16</v>
      </c>
      <c r="C414" s="43" t="s">
        <v>6493</v>
      </c>
      <c r="D414" s="11"/>
      <c r="E414" s="11"/>
      <c r="F414" s="38"/>
      <c r="G414" s="38"/>
      <c r="H414" s="38"/>
      <c r="I414" s="11"/>
      <c r="J414" s="11"/>
      <c r="K414" s="36"/>
      <c r="L414" s="36"/>
      <c r="M414" s="255">
        <v>0</v>
      </c>
    </row>
    <row r="415" spans="1:13" s="5" customFormat="1" hidden="1">
      <c r="B415" s="161" t="s">
        <v>18</v>
      </c>
      <c r="C415" s="201" t="s">
        <v>19</v>
      </c>
      <c r="D415" s="3"/>
      <c r="E415" s="3"/>
      <c r="F415" s="142"/>
      <c r="G415" s="142"/>
      <c r="H415" s="142"/>
      <c r="I415" s="3"/>
      <c r="J415" s="3"/>
      <c r="K415" s="137"/>
      <c r="L415" s="137"/>
      <c r="M415" s="138"/>
    </row>
    <row r="416" spans="1:13" s="181" customFormat="1" hidden="1">
      <c r="A416" s="5"/>
      <c r="B416" s="3"/>
      <c r="C416" s="137"/>
      <c r="D416" s="3"/>
      <c r="E416" s="3"/>
      <c r="F416" s="142"/>
      <c r="G416" s="142"/>
      <c r="H416" s="142"/>
      <c r="I416" s="3"/>
      <c r="J416" s="3"/>
      <c r="K416" s="137"/>
      <c r="L416" s="137"/>
      <c r="M416" s="183"/>
    </row>
    <row r="417" spans="1:13" s="181" customFormat="1" hidden="1">
      <c r="A417" s="5"/>
      <c r="B417" s="3"/>
      <c r="C417" s="137"/>
      <c r="D417" s="3"/>
      <c r="E417" s="3"/>
      <c r="F417" s="142"/>
      <c r="G417" s="142"/>
      <c r="H417" s="142"/>
      <c r="I417" s="3"/>
      <c r="J417" s="3"/>
      <c r="K417" s="137"/>
      <c r="L417" s="137"/>
      <c r="M417" s="183"/>
    </row>
    <row r="418" spans="1:13" s="181" customFormat="1" hidden="1">
      <c r="A418" s="5"/>
      <c r="B418" s="3"/>
      <c r="C418" s="137"/>
      <c r="D418" s="3"/>
      <c r="E418" s="3"/>
      <c r="F418" s="142"/>
      <c r="G418" s="142"/>
      <c r="H418" s="142"/>
      <c r="I418" s="3"/>
      <c r="J418" s="3"/>
      <c r="K418" s="137"/>
      <c r="L418" s="137"/>
      <c r="M418" s="183"/>
    </row>
    <row r="419" spans="1:13" s="181" customFormat="1" hidden="1">
      <c r="A419" s="5"/>
      <c r="B419" s="3"/>
      <c r="C419" s="137"/>
      <c r="D419" s="3"/>
      <c r="E419" s="3"/>
      <c r="F419" s="142"/>
      <c r="G419" s="142"/>
      <c r="H419" s="142"/>
      <c r="I419" s="3"/>
      <c r="J419" s="3"/>
      <c r="K419" s="137"/>
      <c r="L419" s="137"/>
      <c r="M419" s="183"/>
    </row>
    <row r="420" spans="1:13" s="181" customFormat="1" hidden="1">
      <c r="A420" s="5"/>
      <c r="B420" s="3"/>
      <c r="C420" s="137"/>
      <c r="D420" s="3"/>
      <c r="E420" s="3"/>
      <c r="F420" s="142"/>
      <c r="G420" s="142"/>
      <c r="H420" s="142"/>
      <c r="I420" s="3"/>
      <c r="J420" s="3"/>
      <c r="K420" s="137"/>
      <c r="L420" s="137"/>
      <c r="M420" s="183"/>
    </row>
    <row r="421" spans="1:13" s="80" customFormat="1">
      <c r="A421" s="1"/>
      <c r="B421" s="79" t="s">
        <v>56</v>
      </c>
      <c r="C421" s="189" t="s">
        <v>6492</v>
      </c>
      <c r="D421" s="78"/>
      <c r="E421" s="78"/>
      <c r="F421" s="87"/>
      <c r="G421" s="87"/>
      <c r="H421" s="87"/>
      <c r="I421" s="78"/>
      <c r="J421" s="78"/>
      <c r="K421" s="85"/>
      <c r="L421" s="85"/>
      <c r="M421" s="256">
        <v>0</v>
      </c>
    </row>
    <row r="422" spans="1:13" s="180" customFormat="1" ht="141.75">
      <c r="A422" s="1"/>
      <c r="B422" s="6">
        <v>1</v>
      </c>
      <c r="C422" s="190" t="s">
        <v>5880</v>
      </c>
      <c r="D422" s="6" t="s">
        <v>3858</v>
      </c>
      <c r="E422" s="6" t="s">
        <v>5881</v>
      </c>
      <c r="F422" s="12">
        <v>15.3</v>
      </c>
      <c r="G422" s="12">
        <v>4.88</v>
      </c>
      <c r="H422" s="12"/>
      <c r="I422" s="6" t="s">
        <v>5552</v>
      </c>
      <c r="J422" s="6" t="s">
        <v>5582</v>
      </c>
      <c r="K422" s="7" t="s">
        <v>7041</v>
      </c>
      <c r="L422" s="7"/>
      <c r="M422" s="254">
        <v>1</v>
      </c>
    </row>
    <row r="423" spans="1:13" s="180" customFormat="1" ht="63">
      <c r="A423" s="1"/>
      <c r="B423" s="6">
        <v>2</v>
      </c>
      <c r="C423" s="190" t="s">
        <v>5882</v>
      </c>
      <c r="D423" s="6" t="s">
        <v>104</v>
      </c>
      <c r="E423" s="6" t="s">
        <v>5883</v>
      </c>
      <c r="F423" s="12">
        <v>0.46</v>
      </c>
      <c r="G423" s="12">
        <v>0.23</v>
      </c>
      <c r="H423" s="12"/>
      <c r="I423" s="6" t="s">
        <v>5552</v>
      </c>
      <c r="J423" s="6" t="s">
        <v>5623</v>
      </c>
      <c r="K423" s="7" t="s">
        <v>6848</v>
      </c>
      <c r="L423" s="7"/>
      <c r="M423" s="254">
        <v>1</v>
      </c>
    </row>
    <row r="424" spans="1:13" s="180" customFormat="1" ht="47.25">
      <c r="A424" s="1"/>
      <c r="B424" s="6">
        <v>3</v>
      </c>
      <c r="C424" s="190" t="s">
        <v>5884</v>
      </c>
      <c r="D424" s="6" t="s">
        <v>3858</v>
      </c>
      <c r="E424" s="6" t="s">
        <v>5885</v>
      </c>
      <c r="F424" s="12">
        <v>15.73</v>
      </c>
      <c r="G424" s="12">
        <v>7.8650000000000002</v>
      </c>
      <c r="H424" s="12"/>
      <c r="I424" s="6" t="s">
        <v>5552</v>
      </c>
      <c r="J424" s="6" t="s">
        <v>5886</v>
      </c>
      <c r="K424" s="7" t="s">
        <v>5887</v>
      </c>
      <c r="L424" s="7"/>
      <c r="M424" s="254">
        <v>1</v>
      </c>
    </row>
    <row r="425" spans="1:13" s="180" customFormat="1" ht="47.25">
      <c r="A425" s="1"/>
      <c r="B425" s="6">
        <v>4</v>
      </c>
      <c r="C425" s="190" t="s">
        <v>5888</v>
      </c>
      <c r="D425" s="6" t="s">
        <v>3858</v>
      </c>
      <c r="E425" s="6" t="s">
        <v>5889</v>
      </c>
      <c r="F425" s="12">
        <v>30.27</v>
      </c>
      <c r="G425" s="12">
        <v>15.135</v>
      </c>
      <c r="H425" s="12"/>
      <c r="I425" s="6" t="s">
        <v>5552</v>
      </c>
      <c r="J425" s="6" t="s">
        <v>5890</v>
      </c>
      <c r="K425" s="7" t="s">
        <v>5891</v>
      </c>
      <c r="L425" s="7"/>
      <c r="M425" s="254">
        <v>1</v>
      </c>
    </row>
    <row r="426" spans="1:13" s="180" customFormat="1" ht="78.75">
      <c r="A426" s="1"/>
      <c r="B426" s="6">
        <v>5</v>
      </c>
      <c r="C426" s="190" t="s">
        <v>5892</v>
      </c>
      <c r="D426" s="6" t="s">
        <v>104</v>
      </c>
      <c r="E426" s="6" t="s">
        <v>5893</v>
      </c>
      <c r="F426" s="12">
        <v>1.6E-2</v>
      </c>
      <c r="G426" s="12">
        <v>8.0000000000000002E-3</v>
      </c>
      <c r="H426" s="12"/>
      <c r="I426" s="6" t="s">
        <v>5552</v>
      </c>
      <c r="J426" s="6" t="s">
        <v>5894</v>
      </c>
      <c r="K426" s="7" t="s">
        <v>6849</v>
      </c>
      <c r="L426" s="7"/>
      <c r="M426" s="254">
        <v>1</v>
      </c>
    </row>
    <row r="427" spans="1:13" s="180" customFormat="1" ht="78.75">
      <c r="A427" s="1"/>
      <c r="B427" s="6">
        <v>6</v>
      </c>
      <c r="C427" s="190" t="s">
        <v>5895</v>
      </c>
      <c r="D427" s="6" t="s">
        <v>104</v>
      </c>
      <c r="E427" s="6" t="s">
        <v>5893</v>
      </c>
      <c r="F427" s="12">
        <v>3.5</v>
      </c>
      <c r="G427" s="12">
        <v>1.75</v>
      </c>
      <c r="H427" s="12"/>
      <c r="I427" s="6" t="s">
        <v>5552</v>
      </c>
      <c r="J427" s="6" t="s">
        <v>5705</v>
      </c>
      <c r="K427" s="7" t="s">
        <v>5896</v>
      </c>
      <c r="L427" s="7"/>
      <c r="M427" s="254">
        <v>1</v>
      </c>
    </row>
    <row r="428" spans="1:13" s="181" customFormat="1" hidden="1">
      <c r="A428" s="5"/>
      <c r="B428" s="3"/>
      <c r="C428" s="132"/>
      <c r="D428" s="3"/>
      <c r="E428" s="3"/>
      <c r="F428" s="142"/>
      <c r="G428" s="142"/>
      <c r="H428" s="142"/>
      <c r="I428" s="3"/>
      <c r="J428" s="3"/>
      <c r="K428" s="137"/>
      <c r="L428" s="137"/>
      <c r="M428" s="183"/>
    </row>
    <row r="429" spans="1:13" s="2" customFormat="1">
      <c r="A429" s="1"/>
      <c r="B429" s="41" t="s">
        <v>129</v>
      </c>
      <c r="C429" s="42" t="s">
        <v>130</v>
      </c>
      <c r="D429" s="11"/>
      <c r="E429" s="11"/>
      <c r="F429" s="38"/>
      <c r="G429" s="38"/>
      <c r="H429" s="38"/>
      <c r="I429" s="11"/>
      <c r="J429" s="11"/>
      <c r="K429" s="36"/>
      <c r="L429" s="36"/>
      <c r="M429" s="255">
        <v>0</v>
      </c>
    </row>
    <row r="430" spans="1:13" s="180" customFormat="1" ht="63">
      <c r="A430" s="1"/>
      <c r="B430" s="6">
        <v>7</v>
      </c>
      <c r="C430" s="33" t="s">
        <v>5901</v>
      </c>
      <c r="D430" s="6" t="s">
        <v>104</v>
      </c>
      <c r="E430" s="6" t="s">
        <v>5883</v>
      </c>
      <c r="F430" s="45">
        <v>0.57999999999999996</v>
      </c>
      <c r="G430" s="45">
        <v>0.57999999999999996</v>
      </c>
      <c r="H430" s="45"/>
      <c r="I430" s="6" t="s">
        <v>5552</v>
      </c>
      <c r="J430" s="6" t="s">
        <v>5897</v>
      </c>
      <c r="K430" s="51" t="s">
        <v>5898</v>
      </c>
      <c r="L430" s="7"/>
      <c r="M430" s="254">
        <v>1</v>
      </c>
    </row>
    <row r="431" spans="1:13" s="180" customFormat="1" ht="78.75">
      <c r="A431" s="5"/>
      <c r="B431" s="6">
        <v>8</v>
      </c>
      <c r="C431" s="7" t="s">
        <v>5899</v>
      </c>
      <c r="D431" s="6" t="s">
        <v>104</v>
      </c>
      <c r="E431" s="7" t="s">
        <v>5893</v>
      </c>
      <c r="F431" s="35">
        <v>3</v>
      </c>
      <c r="G431" s="12">
        <v>3</v>
      </c>
      <c r="H431" s="12"/>
      <c r="I431" s="6" t="s">
        <v>5552</v>
      </c>
      <c r="J431" s="6" t="s">
        <v>5900</v>
      </c>
      <c r="K431" s="7" t="s">
        <v>6850</v>
      </c>
      <c r="L431" s="69"/>
      <c r="M431" s="254">
        <v>1</v>
      </c>
    </row>
    <row r="432" spans="1:13" s="181" customFormat="1" hidden="1">
      <c r="A432" s="5"/>
      <c r="B432" s="3"/>
      <c r="C432" s="137"/>
      <c r="D432" s="3"/>
      <c r="E432" s="137"/>
      <c r="F432" s="143"/>
      <c r="G432" s="142"/>
      <c r="H432" s="142"/>
      <c r="I432" s="3"/>
      <c r="J432" s="3"/>
      <c r="K432" s="137"/>
      <c r="L432" s="197"/>
      <c r="M432" s="183"/>
    </row>
    <row r="433" spans="1:13" s="2" customFormat="1">
      <c r="A433" s="5"/>
      <c r="B433" s="42" t="s">
        <v>6426</v>
      </c>
      <c r="C433" s="40"/>
      <c r="D433" s="11"/>
      <c r="E433" s="11"/>
      <c r="F433" s="37"/>
      <c r="G433" s="38"/>
      <c r="H433" s="38"/>
      <c r="I433" s="11"/>
      <c r="J433" s="11"/>
      <c r="K433" s="36"/>
      <c r="L433" s="72"/>
      <c r="M433" s="255">
        <v>0</v>
      </c>
    </row>
    <row r="434" spans="1:13" s="5" customFormat="1" hidden="1">
      <c r="B434" s="162" t="s">
        <v>16</v>
      </c>
      <c r="C434" s="188" t="s">
        <v>6493</v>
      </c>
      <c r="D434" s="3"/>
      <c r="E434" s="3"/>
      <c r="F434" s="142"/>
      <c r="G434" s="142"/>
      <c r="H434" s="142"/>
      <c r="I434" s="3"/>
      <c r="J434" s="3"/>
      <c r="K434" s="137"/>
      <c r="L434" s="197"/>
      <c r="M434" s="138"/>
    </row>
    <row r="435" spans="1:13" s="5" customFormat="1" hidden="1">
      <c r="B435" s="161" t="s">
        <v>18</v>
      </c>
      <c r="C435" s="201" t="s">
        <v>19</v>
      </c>
      <c r="D435" s="3"/>
      <c r="E435" s="3"/>
      <c r="F435" s="142"/>
      <c r="G435" s="142"/>
      <c r="H435" s="142"/>
      <c r="I435" s="3"/>
      <c r="J435" s="3"/>
      <c r="K435" s="137"/>
      <c r="L435" s="197"/>
      <c r="M435" s="138"/>
    </row>
    <row r="436" spans="1:13" s="181" customFormat="1" hidden="1">
      <c r="B436" s="3"/>
      <c r="C436" s="137"/>
      <c r="D436" s="3"/>
      <c r="E436" s="3"/>
      <c r="F436" s="142"/>
      <c r="G436" s="142"/>
      <c r="H436" s="142"/>
      <c r="I436" s="3"/>
      <c r="J436" s="3"/>
      <c r="K436" s="137"/>
      <c r="L436" s="197"/>
      <c r="M436" s="183"/>
    </row>
    <row r="437" spans="1:13" s="181" customFormat="1" hidden="1">
      <c r="B437" s="3"/>
      <c r="C437" s="137"/>
      <c r="D437" s="3"/>
      <c r="E437" s="3"/>
      <c r="F437" s="142"/>
      <c r="G437" s="142"/>
      <c r="H437" s="142"/>
      <c r="I437" s="3"/>
      <c r="J437" s="3"/>
      <c r="K437" s="137"/>
      <c r="L437" s="197"/>
      <c r="M437" s="183"/>
    </row>
    <row r="438" spans="1:13" s="181" customFormat="1" hidden="1">
      <c r="B438" s="3"/>
      <c r="C438" s="137"/>
      <c r="D438" s="3"/>
      <c r="E438" s="3"/>
      <c r="F438" s="142"/>
      <c r="G438" s="142"/>
      <c r="H438" s="142"/>
      <c r="I438" s="3"/>
      <c r="J438" s="3"/>
      <c r="K438" s="137"/>
      <c r="L438" s="197"/>
      <c r="M438" s="183"/>
    </row>
    <row r="439" spans="1:13" s="181" customFormat="1" hidden="1">
      <c r="B439" s="3"/>
      <c r="C439" s="137"/>
      <c r="D439" s="3"/>
      <c r="E439" s="3"/>
      <c r="F439" s="142"/>
      <c r="G439" s="142"/>
      <c r="H439" s="142"/>
      <c r="I439" s="3"/>
      <c r="J439" s="3"/>
      <c r="K439" s="137"/>
      <c r="L439" s="197"/>
      <c r="M439" s="183"/>
    </row>
    <row r="440" spans="1:13" s="181" customFormat="1" hidden="1">
      <c r="B440" s="3"/>
      <c r="C440" s="137"/>
      <c r="D440" s="3"/>
      <c r="E440" s="3"/>
      <c r="F440" s="142"/>
      <c r="G440" s="142"/>
      <c r="H440" s="142"/>
      <c r="I440" s="3"/>
      <c r="J440" s="3"/>
      <c r="K440" s="137"/>
      <c r="L440" s="197"/>
      <c r="M440" s="183"/>
    </row>
    <row r="441" spans="1:13" s="5" customFormat="1" hidden="1">
      <c r="B441" s="161" t="s">
        <v>56</v>
      </c>
      <c r="C441" s="201" t="s">
        <v>57</v>
      </c>
      <c r="D441" s="3"/>
      <c r="E441" s="3"/>
      <c r="F441" s="142"/>
      <c r="G441" s="142"/>
      <c r="H441" s="142"/>
      <c r="I441" s="3"/>
      <c r="J441" s="3"/>
      <c r="K441" s="137"/>
      <c r="L441" s="197"/>
      <c r="M441" s="138"/>
    </row>
    <row r="442" spans="1:13" s="5" customFormat="1" hidden="1">
      <c r="B442" s="130"/>
      <c r="C442" s="207"/>
      <c r="D442" s="130"/>
      <c r="E442" s="192"/>
      <c r="F442" s="143"/>
      <c r="G442" s="142"/>
      <c r="H442" s="142"/>
      <c r="I442" s="3"/>
      <c r="J442" s="3"/>
      <c r="K442" s="137"/>
      <c r="L442" s="197"/>
      <c r="M442" s="138"/>
    </row>
    <row r="443" spans="1:13" s="5" customFormat="1" hidden="1">
      <c r="B443" s="3"/>
      <c r="C443" s="132"/>
      <c r="D443" s="3"/>
      <c r="E443" s="137"/>
      <c r="F443" s="143"/>
      <c r="G443" s="142"/>
      <c r="H443" s="142"/>
      <c r="I443" s="3"/>
      <c r="J443" s="3"/>
      <c r="K443" s="137"/>
      <c r="L443" s="197"/>
      <c r="M443" s="138"/>
    </row>
    <row r="444" spans="1:13" s="5" customFormat="1" hidden="1">
      <c r="B444" s="3"/>
      <c r="C444" s="132"/>
      <c r="D444" s="3"/>
      <c r="E444" s="137"/>
      <c r="F444" s="143"/>
      <c r="G444" s="142"/>
      <c r="H444" s="142"/>
      <c r="I444" s="3"/>
      <c r="J444" s="3"/>
      <c r="K444" s="137"/>
      <c r="L444" s="197"/>
      <c r="M444" s="138"/>
    </row>
    <row r="445" spans="1:13" s="2" customFormat="1">
      <c r="A445" s="5"/>
      <c r="B445" s="41" t="s">
        <v>129</v>
      </c>
      <c r="C445" s="42" t="s">
        <v>130</v>
      </c>
      <c r="D445" s="11"/>
      <c r="E445" s="36"/>
      <c r="F445" s="39"/>
      <c r="G445" s="38"/>
      <c r="H445" s="38"/>
      <c r="I445" s="11"/>
      <c r="J445" s="11"/>
      <c r="K445" s="36"/>
      <c r="L445" s="72"/>
      <c r="M445" s="255">
        <v>0</v>
      </c>
    </row>
    <row r="446" spans="1:13" ht="114.75">
      <c r="A446" s="5"/>
      <c r="B446" s="19">
        <v>1</v>
      </c>
      <c r="C446" s="7" t="s">
        <v>4039</v>
      </c>
      <c r="D446" s="6" t="s">
        <v>104</v>
      </c>
      <c r="E446" s="7" t="s">
        <v>3921</v>
      </c>
      <c r="F446" s="35">
        <v>0.45</v>
      </c>
      <c r="G446" s="12">
        <v>0.45</v>
      </c>
      <c r="I446" s="6" t="s">
        <v>2392</v>
      </c>
      <c r="J446" s="376" t="s">
        <v>4040</v>
      </c>
      <c r="K446" s="7" t="s">
        <v>4041</v>
      </c>
      <c r="L446" s="69"/>
      <c r="M446" s="254">
        <v>1</v>
      </c>
    </row>
    <row r="447" spans="1:13" s="5" customFormat="1" hidden="1">
      <c r="B447" s="130"/>
      <c r="C447" s="132"/>
      <c r="D447" s="3"/>
      <c r="E447" s="3"/>
      <c r="F447" s="142"/>
      <c r="G447" s="142"/>
      <c r="H447" s="142"/>
      <c r="I447" s="3"/>
      <c r="J447" s="3"/>
      <c r="K447" s="132"/>
      <c r="L447" s="197"/>
      <c r="M447" s="138"/>
    </row>
    <row r="448" spans="1:13" s="2" customFormat="1">
      <c r="B448" s="42" t="s">
        <v>6427</v>
      </c>
      <c r="C448" s="40"/>
      <c r="D448" s="11"/>
      <c r="E448" s="11"/>
      <c r="F448" s="37"/>
      <c r="G448" s="38"/>
      <c r="H448" s="38"/>
      <c r="I448" s="11"/>
      <c r="J448" s="11"/>
      <c r="K448" s="36"/>
      <c r="L448" s="36"/>
      <c r="M448" s="255">
        <v>0</v>
      </c>
    </row>
    <row r="449" spans="1:13" s="2" customFormat="1">
      <c r="B449" s="41" t="s">
        <v>16</v>
      </c>
      <c r="C449" s="43" t="s">
        <v>6493</v>
      </c>
      <c r="D449" s="11"/>
      <c r="E449" s="11"/>
      <c r="F449" s="38"/>
      <c r="G449" s="38"/>
      <c r="H449" s="38"/>
      <c r="I449" s="11"/>
      <c r="J449" s="11"/>
      <c r="K449" s="36"/>
      <c r="L449" s="36"/>
      <c r="M449" s="255">
        <v>0</v>
      </c>
    </row>
    <row r="450" spans="1:13" s="80" customFormat="1">
      <c r="A450" s="1"/>
      <c r="B450" s="79" t="s">
        <v>18</v>
      </c>
      <c r="C450" s="189" t="s">
        <v>19</v>
      </c>
      <c r="D450" s="78"/>
      <c r="E450" s="78"/>
      <c r="F450" s="103"/>
      <c r="G450" s="103"/>
      <c r="H450" s="103"/>
      <c r="I450" s="78"/>
      <c r="J450" s="78"/>
      <c r="K450" s="92"/>
      <c r="L450" s="85"/>
      <c r="M450" s="256">
        <v>0</v>
      </c>
    </row>
    <row r="451" spans="1:13" s="180" customFormat="1" ht="78.75">
      <c r="A451" s="194"/>
      <c r="B451" s="6">
        <v>1</v>
      </c>
      <c r="C451" s="7" t="s">
        <v>4042</v>
      </c>
      <c r="D451" s="6" t="s">
        <v>104</v>
      </c>
      <c r="E451" s="33" t="s">
        <v>4043</v>
      </c>
      <c r="F451" s="35">
        <v>9.9</v>
      </c>
      <c r="G451" s="12">
        <v>9.9</v>
      </c>
      <c r="H451" s="12"/>
      <c r="I451" s="6" t="s">
        <v>1170</v>
      </c>
      <c r="J451" s="6" t="s">
        <v>4044</v>
      </c>
      <c r="K451" s="7" t="s">
        <v>6964</v>
      </c>
      <c r="L451" s="7" t="s">
        <v>6965</v>
      </c>
      <c r="M451" s="254">
        <v>1</v>
      </c>
    </row>
    <row r="452" spans="1:13" s="180" customFormat="1" ht="63">
      <c r="A452" s="194"/>
      <c r="B452" s="6">
        <v>2</v>
      </c>
      <c r="C452" s="7" t="s">
        <v>4045</v>
      </c>
      <c r="D452" s="6" t="s">
        <v>104</v>
      </c>
      <c r="E452" s="33" t="s">
        <v>4046</v>
      </c>
      <c r="F452" s="35">
        <v>0.46</v>
      </c>
      <c r="G452" s="12">
        <v>0.46</v>
      </c>
      <c r="H452" s="12"/>
      <c r="I452" s="6" t="s">
        <v>1170</v>
      </c>
      <c r="J452" s="6" t="s">
        <v>4047</v>
      </c>
      <c r="K452" s="7" t="s">
        <v>6966</v>
      </c>
      <c r="L452" s="7" t="s">
        <v>6965</v>
      </c>
      <c r="M452" s="254">
        <v>1</v>
      </c>
    </row>
    <row r="453" spans="1:13" s="181" customFormat="1" hidden="1">
      <c r="B453" s="3"/>
      <c r="C453" s="137"/>
      <c r="D453" s="3"/>
      <c r="E453" s="132"/>
      <c r="F453" s="143"/>
      <c r="G453" s="142"/>
      <c r="H453" s="142"/>
      <c r="I453" s="3"/>
      <c r="J453" s="3"/>
      <c r="K453" s="137"/>
      <c r="L453" s="137"/>
      <c r="M453" s="183"/>
    </row>
    <row r="454" spans="1:13" s="80" customFormat="1">
      <c r="A454" s="2"/>
      <c r="B454" s="79" t="s">
        <v>56</v>
      </c>
      <c r="C454" s="189" t="s">
        <v>6492</v>
      </c>
      <c r="D454" s="98"/>
      <c r="E454" s="99"/>
      <c r="F454" s="86"/>
      <c r="G454" s="87"/>
      <c r="H454" s="87"/>
      <c r="I454" s="78"/>
      <c r="J454" s="78"/>
      <c r="K454" s="85"/>
      <c r="L454" s="85"/>
      <c r="M454" s="256">
        <v>0</v>
      </c>
    </row>
    <row r="455" spans="1:13" s="180" customFormat="1" ht="189">
      <c r="A455" s="194"/>
      <c r="B455" s="6">
        <v>3</v>
      </c>
      <c r="C455" s="190" t="s">
        <v>4048</v>
      </c>
      <c r="D455" s="6" t="s">
        <v>860</v>
      </c>
      <c r="E455" s="33" t="s">
        <v>4049</v>
      </c>
      <c r="F455" s="35">
        <v>0.2</v>
      </c>
      <c r="G455" s="12">
        <v>0.2</v>
      </c>
      <c r="H455" s="12"/>
      <c r="I455" s="6" t="s">
        <v>1170</v>
      </c>
      <c r="J455" s="6" t="s">
        <v>2478</v>
      </c>
      <c r="K455" s="7" t="s">
        <v>6969</v>
      </c>
      <c r="L455" s="7"/>
      <c r="M455" s="254">
        <v>1</v>
      </c>
    </row>
    <row r="456" spans="1:13" s="180" customFormat="1" ht="110.25">
      <c r="A456" s="194"/>
      <c r="B456" s="6">
        <v>4</v>
      </c>
      <c r="C456" s="190" t="s">
        <v>4050</v>
      </c>
      <c r="D456" s="6" t="s">
        <v>104</v>
      </c>
      <c r="E456" s="33" t="s">
        <v>4046</v>
      </c>
      <c r="F456" s="35">
        <v>0.4</v>
      </c>
      <c r="G456" s="12">
        <v>0.4</v>
      </c>
      <c r="H456" s="12"/>
      <c r="I456" s="6" t="s">
        <v>1170</v>
      </c>
      <c r="J456" s="6" t="s">
        <v>2498</v>
      </c>
      <c r="K456" s="7" t="s">
        <v>4051</v>
      </c>
      <c r="L456" s="7"/>
      <c r="M456" s="254">
        <v>1</v>
      </c>
    </row>
    <row r="457" spans="1:13" s="180" customFormat="1" ht="63">
      <c r="A457" s="194"/>
      <c r="B457" s="6">
        <v>5</v>
      </c>
      <c r="C457" s="190" t="s">
        <v>4052</v>
      </c>
      <c r="D457" s="6" t="s">
        <v>104</v>
      </c>
      <c r="E457" s="33" t="s">
        <v>3902</v>
      </c>
      <c r="F457" s="35">
        <v>0.15</v>
      </c>
      <c r="G457" s="12">
        <v>0.15</v>
      </c>
      <c r="H457" s="12"/>
      <c r="I457" s="6" t="s">
        <v>1170</v>
      </c>
      <c r="J457" s="6" t="s">
        <v>2453</v>
      </c>
      <c r="K457" s="7" t="s">
        <v>6968</v>
      </c>
      <c r="L457" s="7" t="s">
        <v>6967</v>
      </c>
      <c r="M457" s="254">
        <v>1</v>
      </c>
    </row>
    <row r="458" spans="1:13" s="180" customFormat="1" ht="204.75">
      <c r="A458" s="194"/>
      <c r="B458" s="6">
        <v>6</v>
      </c>
      <c r="C458" s="190" t="s">
        <v>4053</v>
      </c>
      <c r="D458" s="6" t="s">
        <v>27</v>
      </c>
      <c r="E458" s="33" t="s">
        <v>4054</v>
      </c>
      <c r="F458" s="35">
        <v>5.7</v>
      </c>
      <c r="G458" s="12">
        <v>5.7</v>
      </c>
      <c r="H458" s="12"/>
      <c r="I458" s="6" t="s">
        <v>1170</v>
      </c>
      <c r="J458" s="6" t="s">
        <v>2478</v>
      </c>
      <c r="K458" s="7" t="s">
        <v>4055</v>
      </c>
      <c r="L458" s="7" t="s">
        <v>6967</v>
      </c>
      <c r="M458" s="254">
        <v>1</v>
      </c>
    </row>
    <row r="459" spans="1:13" s="181" customFormat="1" hidden="1">
      <c r="B459" s="3"/>
      <c r="C459" s="132"/>
      <c r="D459" s="3"/>
      <c r="E459" s="132"/>
      <c r="F459" s="143"/>
      <c r="G459" s="142"/>
      <c r="H459" s="142"/>
      <c r="I459" s="3"/>
      <c r="J459" s="3"/>
      <c r="K459" s="137"/>
      <c r="L459" s="137"/>
      <c r="M459" s="183"/>
    </row>
    <row r="460" spans="1:13" s="5" customFormat="1" hidden="1">
      <c r="B460" s="162" t="s">
        <v>129</v>
      </c>
      <c r="C460" s="163" t="s">
        <v>130</v>
      </c>
      <c r="D460" s="162"/>
      <c r="E460" s="163"/>
      <c r="F460" s="143"/>
      <c r="G460" s="142"/>
      <c r="H460" s="142"/>
      <c r="I460" s="3"/>
      <c r="J460" s="3"/>
      <c r="K460" s="137"/>
      <c r="L460" s="137"/>
      <c r="M460" s="138"/>
    </row>
    <row r="461" spans="1:13" s="181" customFormat="1" hidden="1">
      <c r="B461" s="3"/>
      <c r="C461" s="132"/>
      <c r="D461" s="3"/>
      <c r="E461" s="132"/>
      <c r="F461" s="143"/>
      <c r="G461" s="142"/>
      <c r="H461" s="142"/>
      <c r="I461" s="3"/>
      <c r="J461" s="3"/>
      <c r="K461" s="137"/>
      <c r="L461" s="137"/>
      <c r="M461" s="183"/>
    </row>
    <row r="462" spans="1:13" s="181" customFormat="1" hidden="1">
      <c r="B462" s="3"/>
      <c r="C462" s="132"/>
      <c r="D462" s="3"/>
      <c r="E462" s="132"/>
      <c r="F462" s="143"/>
      <c r="G462" s="142"/>
      <c r="H462" s="142"/>
      <c r="I462" s="3"/>
      <c r="J462" s="3"/>
      <c r="K462" s="137"/>
      <c r="L462" s="137"/>
      <c r="M462" s="183"/>
    </row>
    <row r="463" spans="1:13" s="181" customFormat="1" hidden="1">
      <c r="B463" s="3"/>
      <c r="C463" s="137"/>
      <c r="D463" s="3"/>
      <c r="E463" s="137"/>
      <c r="F463" s="143"/>
      <c r="G463" s="142"/>
      <c r="H463" s="142"/>
      <c r="I463" s="3"/>
      <c r="J463" s="3"/>
      <c r="K463" s="137"/>
      <c r="L463" s="137"/>
      <c r="M463" s="183"/>
    </row>
    <row r="464" spans="1:13" s="181" customFormat="1" hidden="1">
      <c r="B464" s="3"/>
      <c r="C464" s="137"/>
      <c r="D464" s="3"/>
      <c r="E464" s="137"/>
      <c r="F464" s="143"/>
      <c r="G464" s="142"/>
      <c r="H464" s="142"/>
      <c r="I464" s="3"/>
      <c r="J464" s="3"/>
      <c r="K464" s="137"/>
      <c r="L464" s="137"/>
      <c r="M464" s="183"/>
    </row>
    <row r="465" spans="1:13" s="2" customFormat="1">
      <c r="A465" s="5"/>
      <c r="B465" s="42" t="s">
        <v>6438</v>
      </c>
      <c r="C465" s="40"/>
      <c r="D465" s="11"/>
      <c r="E465" s="11"/>
      <c r="F465" s="37"/>
      <c r="G465" s="38"/>
      <c r="H465" s="38"/>
      <c r="I465" s="11"/>
      <c r="J465" s="11"/>
      <c r="K465" s="36"/>
      <c r="L465" s="72"/>
      <c r="M465" s="255">
        <v>0</v>
      </c>
    </row>
    <row r="466" spans="1:13" s="2" customFormat="1">
      <c r="A466" s="5"/>
      <c r="B466" s="41" t="s">
        <v>16</v>
      </c>
      <c r="C466" s="43" t="s">
        <v>6493</v>
      </c>
      <c r="D466" s="41"/>
      <c r="E466" s="42"/>
      <c r="F466" s="39"/>
      <c r="G466" s="38"/>
      <c r="H466" s="38"/>
      <c r="I466" s="11"/>
      <c r="J466" s="11"/>
      <c r="K466" s="36"/>
      <c r="L466" s="72"/>
      <c r="M466" s="255">
        <v>0</v>
      </c>
    </row>
    <row r="467" spans="1:13" s="5" customFormat="1" hidden="1">
      <c r="B467" s="161" t="s">
        <v>18</v>
      </c>
      <c r="C467" s="201" t="s">
        <v>19</v>
      </c>
      <c r="D467" s="130"/>
      <c r="E467" s="130"/>
      <c r="F467" s="193"/>
      <c r="G467" s="193"/>
      <c r="H467" s="193"/>
      <c r="I467" s="130"/>
      <c r="J467" s="130"/>
      <c r="K467" s="192"/>
      <c r="L467" s="197"/>
      <c r="M467" s="138"/>
    </row>
    <row r="468" spans="1:13" s="181" customFormat="1" hidden="1">
      <c r="A468" s="5"/>
      <c r="B468" s="3"/>
      <c r="C468" s="137"/>
      <c r="D468" s="3"/>
      <c r="E468" s="3"/>
      <c r="F468" s="142"/>
      <c r="G468" s="142"/>
      <c r="H468" s="142"/>
      <c r="I468" s="3"/>
      <c r="J468" s="3"/>
      <c r="K468" s="132"/>
      <c r="L468" s="197"/>
      <c r="M468" s="183"/>
    </row>
    <row r="469" spans="1:13" s="181" customFormat="1" hidden="1">
      <c r="A469" s="5"/>
      <c r="B469" s="3"/>
      <c r="C469" s="137"/>
      <c r="D469" s="3"/>
      <c r="E469" s="3"/>
      <c r="F469" s="142"/>
      <c r="G469" s="142"/>
      <c r="H469" s="142"/>
      <c r="I469" s="3"/>
      <c r="J469" s="3"/>
      <c r="K469" s="132"/>
      <c r="L469" s="197"/>
      <c r="M469" s="183"/>
    </row>
    <row r="470" spans="1:13" s="181" customFormat="1" hidden="1">
      <c r="A470" s="5"/>
      <c r="B470" s="3"/>
      <c r="C470" s="137"/>
      <c r="D470" s="3"/>
      <c r="E470" s="3"/>
      <c r="F470" s="142"/>
      <c r="G470" s="142"/>
      <c r="H470" s="142"/>
      <c r="I470" s="3"/>
      <c r="J470" s="3"/>
      <c r="K470" s="132"/>
      <c r="L470" s="197"/>
      <c r="M470" s="183"/>
    </row>
    <row r="471" spans="1:13" s="181" customFormat="1" hidden="1">
      <c r="A471" s="5"/>
      <c r="B471" s="3"/>
      <c r="C471" s="137"/>
      <c r="D471" s="3"/>
      <c r="E471" s="3"/>
      <c r="F471" s="142"/>
      <c r="G471" s="142"/>
      <c r="H471" s="142"/>
      <c r="I471" s="3"/>
      <c r="J471" s="3"/>
      <c r="K471" s="132"/>
      <c r="L471" s="197"/>
      <c r="M471" s="183"/>
    </row>
    <row r="472" spans="1:13" s="181" customFormat="1" hidden="1">
      <c r="A472" s="5"/>
      <c r="B472" s="3"/>
      <c r="C472" s="137"/>
      <c r="D472" s="3"/>
      <c r="E472" s="3"/>
      <c r="F472" s="142"/>
      <c r="G472" s="142"/>
      <c r="H472" s="142"/>
      <c r="I472" s="3"/>
      <c r="J472" s="3"/>
      <c r="K472" s="132"/>
      <c r="L472" s="197"/>
      <c r="M472" s="183"/>
    </row>
    <row r="473" spans="1:13" s="80" customFormat="1">
      <c r="A473" s="5"/>
      <c r="B473" s="79" t="s">
        <v>56</v>
      </c>
      <c r="C473" s="189" t="s">
        <v>6492</v>
      </c>
      <c r="D473" s="81"/>
      <c r="E473" s="81"/>
      <c r="F473" s="104"/>
      <c r="G473" s="104"/>
      <c r="H473" s="104"/>
      <c r="I473" s="81"/>
      <c r="J473" s="81"/>
      <c r="K473" s="105"/>
      <c r="L473" s="102"/>
      <c r="M473" s="256">
        <v>0</v>
      </c>
    </row>
    <row r="474" spans="1:13" s="180" customFormat="1" ht="63">
      <c r="A474" s="5"/>
      <c r="B474" s="6">
        <v>1</v>
      </c>
      <c r="C474" s="190" t="s">
        <v>5922</v>
      </c>
      <c r="D474" s="6" t="s">
        <v>898</v>
      </c>
      <c r="E474" s="6" t="s">
        <v>5923</v>
      </c>
      <c r="F474" s="12">
        <v>2.2999999999999998</v>
      </c>
      <c r="G474" s="12">
        <v>2.25</v>
      </c>
      <c r="H474" s="12"/>
      <c r="I474" s="6" t="s">
        <v>5904</v>
      </c>
      <c r="J474" s="6" t="s">
        <v>5924</v>
      </c>
      <c r="K474" s="33" t="s">
        <v>5925</v>
      </c>
      <c r="L474" s="69"/>
      <c r="M474" s="254">
        <v>1</v>
      </c>
    </row>
    <row r="475" spans="1:13" s="180" customFormat="1" ht="110.25">
      <c r="A475" s="5"/>
      <c r="B475" s="6">
        <v>2</v>
      </c>
      <c r="C475" s="190" t="s">
        <v>5926</v>
      </c>
      <c r="D475" s="6" t="s">
        <v>929</v>
      </c>
      <c r="E475" s="6" t="s">
        <v>5927</v>
      </c>
      <c r="F475" s="12">
        <v>0.59</v>
      </c>
      <c r="G475" s="12">
        <v>0.22</v>
      </c>
      <c r="H475" s="12"/>
      <c r="I475" s="6" t="s">
        <v>5904</v>
      </c>
      <c r="J475" s="6" t="s">
        <v>5928</v>
      </c>
      <c r="K475" s="33" t="s">
        <v>5929</v>
      </c>
      <c r="L475" s="69"/>
      <c r="M475" s="254">
        <v>1</v>
      </c>
    </row>
    <row r="476" spans="1:13" s="180" customFormat="1" ht="78.75">
      <c r="A476" s="5"/>
      <c r="B476" s="6">
        <v>3</v>
      </c>
      <c r="C476" s="33" t="s">
        <v>5930</v>
      </c>
      <c r="D476" s="6" t="s">
        <v>929</v>
      </c>
      <c r="E476" s="6" t="s">
        <v>5931</v>
      </c>
      <c r="F476" s="12">
        <v>1.2</v>
      </c>
      <c r="G476" s="12">
        <v>0.64</v>
      </c>
      <c r="H476" s="12"/>
      <c r="I476" s="6" t="s">
        <v>5904</v>
      </c>
      <c r="J476" s="6" t="s">
        <v>5910</v>
      </c>
      <c r="K476" s="33" t="s">
        <v>5932</v>
      </c>
      <c r="L476" s="69"/>
      <c r="M476" s="254">
        <v>1</v>
      </c>
    </row>
    <row r="477" spans="1:13" s="181" customFormat="1" hidden="1">
      <c r="A477" s="5"/>
      <c r="B477" s="3"/>
      <c r="C477" s="132"/>
      <c r="D477" s="3"/>
      <c r="E477" s="3"/>
      <c r="F477" s="142"/>
      <c r="G477" s="142"/>
      <c r="H477" s="142"/>
      <c r="I477" s="3"/>
      <c r="J477" s="3"/>
      <c r="K477" s="132"/>
      <c r="L477" s="197"/>
      <c r="M477" s="183"/>
    </row>
    <row r="478" spans="1:13" s="5" customFormat="1" hidden="1">
      <c r="B478" s="162" t="s">
        <v>129</v>
      </c>
      <c r="C478" s="163" t="s">
        <v>130</v>
      </c>
      <c r="D478" s="130"/>
      <c r="E478" s="130"/>
      <c r="F478" s="193"/>
      <c r="G478" s="193"/>
      <c r="H478" s="193"/>
      <c r="I478" s="130"/>
      <c r="J478" s="130"/>
      <c r="K478" s="192"/>
      <c r="L478" s="197"/>
      <c r="M478" s="138"/>
    </row>
    <row r="479" spans="1:13" s="181" customFormat="1" hidden="1">
      <c r="A479" s="5"/>
      <c r="B479" s="3"/>
      <c r="C479" s="132"/>
      <c r="D479" s="3"/>
      <c r="E479" s="3"/>
      <c r="F479" s="142"/>
      <c r="G479" s="142"/>
      <c r="H479" s="142"/>
      <c r="I479" s="3"/>
      <c r="J479" s="3"/>
      <c r="K479" s="132"/>
      <c r="L479" s="197"/>
      <c r="M479" s="183"/>
    </row>
    <row r="480" spans="1:13" s="181" customFormat="1" hidden="1">
      <c r="A480" s="5"/>
      <c r="B480" s="3"/>
      <c r="C480" s="132"/>
      <c r="D480" s="3"/>
      <c r="E480" s="3"/>
      <c r="F480" s="142"/>
      <c r="G480" s="142"/>
      <c r="H480" s="142"/>
      <c r="I480" s="3"/>
      <c r="J480" s="3"/>
      <c r="K480" s="132"/>
      <c r="L480" s="197"/>
      <c r="M480" s="183"/>
    </row>
    <row r="481" spans="1:13" s="181" customFormat="1" hidden="1">
      <c r="A481" s="5"/>
      <c r="B481" s="3"/>
      <c r="C481" s="137"/>
      <c r="D481" s="3"/>
      <c r="E481" s="3"/>
      <c r="F481" s="142"/>
      <c r="G481" s="142"/>
      <c r="H481" s="142"/>
      <c r="I481" s="3"/>
      <c r="J481" s="3"/>
      <c r="K481" s="137"/>
      <c r="L481" s="197"/>
      <c r="M481" s="183"/>
    </row>
    <row r="482" spans="1:13" s="2" customFormat="1">
      <c r="B482" s="42" t="s">
        <v>6439</v>
      </c>
      <c r="C482" s="40"/>
      <c r="D482" s="11"/>
      <c r="E482" s="11"/>
      <c r="F482" s="37"/>
      <c r="G482" s="38"/>
      <c r="H482" s="38"/>
      <c r="I482" s="11"/>
      <c r="J482" s="11"/>
      <c r="K482" s="36"/>
      <c r="L482" s="36"/>
      <c r="M482" s="255">
        <v>0</v>
      </c>
    </row>
    <row r="483" spans="1:13" s="2" customFormat="1">
      <c r="B483" s="41" t="s">
        <v>16</v>
      </c>
      <c r="C483" s="43" t="s">
        <v>6493</v>
      </c>
      <c r="D483" s="41"/>
      <c r="E483" s="42"/>
      <c r="F483" s="39"/>
      <c r="G483" s="38"/>
      <c r="H483" s="38"/>
      <c r="I483" s="11"/>
      <c r="J483" s="11"/>
      <c r="K483" s="36"/>
      <c r="L483" s="36"/>
      <c r="M483" s="255">
        <v>0</v>
      </c>
    </row>
    <row r="484" spans="1:13" s="5" customFormat="1" hidden="1">
      <c r="B484" s="161" t="s">
        <v>18</v>
      </c>
      <c r="C484" s="201" t="s">
        <v>19</v>
      </c>
      <c r="D484" s="3"/>
      <c r="E484" s="3"/>
      <c r="F484" s="143"/>
      <c r="G484" s="142"/>
      <c r="H484" s="142"/>
      <c r="I484" s="3"/>
      <c r="J484" s="3"/>
      <c r="K484" s="137"/>
      <c r="L484" s="137"/>
      <c r="M484" s="138"/>
    </row>
    <row r="485" spans="1:13" s="5" customFormat="1" hidden="1">
      <c r="B485" s="130"/>
      <c r="C485" s="131"/>
      <c r="D485" s="3"/>
      <c r="E485" s="3"/>
      <c r="F485" s="143"/>
      <c r="G485" s="142"/>
      <c r="H485" s="142"/>
      <c r="I485" s="3"/>
      <c r="J485" s="3"/>
      <c r="K485" s="137"/>
      <c r="L485" s="137"/>
      <c r="M485" s="138"/>
    </row>
    <row r="486" spans="1:13" s="5" customFormat="1" hidden="1">
      <c r="B486" s="130"/>
      <c r="C486" s="131"/>
      <c r="D486" s="3"/>
      <c r="E486" s="3"/>
      <c r="F486" s="143"/>
      <c r="G486" s="142"/>
      <c r="H486" s="142"/>
      <c r="I486" s="3"/>
      <c r="J486" s="3"/>
      <c r="K486" s="137"/>
      <c r="L486" s="137"/>
      <c r="M486" s="138"/>
    </row>
    <row r="487" spans="1:13" s="5" customFormat="1" hidden="1">
      <c r="B487" s="130"/>
      <c r="C487" s="131"/>
      <c r="D487" s="3"/>
      <c r="E487" s="3"/>
      <c r="F487" s="143"/>
      <c r="G487" s="142"/>
      <c r="H487" s="142"/>
      <c r="I487" s="3"/>
      <c r="J487" s="3"/>
      <c r="K487" s="137"/>
      <c r="L487" s="137"/>
      <c r="M487" s="138"/>
    </row>
    <row r="488" spans="1:13" s="5" customFormat="1" hidden="1">
      <c r="B488" s="130"/>
      <c r="C488" s="131"/>
      <c r="D488" s="3"/>
      <c r="E488" s="3"/>
      <c r="F488" s="143"/>
      <c r="G488" s="142"/>
      <c r="H488" s="142"/>
      <c r="I488" s="3"/>
      <c r="J488" s="3"/>
      <c r="K488" s="137"/>
      <c r="L488" s="137"/>
      <c r="M488" s="138"/>
    </row>
    <row r="489" spans="1:13" s="5" customFormat="1" hidden="1">
      <c r="B489" s="130"/>
      <c r="C489" s="131"/>
      <c r="D489" s="3"/>
      <c r="E489" s="3"/>
      <c r="F489" s="143"/>
      <c r="G489" s="142"/>
      <c r="H489" s="142"/>
      <c r="I489" s="3"/>
      <c r="J489" s="3"/>
      <c r="K489" s="137"/>
      <c r="L489" s="137"/>
      <c r="M489" s="138"/>
    </row>
    <row r="490" spans="1:13" s="5" customFormat="1" hidden="1">
      <c r="B490" s="161" t="s">
        <v>56</v>
      </c>
      <c r="C490" s="201" t="s">
        <v>6492</v>
      </c>
      <c r="D490" s="3"/>
      <c r="E490" s="3"/>
      <c r="F490" s="143"/>
      <c r="G490" s="142"/>
      <c r="H490" s="142"/>
      <c r="I490" s="3"/>
      <c r="J490" s="3"/>
      <c r="K490" s="137"/>
      <c r="L490" s="137"/>
      <c r="M490" s="420"/>
    </row>
    <row r="491" spans="1:13" s="5" customFormat="1" hidden="1">
      <c r="B491" s="130"/>
      <c r="C491" s="137"/>
      <c r="D491" s="3"/>
      <c r="E491" s="3"/>
      <c r="F491" s="142"/>
      <c r="G491" s="142"/>
      <c r="H491" s="142"/>
      <c r="I491" s="3"/>
      <c r="J491" s="3"/>
      <c r="K491" s="137"/>
      <c r="L491" s="386"/>
      <c r="M491" s="231"/>
    </row>
    <row r="492" spans="1:13" s="5" customFormat="1" hidden="1">
      <c r="B492" s="130"/>
      <c r="C492" s="137"/>
      <c r="D492" s="3"/>
      <c r="E492" s="3"/>
      <c r="F492" s="142"/>
      <c r="G492" s="142"/>
      <c r="H492" s="142"/>
      <c r="I492" s="3"/>
      <c r="J492" s="3"/>
      <c r="K492" s="137"/>
      <c r="L492" s="386"/>
      <c r="M492" s="231"/>
    </row>
    <row r="493" spans="1:13" s="5" customFormat="1" hidden="1">
      <c r="B493" s="3"/>
      <c r="C493" s="132"/>
      <c r="D493" s="3"/>
      <c r="E493" s="3"/>
      <c r="F493" s="143"/>
      <c r="G493" s="142"/>
      <c r="H493" s="142"/>
      <c r="I493" s="3"/>
      <c r="J493" s="3"/>
      <c r="K493" s="137"/>
      <c r="L493" s="137"/>
      <c r="M493" s="138"/>
    </row>
    <row r="494" spans="1:13" s="2" customFormat="1">
      <c r="A494" s="1"/>
      <c r="B494" s="41" t="s">
        <v>129</v>
      </c>
      <c r="C494" s="42" t="s">
        <v>130</v>
      </c>
      <c r="D494" s="11"/>
      <c r="E494" s="11"/>
      <c r="F494" s="39"/>
      <c r="G494" s="38"/>
      <c r="H494" s="38"/>
      <c r="I494" s="11"/>
      <c r="J494" s="11"/>
      <c r="K494" s="36"/>
      <c r="L494" s="36"/>
      <c r="M494" s="255">
        <v>0</v>
      </c>
    </row>
    <row r="495" spans="1:13" ht="78.75">
      <c r="B495" s="6">
        <v>1</v>
      </c>
      <c r="C495" s="7" t="s">
        <v>4062</v>
      </c>
      <c r="D495" s="6" t="s">
        <v>47</v>
      </c>
      <c r="E495" s="6" t="s">
        <v>4063</v>
      </c>
      <c r="F495" s="52">
        <v>2.6339599999999996</v>
      </c>
      <c r="G495" s="12">
        <v>0.09</v>
      </c>
      <c r="I495" s="6" t="s">
        <v>4237</v>
      </c>
      <c r="J495" s="6" t="s">
        <v>3710</v>
      </c>
      <c r="K495" s="7" t="s">
        <v>4064</v>
      </c>
      <c r="L495" s="7"/>
      <c r="M495" s="254">
        <v>1</v>
      </c>
    </row>
    <row r="496" spans="1:13" s="5" customFormat="1" hidden="1">
      <c r="B496" s="3"/>
      <c r="C496" s="137"/>
      <c r="D496" s="3"/>
      <c r="E496" s="3"/>
      <c r="F496" s="142"/>
      <c r="G496" s="142"/>
      <c r="H496" s="142"/>
      <c r="I496" s="3"/>
      <c r="J496" s="3"/>
      <c r="K496" s="137"/>
      <c r="L496" s="137"/>
      <c r="M496" s="138"/>
    </row>
    <row r="497" spans="1:13" s="2" customFormat="1">
      <c r="A497" s="5"/>
      <c r="B497" s="42" t="s">
        <v>6440</v>
      </c>
      <c r="C497" s="40"/>
      <c r="D497" s="11"/>
      <c r="E497" s="11"/>
      <c r="F497" s="37"/>
      <c r="G497" s="38"/>
      <c r="H497" s="38"/>
      <c r="I497" s="11"/>
      <c r="J497" s="11"/>
      <c r="K497" s="36"/>
      <c r="L497" s="72"/>
      <c r="M497" s="255">
        <v>0</v>
      </c>
    </row>
    <row r="498" spans="1:13" s="2" customFormat="1">
      <c r="A498" s="5"/>
      <c r="B498" s="41" t="s">
        <v>16</v>
      </c>
      <c r="C498" s="43" t="s">
        <v>6493</v>
      </c>
      <c r="D498" s="11"/>
      <c r="E498" s="11"/>
      <c r="F498" s="38"/>
      <c r="G498" s="38"/>
      <c r="H498" s="38"/>
      <c r="I498" s="11"/>
      <c r="J498" s="11"/>
      <c r="K498" s="36"/>
      <c r="L498" s="72"/>
      <c r="M498" s="255">
        <v>0</v>
      </c>
    </row>
    <row r="499" spans="1:13" s="5" customFormat="1" hidden="1">
      <c r="B499" s="161" t="s">
        <v>18</v>
      </c>
      <c r="C499" s="201" t="s">
        <v>19</v>
      </c>
      <c r="D499" s="3"/>
      <c r="E499" s="132"/>
      <c r="F499" s="226"/>
      <c r="G499" s="226"/>
      <c r="H499" s="226"/>
      <c r="I499" s="132"/>
      <c r="J499" s="3"/>
      <c r="K499" s="132"/>
      <c r="L499" s="197"/>
      <c r="M499" s="138"/>
    </row>
    <row r="500" spans="1:13" s="181" customFormat="1" hidden="1">
      <c r="A500" s="5"/>
      <c r="B500" s="3"/>
      <c r="C500" s="137"/>
      <c r="D500" s="3"/>
      <c r="E500" s="132"/>
      <c r="F500" s="226"/>
      <c r="G500" s="226"/>
      <c r="H500" s="226"/>
      <c r="I500" s="132"/>
      <c r="J500" s="3"/>
      <c r="K500" s="132"/>
      <c r="L500" s="197"/>
      <c r="M500" s="183"/>
    </row>
    <row r="501" spans="1:13" s="181" customFormat="1" hidden="1">
      <c r="A501" s="5"/>
      <c r="B501" s="3"/>
      <c r="C501" s="137"/>
      <c r="D501" s="3"/>
      <c r="E501" s="132"/>
      <c r="F501" s="226"/>
      <c r="G501" s="226"/>
      <c r="H501" s="226"/>
      <c r="I501" s="132"/>
      <c r="J501" s="3"/>
      <c r="K501" s="132"/>
      <c r="L501" s="197"/>
      <c r="M501" s="183"/>
    </row>
    <row r="502" spans="1:13" s="181" customFormat="1" hidden="1">
      <c r="A502" s="5"/>
      <c r="B502" s="3"/>
      <c r="C502" s="137"/>
      <c r="D502" s="3"/>
      <c r="E502" s="132"/>
      <c r="F502" s="226"/>
      <c r="G502" s="226"/>
      <c r="H502" s="226"/>
      <c r="I502" s="132"/>
      <c r="J502" s="3"/>
      <c r="K502" s="132"/>
      <c r="L502" s="197"/>
      <c r="M502" s="183"/>
    </row>
    <row r="503" spans="1:13" s="181" customFormat="1" hidden="1">
      <c r="A503" s="5"/>
      <c r="B503" s="3"/>
      <c r="C503" s="137"/>
      <c r="D503" s="3"/>
      <c r="E503" s="132"/>
      <c r="F503" s="226"/>
      <c r="G503" s="226"/>
      <c r="H503" s="226"/>
      <c r="I503" s="132"/>
      <c r="J503" s="3"/>
      <c r="K503" s="132"/>
      <c r="L503" s="197"/>
      <c r="M503" s="183"/>
    </row>
    <row r="504" spans="1:13" s="181" customFormat="1" hidden="1">
      <c r="A504" s="5"/>
      <c r="B504" s="3"/>
      <c r="C504" s="137"/>
      <c r="D504" s="3"/>
      <c r="E504" s="132"/>
      <c r="F504" s="226"/>
      <c r="G504" s="226"/>
      <c r="H504" s="226"/>
      <c r="I504" s="132"/>
      <c r="J504" s="3"/>
      <c r="K504" s="132"/>
      <c r="L504" s="197"/>
      <c r="M504" s="183"/>
    </row>
    <row r="505" spans="1:13" s="80" customFormat="1">
      <c r="A505" s="5"/>
      <c r="B505" s="79" t="s">
        <v>56</v>
      </c>
      <c r="C505" s="189" t="s">
        <v>6492</v>
      </c>
      <c r="D505" s="78"/>
      <c r="E505" s="91"/>
      <c r="F505" s="106"/>
      <c r="G505" s="106"/>
      <c r="H505" s="106"/>
      <c r="I505" s="91"/>
      <c r="J505" s="78"/>
      <c r="K505" s="91"/>
      <c r="L505" s="102"/>
      <c r="M505" s="256">
        <v>0</v>
      </c>
    </row>
    <row r="506" spans="1:13" s="180" customFormat="1" ht="189">
      <c r="A506" s="5"/>
      <c r="B506" s="6">
        <v>1</v>
      </c>
      <c r="C506" s="190" t="s">
        <v>4065</v>
      </c>
      <c r="D506" s="6" t="s">
        <v>27</v>
      </c>
      <c r="E506" s="33" t="s">
        <v>4066</v>
      </c>
      <c r="F506" s="228">
        <v>73.400000000000006</v>
      </c>
      <c r="G506" s="70">
        <v>21.92</v>
      </c>
      <c r="H506" s="70"/>
      <c r="I506" s="33" t="s">
        <v>2824</v>
      </c>
      <c r="J506" s="6" t="s">
        <v>4067</v>
      </c>
      <c r="K506" s="33" t="s">
        <v>4068</v>
      </c>
      <c r="L506" s="69" t="s">
        <v>7007</v>
      </c>
      <c r="M506" s="254">
        <v>1</v>
      </c>
    </row>
    <row r="507" spans="1:13" s="180" customFormat="1" ht="173.25">
      <c r="A507" s="5"/>
      <c r="B507" s="6">
        <v>2</v>
      </c>
      <c r="C507" s="190" t="s">
        <v>4069</v>
      </c>
      <c r="D507" s="6" t="s">
        <v>104</v>
      </c>
      <c r="E507" s="33" t="s">
        <v>4070</v>
      </c>
      <c r="F507" s="227">
        <v>0.27</v>
      </c>
      <c r="G507" s="227">
        <v>0.27</v>
      </c>
      <c r="H507" s="70"/>
      <c r="I507" s="33" t="s">
        <v>2824</v>
      </c>
      <c r="J507" s="6" t="s">
        <v>4071</v>
      </c>
      <c r="K507" s="33" t="s">
        <v>4072</v>
      </c>
      <c r="L507" s="69" t="s">
        <v>7008</v>
      </c>
      <c r="M507" s="254">
        <v>1</v>
      </c>
    </row>
    <row r="508" spans="1:13" s="180" customFormat="1" ht="78.75">
      <c r="A508" s="5"/>
      <c r="B508" s="6">
        <v>3</v>
      </c>
      <c r="C508" s="33" t="s">
        <v>4073</v>
      </c>
      <c r="D508" s="6" t="s">
        <v>104</v>
      </c>
      <c r="E508" s="6" t="s">
        <v>3845</v>
      </c>
      <c r="F508" s="12">
        <v>0.91400000000000003</v>
      </c>
      <c r="G508" s="12">
        <v>0.91400000000000003</v>
      </c>
      <c r="H508" s="12"/>
      <c r="I508" s="6" t="s">
        <v>2824</v>
      </c>
      <c r="J508" s="6" t="s">
        <v>4074</v>
      </c>
      <c r="K508" s="7" t="s">
        <v>4075</v>
      </c>
      <c r="L508" s="71" t="s">
        <v>7009</v>
      </c>
      <c r="M508" s="254">
        <v>1</v>
      </c>
    </row>
    <row r="509" spans="1:13" s="181" customFormat="1" hidden="1">
      <c r="A509" s="5"/>
      <c r="B509" s="3"/>
      <c r="C509" s="132"/>
      <c r="D509" s="3"/>
      <c r="E509" s="132"/>
      <c r="F509" s="143"/>
      <c r="G509" s="142"/>
      <c r="H509" s="142"/>
      <c r="I509" s="3"/>
      <c r="J509" s="3"/>
      <c r="K509" s="137"/>
      <c r="L509" s="229"/>
      <c r="M509" s="183"/>
    </row>
    <row r="510" spans="1:13" s="2" customFormat="1">
      <c r="A510" s="5"/>
      <c r="B510" s="41" t="s">
        <v>129</v>
      </c>
      <c r="C510" s="42" t="s">
        <v>130</v>
      </c>
      <c r="D510" s="11"/>
      <c r="E510" s="36"/>
      <c r="F510" s="39"/>
      <c r="G510" s="38"/>
      <c r="H510" s="38"/>
      <c r="I510" s="11"/>
      <c r="J510" s="11"/>
      <c r="K510" s="36"/>
      <c r="L510" s="74"/>
      <c r="M510" s="255">
        <v>0</v>
      </c>
    </row>
    <row r="511" spans="1:13" s="180" customFormat="1" ht="94.5">
      <c r="A511" s="5"/>
      <c r="B511" s="6">
        <v>4</v>
      </c>
      <c r="C511" s="7" t="s">
        <v>4039</v>
      </c>
      <c r="D511" s="6" t="s">
        <v>104</v>
      </c>
      <c r="E511" s="7" t="s">
        <v>4070</v>
      </c>
      <c r="F511" s="35">
        <v>0.25</v>
      </c>
      <c r="G511" s="12">
        <v>0.25</v>
      </c>
      <c r="H511" s="12"/>
      <c r="I511" s="6" t="s">
        <v>2824</v>
      </c>
      <c r="J511" s="6" t="s">
        <v>4076</v>
      </c>
      <c r="K511" s="7" t="s">
        <v>4077</v>
      </c>
      <c r="L511" s="71"/>
      <c r="M511" s="254">
        <v>1</v>
      </c>
    </row>
    <row r="512" spans="1:13" s="180" customFormat="1" ht="47.25">
      <c r="A512" s="5"/>
      <c r="B512" s="6">
        <v>5</v>
      </c>
      <c r="C512" s="7" t="s">
        <v>4078</v>
      </c>
      <c r="D512" s="6" t="s">
        <v>104</v>
      </c>
      <c r="E512" s="7" t="s">
        <v>4079</v>
      </c>
      <c r="F512" s="35">
        <v>0.24</v>
      </c>
      <c r="G512" s="12">
        <v>0.24</v>
      </c>
      <c r="H512" s="12"/>
      <c r="I512" s="6" t="s">
        <v>2824</v>
      </c>
      <c r="J512" s="6" t="s">
        <v>2861</v>
      </c>
      <c r="K512" s="7" t="s">
        <v>4080</v>
      </c>
      <c r="L512" s="71"/>
      <c r="M512" s="254">
        <v>1</v>
      </c>
    </row>
    <row r="513" spans="1:14" s="180" customFormat="1" ht="47.25">
      <c r="A513" s="5"/>
      <c r="B513" s="6">
        <v>6</v>
      </c>
      <c r="C513" s="7" t="s">
        <v>4081</v>
      </c>
      <c r="D513" s="6" t="s">
        <v>104</v>
      </c>
      <c r="E513" s="7" t="s">
        <v>4082</v>
      </c>
      <c r="F513" s="35">
        <v>5.41</v>
      </c>
      <c r="G513" s="12">
        <v>5.41</v>
      </c>
      <c r="H513" s="12"/>
      <c r="I513" s="6" t="s">
        <v>2824</v>
      </c>
      <c r="J513" s="6" t="s">
        <v>2861</v>
      </c>
      <c r="K513" s="7" t="s">
        <v>4083</v>
      </c>
      <c r="L513" s="71"/>
      <c r="M513" s="254">
        <v>1</v>
      </c>
    </row>
    <row r="514" spans="1:14" s="181" customFormat="1" hidden="1">
      <c r="A514" s="5"/>
      <c r="B514" s="3"/>
      <c r="C514" s="137"/>
      <c r="D514" s="3"/>
      <c r="E514" s="3"/>
      <c r="F514" s="142"/>
      <c r="G514" s="142"/>
      <c r="H514" s="142"/>
      <c r="I514" s="3"/>
      <c r="J514" s="3"/>
      <c r="K514" s="137"/>
      <c r="L514" s="229"/>
      <c r="M514" s="183"/>
    </row>
    <row r="515" spans="1:14" s="180" customFormat="1" ht="45" customHeight="1">
      <c r="A515" s="1"/>
      <c r="B515" s="456" t="s">
        <v>6514</v>
      </c>
      <c r="C515" s="456"/>
      <c r="D515" s="456"/>
      <c r="E515" s="456"/>
      <c r="F515" s="456"/>
      <c r="G515" s="456"/>
      <c r="H515" s="456"/>
      <c r="I515" s="456"/>
      <c r="J515" s="456"/>
      <c r="K515" s="456"/>
      <c r="L515" s="456"/>
      <c r="M515" s="380">
        <v>0</v>
      </c>
    </row>
    <row r="516" spans="1:14" hidden="1">
      <c r="B516" s="202"/>
      <c r="C516" s="203"/>
      <c r="D516" s="202"/>
      <c r="E516" s="202"/>
      <c r="F516" s="22"/>
      <c r="G516" s="22"/>
      <c r="H516" s="22"/>
      <c r="I516" s="202"/>
      <c r="J516" s="202"/>
      <c r="K516" s="203"/>
      <c r="M516" s="63"/>
    </row>
    <row r="517" spans="1:14">
      <c r="B517" s="202"/>
      <c r="C517" s="479" t="s">
        <v>3013</v>
      </c>
      <c r="D517" s="480"/>
      <c r="E517" s="481"/>
      <c r="F517" s="23">
        <f>COUNTA(F6:F514)</f>
        <v>110</v>
      </c>
      <c r="G517" s="23">
        <f>COUNTA(G6:G514)</f>
        <v>107</v>
      </c>
      <c r="H517" s="23">
        <f>COUNTA(H6:H514)</f>
        <v>4</v>
      </c>
      <c r="I517" s="202"/>
      <c r="J517" s="202"/>
      <c r="K517" s="204"/>
      <c r="L517" s="204"/>
      <c r="M517" s="206">
        <f>SUBTOTAL(9,M6:M515)</f>
        <v>110</v>
      </c>
      <c r="N517" s="204"/>
    </row>
    <row r="518" spans="1:14">
      <c r="B518" s="202"/>
      <c r="C518" s="460"/>
      <c r="D518" s="461"/>
      <c r="E518" s="462"/>
      <c r="F518" s="10">
        <f>SUM(F6:F514)</f>
        <v>2788.1743600000013</v>
      </c>
      <c r="G518" s="24">
        <f>SUM(G6:G514)</f>
        <v>707.32135000000017</v>
      </c>
      <c r="H518" s="24">
        <f>SUM(H6:H514)</f>
        <v>172.20000000000002</v>
      </c>
      <c r="I518" s="202"/>
      <c r="J518" s="202"/>
      <c r="K518" s="204"/>
      <c r="L518" s="204"/>
      <c r="M518" s="206">
        <v>0</v>
      </c>
      <c r="N518" s="204"/>
    </row>
    <row r="519" spans="1:14" hidden="1">
      <c r="B519" s="202"/>
      <c r="C519" s="203"/>
      <c r="D519" s="202"/>
      <c r="E519" s="202"/>
      <c r="F519" s="22"/>
      <c r="G519" s="22"/>
      <c r="H519" s="22"/>
      <c r="I519" s="202"/>
      <c r="J519" s="202"/>
      <c r="K519" s="204"/>
      <c r="L519" s="204"/>
      <c r="M519" s="204"/>
      <c r="N519" s="204"/>
    </row>
    <row r="520" spans="1:14" hidden="1">
      <c r="B520" s="202"/>
      <c r="C520" s="203"/>
      <c r="D520" s="202"/>
      <c r="E520" s="202"/>
      <c r="F520" s="22"/>
      <c r="G520" s="22"/>
      <c r="H520" s="22"/>
      <c r="I520" s="202"/>
      <c r="J520" s="202"/>
      <c r="K520" s="204"/>
      <c r="L520" s="204"/>
      <c r="M520" s="204"/>
      <c r="N520" s="204"/>
    </row>
    <row r="521" spans="1:14" hidden="1">
      <c r="B521" s="202"/>
      <c r="C521" s="203"/>
      <c r="D521" s="202"/>
      <c r="E521" s="202"/>
      <c r="F521" s="22"/>
      <c r="G521" s="22"/>
      <c r="H521" s="22"/>
      <c r="I521" s="202"/>
      <c r="J521" s="202"/>
      <c r="K521" s="204"/>
      <c r="L521" s="204"/>
      <c r="M521" s="204"/>
      <c r="N521" s="204"/>
    </row>
    <row r="522" spans="1:14" hidden="1">
      <c r="B522" s="202"/>
      <c r="C522" s="203"/>
      <c r="D522" s="202"/>
      <c r="E522" s="202"/>
      <c r="F522" s="22"/>
      <c r="G522" s="22"/>
      <c r="H522" s="22"/>
      <c r="I522" s="202"/>
      <c r="J522" s="202"/>
      <c r="K522" s="204"/>
      <c r="L522" s="204"/>
      <c r="M522" s="204"/>
      <c r="N522" s="204"/>
    </row>
    <row r="523" spans="1:14" hidden="1">
      <c r="B523" s="202"/>
      <c r="C523" s="203"/>
      <c r="D523" s="202"/>
      <c r="E523" s="202"/>
      <c r="F523" s="22"/>
      <c r="G523" s="22"/>
      <c r="H523" s="22"/>
      <c r="I523" s="202"/>
      <c r="J523" s="202"/>
      <c r="K523" s="204"/>
      <c r="L523" s="204"/>
      <c r="M523" s="204"/>
      <c r="N523" s="204"/>
    </row>
    <row r="524" spans="1:14" hidden="1">
      <c r="B524" s="202"/>
      <c r="C524" s="203"/>
      <c r="D524" s="202"/>
      <c r="E524" s="202"/>
      <c r="F524" s="22"/>
      <c r="G524" s="22"/>
      <c r="H524" s="22"/>
      <c r="I524" s="202"/>
      <c r="J524" s="202"/>
      <c r="K524" s="204"/>
      <c r="L524" s="204"/>
      <c r="M524" s="204"/>
      <c r="N524" s="204"/>
    </row>
    <row r="525" spans="1:14" hidden="1">
      <c r="B525" s="202"/>
      <c r="C525" s="203"/>
      <c r="D525" s="202"/>
      <c r="E525" s="202"/>
      <c r="F525" s="22"/>
      <c r="G525" s="22"/>
      <c r="H525" s="22"/>
      <c r="I525" s="202"/>
      <c r="J525" s="202"/>
      <c r="K525" s="204"/>
      <c r="L525" s="204"/>
      <c r="M525" s="204"/>
      <c r="N525" s="204"/>
    </row>
    <row r="526" spans="1:14" hidden="1">
      <c r="B526" s="202"/>
      <c r="C526" s="203"/>
      <c r="D526" s="202"/>
      <c r="E526" s="202"/>
      <c r="F526" s="22"/>
      <c r="G526" s="22"/>
      <c r="H526" s="22"/>
      <c r="I526" s="202"/>
      <c r="J526" s="202"/>
      <c r="K526" s="203"/>
      <c r="M526" s="63"/>
    </row>
    <row r="527" spans="1:14" hidden="1">
      <c r="B527" s="202"/>
      <c r="C527" s="203"/>
      <c r="D527" s="202"/>
      <c r="E527" s="202"/>
      <c r="F527" s="22"/>
      <c r="G527" s="22"/>
      <c r="H527" s="22"/>
      <c r="I527" s="202"/>
      <c r="J527" s="202"/>
      <c r="K527" s="203"/>
      <c r="M527" s="63"/>
    </row>
    <row r="528" spans="1:14" hidden="1">
      <c r="B528" s="202"/>
      <c r="C528" s="203"/>
      <c r="D528" s="202"/>
      <c r="E528" s="202"/>
      <c r="F528" s="22"/>
      <c r="G528" s="22"/>
      <c r="H528" s="22"/>
      <c r="I528" s="202"/>
      <c r="J528" s="202"/>
      <c r="K528" s="203"/>
      <c r="M528" s="63"/>
    </row>
    <row r="529" spans="2:13" hidden="1">
      <c r="B529" s="202"/>
      <c r="C529" s="203"/>
      <c r="D529" s="202"/>
      <c r="E529" s="202"/>
      <c r="F529" s="22"/>
      <c r="G529" s="22"/>
      <c r="H529" s="22"/>
      <c r="I529" s="202"/>
      <c r="J529" s="202"/>
      <c r="K529" s="203"/>
      <c r="M529" s="63"/>
    </row>
    <row r="530" spans="2:13" hidden="1">
      <c r="B530" s="202"/>
      <c r="C530" s="203"/>
      <c r="D530" s="202"/>
      <c r="E530" s="202"/>
      <c r="F530" s="22"/>
      <c r="G530" s="22"/>
      <c r="H530" s="22"/>
      <c r="I530" s="202"/>
      <c r="J530" s="202"/>
      <c r="K530" s="203"/>
      <c r="M530" s="63"/>
    </row>
    <row r="531" spans="2:13" hidden="1">
      <c r="B531" s="202"/>
      <c r="C531" s="203"/>
      <c r="D531" s="202"/>
      <c r="E531" s="202"/>
      <c r="F531" s="22"/>
      <c r="G531" s="22"/>
      <c r="H531" s="22"/>
      <c r="I531" s="202"/>
      <c r="J531" s="202"/>
      <c r="K531" s="203"/>
      <c r="M531" s="63"/>
    </row>
    <row r="532" spans="2:13" hidden="1">
      <c r="B532" s="202"/>
      <c r="C532" s="203"/>
      <c r="D532" s="202"/>
      <c r="E532" s="202"/>
      <c r="F532" s="22"/>
      <c r="G532" s="22"/>
      <c r="H532" s="22"/>
      <c r="I532" s="202"/>
      <c r="J532" s="202"/>
      <c r="K532" s="203"/>
      <c r="M532" s="63"/>
    </row>
    <row r="533" spans="2:13" hidden="1">
      <c r="B533" s="202"/>
      <c r="C533" s="203"/>
      <c r="D533" s="202"/>
      <c r="E533" s="202"/>
      <c r="F533" s="22"/>
      <c r="G533" s="22"/>
      <c r="H533" s="22"/>
      <c r="I533" s="202"/>
      <c r="J533" s="202"/>
      <c r="K533" s="203"/>
      <c r="M533" s="63"/>
    </row>
    <row r="534" spans="2:13" hidden="1">
      <c r="B534" s="202"/>
      <c r="C534" s="203"/>
      <c r="D534" s="202"/>
      <c r="E534" s="202"/>
      <c r="F534" s="22"/>
      <c r="G534" s="22"/>
      <c r="H534" s="22"/>
      <c r="I534" s="202"/>
      <c r="J534" s="202"/>
      <c r="K534" s="203"/>
      <c r="M534" s="63"/>
    </row>
    <row r="535" spans="2:13" hidden="1">
      <c r="B535" s="202"/>
      <c r="C535" s="203"/>
      <c r="D535" s="202"/>
      <c r="E535" s="202"/>
      <c r="F535" s="22"/>
      <c r="G535" s="22"/>
      <c r="H535" s="22"/>
      <c r="I535" s="202"/>
      <c r="J535" s="202"/>
      <c r="K535" s="203"/>
      <c r="M535" s="63"/>
    </row>
    <row r="536" spans="2:13" hidden="1">
      <c r="B536" s="202"/>
      <c r="C536" s="203"/>
      <c r="D536" s="202"/>
      <c r="E536" s="202"/>
      <c r="F536" s="22"/>
      <c r="G536" s="22"/>
      <c r="H536" s="22"/>
      <c r="I536" s="202"/>
      <c r="J536" s="202"/>
      <c r="K536" s="203"/>
      <c r="M536" s="63"/>
    </row>
    <row r="537" spans="2:13" hidden="1">
      <c r="B537" s="202"/>
      <c r="C537" s="203"/>
      <c r="D537" s="202"/>
      <c r="E537" s="202"/>
      <c r="F537" s="22"/>
      <c r="G537" s="22"/>
      <c r="H537" s="22"/>
      <c r="I537" s="202"/>
      <c r="J537" s="202"/>
      <c r="K537" s="203"/>
      <c r="M537" s="63"/>
    </row>
    <row r="538" spans="2:13" hidden="1">
      <c r="B538" s="202"/>
      <c r="C538" s="203"/>
      <c r="D538" s="202"/>
      <c r="E538" s="202"/>
      <c r="F538" s="22"/>
      <c r="G538" s="22"/>
      <c r="H538" s="22"/>
      <c r="I538" s="202"/>
      <c r="J538" s="202"/>
      <c r="K538" s="203"/>
      <c r="M538" s="63"/>
    </row>
    <row r="539" spans="2:13" hidden="1">
      <c r="B539" s="202"/>
      <c r="C539" s="203"/>
      <c r="D539" s="202"/>
      <c r="E539" s="202"/>
      <c r="F539" s="22"/>
      <c r="G539" s="22"/>
      <c r="H539" s="22"/>
      <c r="I539" s="202"/>
      <c r="J539" s="202"/>
      <c r="K539" s="203"/>
      <c r="M539" s="63"/>
    </row>
    <row r="540" spans="2:13" hidden="1">
      <c r="B540" s="202"/>
      <c r="C540" s="203"/>
      <c r="D540" s="202"/>
      <c r="E540" s="202"/>
      <c r="F540" s="22"/>
      <c r="G540" s="22"/>
      <c r="H540" s="22"/>
      <c r="I540" s="202"/>
      <c r="J540" s="202"/>
      <c r="K540" s="203"/>
      <c r="M540" s="63"/>
    </row>
    <row r="541" spans="2:13" hidden="1">
      <c r="B541" s="202"/>
      <c r="C541" s="203"/>
      <c r="D541" s="202"/>
      <c r="E541" s="202"/>
      <c r="F541" s="22"/>
      <c r="G541" s="22"/>
      <c r="H541" s="22"/>
      <c r="I541" s="202"/>
      <c r="J541" s="202"/>
      <c r="K541" s="203"/>
      <c r="M541" s="63"/>
    </row>
    <row r="542" spans="2:13" hidden="1">
      <c r="B542" s="202"/>
      <c r="C542" s="203"/>
      <c r="D542" s="202"/>
      <c r="E542" s="202"/>
      <c r="F542" s="22"/>
      <c r="G542" s="22"/>
      <c r="H542" s="22"/>
      <c r="I542" s="202"/>
      <c r="J542" s="202"/>
      <c r="K542" s="203"/>
      <c r="M542" s="63"/>
    </row>
    <row r="543" spans="2:13" hidden="1">
      <c r="B543" s="202"/>
      <c r="C543" s="203"/>
      <c r="D543" s="202"/>
      <c r="E543" s="202"/>
      <c r="F543" s="22"/>
      <c r="G543" s="22"/>
      <c r="H543" s="22"/>
      <c r="I543" s="202"/>
      <c r="J543" s="202"/>
      <c r="K543" s="203"/>
      <c r="M543" s="63"/>
    </row>
    <row r="544" spans="2:13" hidden="1">
      <c r="B544" s="202"/>
      <c r="C544" s="203"/>
      <c r="D544" s="202"/>
      <c r="E544" s="202"/>
      <c r="F544" s="22"/>
      <c r="G544" s="22"/>
      <c r="H544" s="22"/>
      <c r="I544" s="202"/>
      <c r="J544" s="202"/>
      <c r="K544" s="203"/>
      <c r="M544" s="63"/>
    </row>
    <row r="545" spans="2:13" hidden="1">
      <c r="B545" s="202"/>
      <c r="C545" s="203"/>
      <c r="D545" s="202"/>
      <c r="E545" s="202"/>
      <c r="F545" s="22"/>
      <c r="G545" s="22"/>
      <c r="H545" s="22"/>
      <c r="I545" s="202"/>
      <c r="J545" s="202"/>
      <c r="K545" s="203"/>
      <c r="M545" s="63"/>
    </row>
    <row r="546" spans="2:13" hidden="1">
      <c r="B546" s="202"/>
      <c r="C546" s="203"/>
      <c r="D546" s="202"/>
      <c r="E546" s="202"/>
      <c r="F546" s="22"/>
      <c r="G546" s="22"/>
      <c r="H546" s="22"/>
      <c r="I546" s="202"/>
      <c r="J546" s="202"/>
      <c r="K546" s="203"/>
      <c r="M546" s="63"/>
    </row>
    <row r="547" spans="2:13" hidden="1">
      <c r="B547" s="202"/>
      <c r="C547" s="203"/>
      <c r="D547" s="202"/>
      <c r="E547" s="202"/>
      <c r="F547" s="22"/>
      <c r="G547" s="22"/>
      <c r="H547" s="22"/>
      <c r="I547" s="202"/>
      <c r="J547" s="202"/>
      <c r="K547" s="203"/>
      <c r="M547" s="63"/>
    </row>
    <row r="548" spans="2:13" hidden="1">
      <c r="B548" s="202"/>
      <c r="C548" s="203"/>
      <c r="D548" s="202"/>
      <c r="E548" s="202"/>
      <c r="F548" s="22"/>
      <c r="G548" s="22"/>
      <c r="H548" s="22"/>
      <c r="I548" s="202"/>
      <c r="J548" s="202"/>
      <c r="K548" s="203"/>
      <c r="M548" s="63"/>
    </row>
    <row r="549" spans="2:13" hidden="1">
      <c r="B549" s="202"/>
      <c r="C549" s="203"/>
      <c r="D549" s="202"/>
      <c r="E549" s="202"/>
      <c r="F549" s="22"/>
      <c r="G549" s="22"/>
      <c r="H549" s="22"/>
      <c r="I549" s="202"/>
      <c r="J549" s="202"/>
      <c r="K549" s="203"/>
      <c r="M549" s="63"/>
    </row>
    <row r="550" spans="2:13" hidden="1">
      <c r="B550" s="202"/>
      <c r="C550" s="203"/>
      <c r="D550" s="202"/>
      <c r="E550" s="202"/>
      <c r="F550" s="22"/>
      <c r="G550" s="22"/>
      <c r="H550" s="22"/>
      <c r="I550" s="202"/>
      <c r="J550" s="202"/>
      <c r="K550" s="203"/>
      <c r="M550" s="63"/>
    </row>
    <row r="551" spans="2:13" hidden="1">
      <c r="B551" s="202"/>
      <c r="C551" s="203"/>
      <c r="D551" s="202"/>
      <c r="E551" s="202"/>
      <c r="F551" s="22"/>
      <c r="G551" s="22"/>
      <c r="H551" s="22"/>
      <c r="I551" s="202"/>
      <c r="J551" s="202"/>
      <c r="K551" s="203"/>
      <c r="M551" s="63"/>
    </row>
    <row r="552" spans="2:13" hidden="1">
      <c r="B552" s="202"/>
      <c r="C552" s="203"/>
      <c r="D552" s="202"/>
      <c r="E552" s="202"/>
      <c r="F552" s="22"/>
      <c r="G552" s="22"/>
      <c r="H552" s="22"/>
      <c r="I552" s="202"/>
      <c r="J552" s="202"/>
      <c r="K552" s="203"/>
      <c r="M552" s="63"/>
    </row>
    <row r="553" spans="2:13" hidden="1">
      <c r="B553" s="202"/>
      <c r="C553" s="203"/>
      <c r="D553" s="202"/>
      <c r="E553" s="202"/>
      <c r="F553" s="22"/>
      <c r="G553" s="22"/>
      <c r="H553" s="22"/>
      <c r="I553" s="202"/>
      <c r="J553" s="202"/>
      <c r="K553" s="203"/>
      <c r="M553" s="63"/>
    </row>
    <row r="554" spans="2:13" hidden="1">
      <c r="B554" s="202"/>
      <c r="C554" s="203"/>
      <c r="D554" s="202"/>
      <c r="E554" s="202"/>
      <c r="F554" s="22"/>
      <c r="G554" s="22"/>
      <c r="H554" s="22"/>
      <c r="I554" s="202"/>
      <c r="J554" s="202"/>
      <c r="K554" s="203"/>
      <c r="M554" s="63"/>
    </row>
    <row r="555" spans="2:13" hidden="1">
      <c r="B555" s="202"/>
      <c r="C555" s="203"/>
      <c r="D555" s="202"/>
      <c r="E555" s="202"/>
      <c r="F555" s="22"/>
      <c r="G555" s="22"/>
      <c r="H555" s="22"/>
      <c r="I555" s="202"/>
      <c r="J555" s="202"/>
      <c r="K555" s="203"/>
      <c r="M555" s="63"/>
    </row>
    <row r="556" spans="2:13" hidden="1">
      <c r="B556" s="202"/>
      <c r="C556" s="203"/>
      <c r="D556" s="202"/>
      <c r="E556" s="202"/>
      <c r="F556" s="22"/>
      <c r="G556" s="22"/>
      <c r="H556" s="22"/>
      <c r="I556" s="202"/>
      <c r="J556" s="202"/>
      <c r="K556" s="203"/>
      <c r="M556" s="63"/>
    </row>
    <row r="557" spans="2:13" hidden="1">
      <c r="B557" s="202"/>
      <c r="C557" s="203"/>
      <c r="D557" s="202"/>
      <c r="E557" s="202"/>
      <c r="F557" s="22"/>
      <c r="G557" s="22"/>
      <c r="H557" s="22"/>
      <c r="I557" s="202"/>
      <c r="J557" s="202"/>
      <c r="K557" s="203"/>
      <c r="M557" s="63"/>
    </row>
    <row r="558" spans="2:13" hidden="1">
      <c r="B558" s="202"/>
      <c r="C558" s="203"/>
      <c r="D558" s="202"/>
      <c r="E558" s="202"/>
      <c r="F558" s="22"/>
      <c r="G558" s="22"/>
      <c r="H558" s="22"/>
      <c r="I558" s="202"/>
      <c r="J558" s="202"/>
      <c r="K558" s="203"/>
      <c r="M558" s="63"/>
    </row>
    <row r="559" spans="2:13" hidden="1">
      <c r="B559" s="202"/>
      <c r="C559" s="203"/>
      <c r="D559" s="202"/>
      <c r="E559" s="202"/>
      <c r="F559" s="22"/>
      <c r="G559" s="22"/>
      <c r="H559" s="22"/>
      <c r="I559" s="202"/>
      <c r="J559" s="202"/>
      <c r="K559" s="203"/>
      <c r="M559" s="63"/>
    </row>
    <row r="560" spans="2:13" hidden="1">
      <c r="B560" s="202"/>
      <c r="C560" s="203"/>
      <c r="D560" s="202"/>
      <c r="E560" s="202"/>
      <c r="F560" s="22"/>
      <c r="G560" s="22"/>
      <c r="H560" s="22"/>
      <c r="I560" s="202"/>
      <c r="J560" s="202"/>
      <c r="K560" s="203"/>
      <c r="M560" s="63"/>
    </row>
    <row r="561" spans="2:13" hidden="1">
      <c r="B561" s="202"/>
      <c r="C561" s="203"/>
      <c r="D561" s="202"/>
      <c r="E561" s="202"/>
      <c r="F561" s="22"/>
      <c r="G561" s="22"/>
      <c r="H561" s="22"/>
      <c r="I561" s="202"/>
      <c r="J561" s="202"/>
      <c r="K561" s="203"/>
      <c r="M561" s="63"/>
    </row>
    <row r="562" spans="2:13" hidden="1">
      <c r="B562" s="202"/>
      <c r="C562" s="203"/>
      <c r="D562" s="202"/>
      <c r="E562" s="202"/>
      <c r="F562" s="22"/>
      <c r="G562" s="22"/>
      <c r="H562" s="22"/>
      <c r="I562" s="202"/>
      <c r="J562" s="202"/>
      <c r="K562" s="203"/>
      <c r="M562" s="63"/>
    </row>
    <row r="563" spans="2:13" hidden="1">
      <c r="B563" s="202"/>
      <c r="C563" s="203"/>
      <c r="D563" s="202"/>
      <c r="E563" s="202"/>
      <c r="F563" s="22"/>
      <c r="G563" s="22"/>
      <c r="H563" s="22"/>
      <c r="I563" s="202"/>
      <c r="J563" s="202"/>
      <c r="K563" s="203"/>
      <c r="M563" s="63"/>
    </row>
    <row r="564" spans="2:13" hidden="1">
      <c r="B564" s="202"/>
      <c r="C564" s="203"/>
      <c r="D564" s="202"/>
      <c r="E564" s="202"/>
      <c r="F564" s="22"/>
      <c r="G564" s="22"/>
      <c r="H564" s="22"/>
      <c r="I564" s="202"/>
      <c r="J564" s="202"/>
      <c r="K564" s="203"/>
      <c r="M564" s="63"/>
    </row>
    <row r="565" spans="2:13" hidden="1">
      <c r="B565" s="202"/>
      <c r="C565" s="203"/>
      <c r="D565" s="202"/>
      <c r="E565" s="202"/>
      <c r="F565" s="22"/>
      <c r="G565" s="22"/>
      <c r="H565" s="22"/>
      <c r="I565" s="202"/>
      <c r="J565" s="202"/>
      <c r="K565" s="203"/>
      <c r="M565" s="63"/>
    </row>
    <row r="566" spans="2:13" hidden="1">
      <c r="B566" s="202"/>
      <c r="C566" s="203"/>
      <c r="D566" s="202"/>
      <c r="E566" s="202"/>
      <c r="F566" s="22"/>
      <c r="G566" s="22"/>
      <c r="H566" s="22"/>
      <c r="I566" s="202"/>
      <c r="J566" s="202"/>
      <c r="K566" s="203"/>
      <c r="M566" s="63"/>
    </row>
    <row r="567" spans="2:13" hidden="1">
      <c r="B567" s="202"/>
      <c r="C567" s="203"/>
      <c r="D567" s="202"/>
      <c r="E567" s="202"/>
      <c r="F567" s="22"/>
      <c r="G567" s="22"/>
      <c r="H567" s="22"/>
      <c r="I567" s="202"/>
      <c r="J567" s="202"/>
      <c r="K567" s="203"/>
      <c r="M567" s="63"/>
    </row>
    <row r="568" spans="2:13" hidden="1">
      <c r="B568" s="202"/>
      <c r="C568" s="203"/>
      <c r="D568" s="202"/>
      <c r="E568" s="202"/>
      <c r="F568" s="22"/>
      <c r="G568" s="22"/>
      <c r="H568" s="22"/>
      <c r="I568" s="202"/>
      <c r="J568" s="202"/>
      <c r="K568" s="203"/>
      <c r="M568" s="63"/>
    </row>
    <row r="569" spans="2:13" hidden="1">
      <c r="B569" s="202"/>
      <c r="C569" s="203"/>
      <c r="D569" s="202"/>
      <c r="E569" s="202"/>
      <c r="F569" s="22"/>
      <c r="G569" s="22"/>
      <c r="H569" s="22"/>
      <c r="I569" s="202"/>
      <c r="J569" s="202"/>
      <c r="K569" s="203"/>
      <c r="M569" s="63"/>
    </row>
    <row r="570" spans="2:13" hidden="1">
      <c r="B570" s="202"/>
      <c r="C570" s="203"/>
      <c r="D570" s="202"/>
      <c r="E570" s="202"/>
      <c r="F570" s="22"/>
      <c r="G570" s="22"/>
      <c r="H570" s="22"/>
      <c r="I570" s="202"/>
      <c r="J570" s="202"/>
      <c r="K570" s="203"/>
      <c r="M570" s="63"/>
    </row>
    <row r="571" spans="2:13" hidden="1">
      <c r="B571" s="202"/>
      <c r="C571" s="203"/>
      <c r="D571" s="202"/>
      <c r="E571" s="202"/>
      <c r="F571" s="22"/>
      <c r="G571" s="22"/>
      <c r="H571" s="22"/>
      <c r="I571" s="202"/>
      <c r="J571" s="202"/>
      <c r="K571" s="203"/>
      <c r="M571" s="63"/>
    </row>
    <row r="572" spans="2:13" hidden="1">
      <c r="B572" s="202"/>
      <c r="C572" s="203"/>
      <c r="D572" s="202"/>
      <c r="E572" s="202"/>
      <c r="F572" s="22"/>
      <c r="G572" s="22"/>
      <c r="H572" s="22"/>
      <c r="I572" s="202"/>
      <c r="J572" s="202"/>
      <c r="K572" s="203"/>
      <c r="M572" s="63"/>
    </row>
    <row r="573" spans="2:13" hidden="1">
      <c r="B573" s="202"/>
      <c r="C573" s="203"/>
      <c r="D573" s="202"/>
      <c r="E573" s="202"/>
      <c r="F573" s="22"/>
      <c r="G573" s="22"/>
      <c r="H573" s="22"/>
      <c r="I573" s="202"/>
      <c r="J573" s="202"/>
      <c r="K573" s="203"/>
      <c r="M573" s="63"/>
    </row>
    <row r="574" spans="2:13" hidden="1">
      <c r="B574" s="202"/>
      <c r="C574" s="203"/>
      <c r="D574" s="202"/>
      <c r="E574" s="202"/>
      <c r="F574" s="22"/>
      <c r="G574" s="22"/>
      <c r="H574" s="22"/>
      <c r="I574" s="202"/>
      <c r="J574" s="202"/>
      <c r="K574" s="203"/>
      <c r="M574" s="63"/>
    </row>
    <row r="575" spans="2:13" hidden="1">
      <c r="B575" s="202"/>
      <c r="C575" s="203"/>
      <c r="D575" s="202"/>
      <c r="E575" s="202"/>
      <c r="F575" s="22"/>
      <c r="G575" s="22"/>
      <c r="H575" s="22"/>
      <c r="I575" s="202"/>
      <c r="J575" s="202"/>
      <c r="K575" s="203"/>
      <c r="M575" s="63"/>
    </row>
    <row r="576" spans="2:13" hidden="1">
      <c r="B576" s="202"/>
      <c r="C576" s="203"/>
      <c r="D576" s="202"/>
      <c r="E576" s="202"/>
      <c r="F576" s="22"/>
      <c r="G576" s="22"/>
      <c r="H576" s="22"/>
      <c r="I576" s="202"/>
      <c r="J576" s="202"/>
      <c r="K576" s="203"/>
      <c r="M576" s="63"/>
    </row>
    <row r="577" spans="2:13" hidden="1">
      <c r="B577" s="202"/>
      <c r="C577" s="203"/>
      <c r="D577" s="202"/>
      <c r="E577" s="202"/>
      <c r="F577" s="22"/>
      <c r="G577" s="22"/>
      <c r="H577" s="22"/>
      <c r="I577" s="202"/>
      <c r="J577" s="202"/>
      <c r="K577" s="203"/>
      <c r="M577" s="63"/>
    </row>
    <row r="578" spans="2:13" hidden="1">
      <c r="B578" s="202"/>
      <c r="C578" s="203"/>
      <c r="D578" s="202"/>
      <c r="E578" s="202"/>
      <c r="F578" s="22"/>
      <c r="G578" s="22"/>
      <c r="H578" s="22"/>
      <c r="I578" s="202"/>
      <c r="J578" s="202"/>
      <c r="K578" s="203"/>
      <c r="M578" s="63"/>
    </row>
    <row r="579" spans="2:13" hidden="1">
      <c r="B579" s="202"/>
      <c r="C579" s="203"/>
      <c r="D579" s="202"/>
      <c r="E579" s="202"/>
      <c r="F579" s="22"/>
      <c r="G579" s="22"/>
      <c r="H579" s="22"/>
      <c r="I579" s="202"/>
      <c r="J579" s="202"/>
      <c r="K579" s="203"/>
      <c r="M579" s="63"/>
    </row>
    <row r="580" spans="2:13" hidden="1">
      <c r="B580" s="202"/>
      <c r="C580" s="203"/>
      <c r="D580" s="202"/>
      <c r="E580" s="202"/>
      <c r="F580" s="22"/>
      <c r="G580" s="22"/>
      <c r="H580" s="22"/>
      <c r="I580" s="202"/>
      <c r="J580" s="202"/>
      <c r="K580" s="203"/>
      <c r="M580" s="63"/>
    </row>
    <row r="581" spans="2:13" hidden="1">
      <c r="B581" s="202"/>
      <c r="C581" s="203"/>
      <c r="D581" s="202"/>
      <c r="E581" s="202"/>
      <c r="F581" s="22"/>
      <c r="G581" s="22"/>
      <c r="H581" s="22"/>
      <c r="I581" s="202"/>
      <c r="J581" s="202"/>
      <c r="K581" s="203"/>
      <c r="M581" s="63"/>
    </row>
    <row r="582" spans="2:13" hidden="1">
      <c r="B582" s="202"/>
      <c r="C582" s="203"/>
      <c r="D582" s="202"/>
      <c r="E582" s="202"/>
      <c r="F582" s="22"/>
      <c r="G582" s="22"/>
      <c r="H582" s="22"/>
      <c r="I582" s="202"/>
      <c r="J582" s="202"/>
      <c r="K582" s="203"/>
      <c r="M582" s="63"/>
    </row>
    <row r="583" spans="2:13" hidden="1">
      <c r="B583" s="202"/>
      <c r="C583" s="203"/>
      <c r="D583" s="202"/>
      <c r="E583" s="202"/>
      <c r="F583" s="22"/>
      <c r="G583" s="22"/>
      <c r="H583" s="22"/>
      <c r="I583" s="202"/>
      <c r="J583" s="202"/>
      <c r="K583" s="203"/>
      <c r="M583" s="63"/>
    </row>
    <row r="584" spans="2:13" hidden="1">
      <c r="B584" s="202"/>
      <c r="C584" s="203"/>
      <c r="D584" s="202"/>
      <c r="E584" s="202"/>
      <c r="F584" s="22"/>
      <c r="G584" s="22"/>
      <c r="H584" s="22"/>
      <c r="I584" s="202"/>
      <c r="J584" s="202"/>
      <c r="K584" s="203"/>
      <c r="M584" s="63"/>
    </row>
    <row r="585" spans="2:13" hidden="1">
      <c r="B585" s="202"/>
      <c r="C585" s="203"/>
      <c r="D585" s="202"/>
      <c r="E585" s="202"/>
      <c r="F585" s="22"/>
      <c r="G585" s="22"/>
      <c r="H585" s="22"/>
      <c r="I585" s="202"/>
      <c r="J585" s="202"/>
      <c r="K585" s="203"/>
      <c r="M585" s="63"/>
    </row>
    <row r="586" spans="2:13" hidden="1">
      <c r="B586" s="202"/>
      <c r="C586" s="203"/>
      <c r="D586" s="202"/>
      <c r="E586" s="202"/>
      <c r="F586" s="22"/>
      <c r="G586" s="22"/>
      <c r="H586" s="22"/>
      <c r="I586" s="202"/>
      <c r="J586" s="202"/>
      <c r="K586" s="203"/>
      <c r="M586" s="63"/>
    </row>
    <row r="587" spans="2:13" hidden="1">
      <c r="B587" s="202"/>
      <c r="C587" s="203"/>
      <c r="D587" s="202"/>
      <c r="E587" s="202"/>
      <c r="F587" s="22"/>
      <c r="G587" s="22"/>
      <c r="H587" s="22"/>
      <c r="I587" s="202"/>
      <c r="J587" s="202"/>
      <c r="K587" s="203"/>
      <c r="M587" s="63"/>
    </row>
    <row r="588" spans="2:13" hidden="1">
      <c r="B588" s="202"/>
      <c r="C588" s="203"/>
      <c r="D588" s="202"/>
      <c r="E588" s="202"/>
      <c r="F588" s="22"/>
      <c r="G588" s="22"/>
      <c r="H588" s="22"/>
      <c r="I588" s="202"/>
      <c r="J588" s="202"/>
      <c r="K588" s="203"/>
      <c r="M588" s="63"/>
    </row>
    <row r="589" spans="2:13" hidden="1">
      <c r="B589" s="202"/>
      <c r="C589" s="203"/>
      <c r="D589" s="202"/>
      <c r="E589" s="202"/>
      <c r="F589" s="22"/>
      <c r="G589" s="22"/>
      <c r="H589" s="22"/>
      <c r="I589" s="202"/>
      <c r="J589" s="202"/>
      <c r="K589" s="203"/>
      <c r="M589" s="63"/>
    </row>
    <row r="590" spans="2:13" hidden="1">
      <c r="B590" s="202"/>
      <c r="C590" s="203"/>
      <c r="D590" s="202"/>
      <c r="E590" s="202"/>
      <c r="F590" s="22"/>
      <c r="G590" s="22"/>
      <c r="H590" s="22"/>
      <c r="I590" s="202"/>
      <c r="J590" s="202"/>
      <c r="K590" s="203"/>
      <c r="M590" s="63"/>
    </row>
    <row r="591" spans="2:13" hidden="1">
      <c r="B591" s="202"/>
      <c r="C591" s="203"/>
      <c r="D591" s="202"/>
      <c r="E591" s="202"/>
      <c r="F591" s="22"/>
      <c r="G591" s="22"/>
      <c r="H591" s="22"/>
      <c r="I591" s="202"/>
      <c r="J591" s="202"/>
      <c r="K591" s="203"/>
      <c r="M591" s="63"/>
    </row>
    <row r="592" spans="2:13" hidden="1">
      <c r="B592" s="202"/>
      <c r="C592" s="203"/>
      <c r="D592" s="202"/>
      <c r="E592" s="202"/>
      <c r="F592" s="22"/>
      <c r="G592" s="22"/>
      <c r="H592" s="22"/>
      <c r="I592" s="202"/>
      <c r="J592" s="202"/>
      <c r="K592" s="203"/>
      <c r="M592" s="63"/>
    </row>
    <row r="593" spans="2:13" hidden="1">
      <c r="B593" s="202"/>
      <c r="C593" s="203"/>
      <c r="D593" s="202"/>
      <c r="E593" s="202"/>
      <c r="F593" s="22"/>
      <c r="G593" s="22"/>
      <c r="H593" s="22"/>
      <c r="I593" s="202"/>
      <c r="J593" s="202"/>
      <c r="K593" s="203"/>
      <c r="M593" s="63"/>
    </row>
    <row r="594" spans="2:13" hidden="1">
      <c r="B594" s="202"/>
      <c r="C594" s="203"/>
      <c r="D594" s="202"/>
      <c r="E594" s="202"/>
      <c r="F594" s="22"/>
      <c r="G594" s="22"/>
      <c r="H594" s="22"/>
      <c r="I594" s="202"/>
      <c r="J594" s="202"/>
      <c r="K594" s="203"/>
      <c r="M594" s="63"/>
    </row>
    <row r="595" spans="2:13" hidden="1">
      <c r="B595" s="202"/>
      <c r="C595" s="203"/>
      <c r="D595" s="202"/>
      <c r="E595" s="202"/>
      <c r="F595" s="22"/>
      <c r="G595" s="22"/>
      <c r="H595" s="22"/>
      <c r="I595" s="202"/>
      <c r="J595" s="202"/>
      <c r="K595" s="203"/>
      <c r="M595" s="63"/>
    </row>
    <row r="596" spans="2:13" hidden="1">
      <c r="B596" s="202"/>
      <c r="C596" s="203"/>
      <c r="D596" s="202"/>
      <c r="E596" s="202"/>
      <c r="F596" s="22"/>
      <c r="G596" s="22"/>
      <c r="H596" s="22"/>
      <c r="I596" s="202"/>
      <c r="J596" s="202"/>
      <c r="K596" s="203"/>
      <c r="M596" s="63"/>
    </row>
    <row r="597" spans="2:13" hidden="1">
      <c r="B597" s="202"/>
      <c r="C597" s="203"/>
      <c r="D597" s="202"/>
      <c r="E597" s="202"/>
      <c r="F597" s="22"/>
      <c r="G597" s="22"/>
      <c r="H597" s="22"/>
      <c r="I597" s="202"/>
      <c r="J597" s="202"/>
      <c r="K597" s="203"/>
      <c r="M597" s="63"/>
    </row>
    <row r="598" spans="2:13" hidden="1">
      <c r="B598" s="202"/>
      <c r="C598" s="203"/>
      <c r="D598" s="202"/>
      <c r="E598" s="202"/>
      <c r="F598" s="22"/>
      <c r="G598" s="22"/>
      <c r="H598" s="22"/>
      <c r="I598" s="202"/>
      <c r="J598" s="202"/>
      <c r="K598" s="203"/>
      <c r="M598" s="63"/>
    </row>
    <row r="599" spans="2:13" hidden="1">
      <c r="B599" s="202"/>
      <c r="C599" s="203"/>
      <c r="D599" s="202"/>
      <c r="E599" s="202"/>
      <c r="F599" s="22"/>
      <c r="G599" s="22"/>
      <c r="H599" s="22"/>
      <c r="I599" s="202"/>
      <c r="J599" s="202"/>
      <c r="K599" s="203"/>
      <c r="M599" s="63"/>
    </row>
    <row r="600" spans="2:13" hidden="1">
      <c r="B600" s="202"/>
      <c r="C600" s="203"/>
      <c r="D600" s="202"/>
      <c r="E600" s="202"/>
      <c r="F600" s="22"/>
      <c r="G600" s="22"/>
      <c r="H600" s="22"/>
      <c r="I600" s="202"/>
      <c r="J600" s="202"/>
      <c r="K600" s="203"/>
      <c r="M600" s="63"/>
    </row>
    <row r="601" spans="2:13" hidden="1">
      <c r="B601" s="202"/>
      <c r="C601" s="203"/>
      <c r="D601" s="202"/>
      <c r="E601" s="202"/>
      <c r="F601" s="22"/>
      <c r="G601" s="22"/>
      <c r="H601" s="22"/>
      <c r="I601" s="202"/>
      <c r="J601" s="202"/>
      <c r="K601" s="203"/>
      <c r="M601" s="63"/>
    </row>
    <row r="602" spans="2:13" hidden="1">
      <c r="B602" s="202"/>
      <c r="C602" s="203"/>
      <c r="D602" s="202"/>
      <c r="E602" s="202"/>
      <c r="F602" s="22"/>
      <c r="G602" s="22"/>
      <c r="H602" s="22"/>
      <c r="I602" s="202"/>
      <c r="J602" s="202"/>
      <c r="K602" s="203"/>
      <c r="M602" s="63"/>
    </row>
    <row r="603" spans="2:13" hidden="1">
      <c r="B603" s="202"/>
      <c r="C603" s="203"/>
      <c r="D603" s="202"/>
      <c r="E603" s="202"/>
      <c r="F603" s="22"/>
      <c r="G603" s="22"/>
      <c r="H603" s="22"/>
      <c r="I603" s="202"/>
      <c r="J603" s="202"/>
      <c r="K603" s="203"/>
      <c r="M603" s="63"/>
    </row>
    <row r="604" spans="2:13" hidden="1">
      <c r="B604" s="202"/>
      <c r="C604" s="203"/>
      <c r="D604" s="202"/>
      <c r="E604" s="202"/>
      <c r="F604" s="22"/>
      <c r="G604" s="22"/>
      <c r="H604" s="22"/>
      <c r="I604" s="202"/>
      <c r="J604" s="202"/>
      <c r="K604" s="203"/>
      <c r="M604" s="63"/>
    </row>
    <row r="605" spans="2:13" hidden="1">
      <c r="B605" s="202"/>
      <c r="C605" s="203"/>
      <c r="D605" s="202"/>
      <c r="E605" s="202"/>
      <c r="F605" s="22"/>
      <c r="G605" s="22"/>
      <c r="H605" s="22"/>
      <c r="I605" s="202"/>
      <c r="J605" s="202"/>
      <c r="K605" s="203"/>
      <c r="M605" s="63"/>
    </row>
    <row r="606" spans="2:13" hidden="1">
      <c r="B606" s="202"/>
      <c r="C606" s="203"/>
      <c r="D606" s="202"/>
      <c r="E606" s="202"/>
      <c r="F606" s="22"/>
      <c r="G606" s="22"/>
      <c r="H606" s="22"/>
      <c r="I606" s="202"/>
      <c r="J606" s="202"/>
      <c r="K606" s="203"/>
      <c r="M606" s="63"/>
    </row>
    <row r="607" spans="2:13" hidden="1">
      <c r="B607" s="202"/>
      <c r="C607" s="203"/>
      <c r="D607" s="202"/>
      <c r="E607" s="202"/>
      <c r="F607" s="22"/>
      <c r="G607" s="22"/>
      <c r="H607" s="22"/>
      <c r="I607" s="202"/>
      <c r="J607" s="202"/>
      <c r="K607" s="203"/>
      <c r="M607" s="63"/>
    </row>
    <row r="608" spans="2:13" hidden="1">
      <c r="B608" s="202"/>
      <c r="C608" s="203"/>
      <c r="D608" s="202"/>
      <c r="E608" s="202"/>
      <c r="F608" s="22"/>
      <c r="G608" s="22"/>
      <c r="H608" s="22"/>
      <c r="I608" s="202"/>
      <c r="J608" s="202"/>
      <c r="K608" s="203"/>
      <c r="M608" s="63"/>
    </row>
    <row r="609" spans="2:13" hidden="1">
      <c r="B609" s="202"/>
      <c r="C609" s="203"/>
      <c r="D609" s="202"/>
      <c r="E609" s="202"/>
      <c r="F609" s="22"/>
      <c r="G609" s="22"/>
      <c r="H609" s="22"/>
      <c r="I609" s="202"/>
      <c r="J609" s="202"/>
      <c r="K609" s="203"/>
      <c r="M609" s="63"/>
    </row>
    <row r="610" spans="2:13" hidden="1">
      <c r="B610" s="202"/>
      <c r="C610" s="203"/>
      <c r="D610" s="202"/>
      <c r="E610" s="202"/>
      <c r="F610" s="22"/>
      <c r="G610" s="22"/>
      <c r="H610" s="22"/>
      <c r="I610" s="202"/>
      <c r="J610" s="202"/>
      <c r="K610" s="203"/>
      <c r="M610" s="63"/>
    </row>
    <row r="611" spans="2:13" hidden="1">
      <c r="B611" s="202"/>
      <c r="C611" s="203"/>
      <c r="D611" s="202"/>
      <c r="E611" s="202"/>
      <c r="F611" s="22"/>
      <c r="G611" s="22"/>
      <c r="H611" s="22"/>
      <c r="I611" s="202"/>
      <c r="J611" s="202"/>
      <c r="K611" s="203"/>
      <c r="M611" s="63"/>
    </row>
    <row r="612" spans="2:13" hidden="1">
      <c r="B612" s="202"/>
      <c r="C612" s="203"/>
      <c r="D612" s="202"/>
      <c r="E612" s="202"/>
      <c r="F612" s="22"/>
      <c r="G612" s="22"/>
      <c r="H612" s="22"/>
      <c r="I612" s="202"/>
      <c r="J612" s="202"/>
      <c r="K612" s="203"/>
      <c r="M612" s="63"/>
    </row>
    <row r="613" spans="2:13" hidden="1">
      <c r="B613" s="202"/>
      <c r="C613" s="203"/>
      <c r="D613" s="202"/>
      <c r="E613" s="202"/>
      <c r="F613" s="22"/>
      <c r="G613" s="22"/>
      <c r="H613" s="22"/>
      <c r="I613" s="202"/>
      <c r="J613" s="202"/>
      <c r="K613" s="203"/>
      <c r="M613" s="63"/>
    </row>
    <row r="614" spans="2:13" hidden="1">
      <c r="B614" s="202"/>
      <c r="C614" s="203"/>
      <c r="D614" s="202"/>
      <c r="E614" s="202"/>
      <c r="F614" s="22"/>
      <c r="G614" s="22"/>
      <c r="H614" s="22"/>
      <c r="I614" s="202"/>
      <c r="J614" s="202"/>
      <c r="K614" s="203"/>
      <c r="M614" s="63"/>
    </row>
    <row r="615" spans="2:13" hidden="1">
      <c r="B615" s="202"/>
      <c r="C615" s="203"/>
      <c r="D615" s="202"/>
      <c r="E615" s="202"/>
      <c r="F615" s="22"/>
      <c r="G615" s="22"/>
      <c r="H615" s="22"/>
      <c r="I615" s="202"/>
      <c r="J615" s="202"/>
      <c r="K615" s="203"/>
      <c r="M615" s="63"/>
    </row>
    <row r="616" spans="2:13" hidden="1">
      <c r="B616" s="202"/>
      <c r="C616" s="203"/>
      <c r="D616" s="202"/>
      <c r="E616" s="202"/>
      <c r="F616" s="22"/>
      <c r="G616" s="22"/>
      <c r="H616" s="22"/>
      <c r="I616" s="202"/>
      <c r="J616" s="202"/>
      <c r="K616" s="203"/>
      <c r="M616" s="63"/>
    </row>
    <row r="617" spans="2:13" hidden="1">
      <c r="B617" s="202"/>
      <c r="C617" s="203"/>
      <c r="D617" s="202"/>
      <c r="E617" s="202"/>
      <c r="F617" s="22"/>
      <c r="G617" s="22"/>
      <c r="H617" s="22"/>
      <c r="I617" s="202"/>
      <c r="J617" s="202"/>
      <c r="K617" s="203"/>
      <c r="M617" s="63"/>
    </row>
    <row r="618" spans="2:13" hidden="1">
      <c r="B618" s="202"/>
      <c r="C618" s="203"/>
      <c r="D618" s="202"/>
      <c r="E618" s="202"/>
      <c r="F618" s="22"/>
      <c r="G618" s="22"/>
      <c r="H618" s="22"/>
      <c r="I618" s="202"/>
      <c r="J618" s="202"/>
      <c r="K618" s="203"/>
      <c r="M618" s="63"/>
    </row>
    <row r="619" spans="2:13" hidden="1">
      <c r="B619" s="202"/>
      <c r="C619" s="203"/>
      <c r="D619" s="202"/>
      <c r="E619" s="202"/>
      <c r="F619" s="22"/>
      <c r="G619" s="22"/>
      <c r="H619" s="22"/>
      <c r="I619" s="202"/>
      <c r="J619" s="202"/>
      <c r="K619" s="203"/>
      <c r="M619" s="63"/>
    </row>
    <row r="620" spans="2:13" hidden="1">
      <c r="B620" s="202"/>
      <c r="C620" s="203"/>
      <c r="D620" s="202"/>
      <c r="E620" s="202"/>
      <c r="F620" s="22"/>
      <c r="G620" s="22"/>
      <c r="H620" s="22"/>
      <c r="I620" s="202"/>
      <c r="J620" s="202"/>
      <c r="K620" s="203"/>
      <c r="M620" s="63"/>
    </row>
    <row r="621" spans="2:13" hidden="1">
      <c r="B621" s="202"/>
      <c r="C621" s="203"/>
      <c r="D621" s="202"/>
      <c r="E621" s="202"/>
      <c r="F621" s="22"/>
      <c r="G621" s="22"/>
      <c r="H621" s="22"/>
      <c r="I621" s="202"/>
      <c r="J621" s="202"/>
      <c r="K621" s="203"/>
      <c r="M621" s="63"/>
    </row>
    <row r="622" spans="2:13" hidden="1">
      <c r="B622" s="202"/>
      <c r="C622" s="203"/>
      <c r="D622" s="202"/>
      <c r="E622" s="202"/>
      <c r="F622" s="22"/>
      <c r="G622" s="22"/>
      <c r="H622" s="22"/>
      <c r="I622" s="202"/>
      <c r="J622" s="202"/>
      <c r="K622" s="203"/>
      <c r="M622" s="63"/>
    </row>
    <row r="623" spans="2:13" hidden="1">
      <c r="B623" s="202"/>
      <c r="C623" s="203"/>
      <c r="D623" s="202"/>
      <c r="E623" s="202"/>
      <c r="F623" s="22"/>
      <c r="G623" s="22"/>
      <c r="H623" s="22"/>
      <c r="I623" s="202"/>
      <c r="J623" s="202"/>
      <c r="K623" s="203"/>
      <c r="M623" s="63"/>
    </row>
    <row r="624" spans="2:13" hidden="1">
      <c r="B624" s="202"/>
      <c r="C624" s="203"/>
      <c r="D624" s="202"/>
      <c r="E624" s="202"/>
      <c r="F624" s="22"/>
      <c r="G624" s="22"/>
      <c r="H624" s="22"/>
      <c r="I624" s="202"/>
      <c r="J624" s="202"/>
      <c r="K624" s="203"/>
      <c r="M624" s="63"/>
    </row>
    <row r="625" spans="2:13" hidden="1">
      <c r="B625" s="202"/>
      <c r="C625" s="203"/>
      <c r="D625" s="202"/>
      <c r="E625" s="202"/>
      <c r="F625" s="22"/>
      <c r="G625" s="22"/>
      <c r="H625" s="22"/>
      <c r="I625" s="202"/>
      <c r="J625" s="202"/>
      <c r="K625" s="203"/>
      <c r="M625" s="63"/>
    </row>
    <row r="626" spans="2:13" hidden="1">
      <c r="B626" s="202"/>
      <c r="C626" s="203"/>
      <c r="D626" s="202"/>
      <c r="E626" s="202"/>
      <c r="F626" s="22"/>
      <c r="G626" s="22"/>
      <c r="H626" s="22"/>
      <c r="I626" s="202"/>
      <c r="J626" s="202"/>
      <c r="K626" s="203"/>
      <c r="M626" s="63"/>
    </row>
    <row r="627" spans="2:13" hidden="1">
      <c r="B627" s="202"/>
      <c r="C627" s="203"/>
      <c r="D627" s="202"/>
      <c r="E627" s="202"/>
      <c r="F627" s="22"/>
      <c r="G627" s="22"/>
      <c r="H627" s="22"/>
      <c r="I627" s="202"/>
      <c r="J627" s="202"/>
      <c r="K627" s="203"/>
      <c r="M627" s="63"/>
    </row>
    <row r="628" spans="2:13" hidden="1">
      <c r="B628" s="202"/>
      <c r="C628" s="203"/>
      <c r="D628" s="202"/>
      <c r="E628" s="202"/>
      <c r="F628" s="22"/>
      <c r="G628" s="22"/>
      <c r="H628" s="22"/>
      <c r="I628" s="202"/>
      <c r="J628" s="202"/>
      <c r="K628" s="203"/>
      <c r="M628" s="63"/>
    </row>
    <row r="629" spans="2:13" hidden="1">
      <c r="B629" s="202"/>
      <c r="C629" s="203"/>
      <c r="D629" s="202"/>
      <c r="E629" s="202"/>
      <c r="F629" s="22"/>
      <c r="G629" s="22"/>
      <c r="H629" s="22"/>
      <c r="I629" s="202"/>
      <c r="J629" s="202"/>
      <c r="K629" s="203"/>
      <c r="M629" s="63"/>
    </row>
    <row r="630" spans="2:13" hidden="1">
      <c r="B630" s="202"/>
      <c r="C630" s="203"/>
      <c r="D630" s="202"/>
      <c r="E630" s="202"/>
      <c r="F630" s="22"/>
      <c r="G630" s="22"/>
      <c r="H630" s="22"/>
      <c r="I630" s="202"/>
      <c r="J630" s="202"/>
      <c r="K630" s="203"/>
      <c r="M630" s="63"/>
    </row>
    <row r="631" spans="2:13" hidden="1">
      <c r="B631" s="202"/>
      <c r="C631" s="203"/>
      <c r="D631" s="202"/>
      <c r="E631" s="202"/>
      <c r="F631" s="22"/>
      <c r="G631" s="22"/>
      <c r="H631" s="22"/>
      <c r="I631" s="202"/>
      <c r="J631" s="202"/>
      <c r="K631" s="203"/>
      <c r="M631" s="63"/>
    </row>
    <row r="632" spans="2:13" hidden="1">
      <c r="B632" s="202"/>
      <c r="C632" s="203"/>
      <c r="D632" s="202"/>
      <c r="E632" s="202"/>
      <c r="F632" s="22"/>
      <c r="G632" s="22"/>
      <c r="H632" s="22"/>
      <c r="I632" s="202"/>
      <c r="J632" s="202"/>
      <c r="K632" s="203"/>
      <c r="M632" s="63"/>
    </row>
    <row r="633" spans="2:13" hidden="1">
      <c r="B633" s="202"/>
      <c r="C633" s="203"/>
      <c r="D633" s="202"/>
      <c r="E633" s="202"/>
      <c r="F633" s="22"/>
      <c r="G633" s="22"/>
      <c r="H633" s="22"/>
      <c r="I633" s="202"/>
      <c r="J633" s="202"/>
      <c r="K633" s="203"/>
      <c r="M633" s="63"/>
    </row>
    <row r="634" spans="2:13" hidden="1">
      <c r="B634" s="202"/>
      <c r="C634" s="203"/>
      <c r="D634" s="202"/>
      <c r="E634" s="202"/>
      <c r="F634" s="22"/>
      <c r="G634" s="22"/>
      <c r="H634" s="22"/>
      <c r="I634" s="202"/>
      <c r="J634" s="202"/>
      <c r="K634" s="203"/>
      <c r="M634" s="63"/>
    </row>
    <row r="635" spans="2:13" hidden="1">
      <c r="B635" s="202"/>
      <c r="C635" s="203"/>
      <c r="D635" s="202"/>
      <c r="E635" s="202"/>
      <c r="F635" s="22"/>
      <c r="G635" s="22"/>
      <c r="H635" s="22"/>
      <c r="I635" s="202"/>
      <c r="J635" s="202"/>
      <c r="K635" s="203"/>
      <c r="M635" s="63"/>
    </row>
    <row r="636" spans="2:13" hidden="1">
      <c r="B636" s="202"/>
      <c r="C636" s="203"/>
      <c r="D636" s="202"/>
      <c r="E636" s="202"/>
      <c r="F636" s="22"/>
      <c r="G636" s="22"/>
      <c r="H636" s="22"/>
      <c r="I636" s="202"/>
      <c r="J636" s="202"/>
      <c r="K636" s="203"/>
      <c r="M636" s="63"/>
    </row>
    <row r="637" spans="2:13" hidden="1">
      <c r="B637" s="202"/>
      <c r="C637" s="203"/>
      <c r="D637" s="202"/>
      <c r="E637" s="202"/>
      <c r="F637" s="22"/>
      <c r="G637" s="22"/>
      <c r="H637" s="22"/>
      <c r="I637" s="202"/>
      <c r="J637" s="202"/>
      <c r="K637" s="203"/>
      <c r="M637" s="63"/>
    </row>
    <row r="638" spans="2:13" hidden="1">
      <c r="B638" s="202"/>
      <c r="C638" s="203"/>
      <c r="D638" s="202"/>
      <c r="E638" s="202"/>
      <c r="F638" s="22"/>
      <c r="G638" s="22"/>
      <c r="H638" s="22"/>
      <c r="I638" s="202"/>
      <c r="J638" s="202"/>
      <c r="K638" s="203"/>
      <c r="M638" s="63"/>
    </row>
    <row r="639" spans="2:13" hidden="1">
      <c r="B639" s="202"/>
      <c r="C639" s="203"/>
      <c r="D639" s="202"/>
      <c r="E639" s="202"/>
      <c r="F639" s="22"/>
      <c r="G639" s="22"/>
      <c r="H639" s="22"/>
      <c r="I639" s="202"/>
      <c r="J639" s="202"/>
      <c r="K639" s="203"/>
      <c r="M639" s="63"/>
    </row>
    <row r="640" spans="2:13" hidden="1">
      <c r="B640" s="202"/>
      <c r="C640" s="203"/>
      <c r="D640" s="202"/>
      <c r="E640" s="202"/>
      <c r="F640" s="22"/>
      <c r="G640" s="22"/>
      <c r="H640" s="22"/>
      <c r="I640" s="202"/>
      <c r="J640" s="202"/>
      <c r="K640" s="203"/>
      <c r="M640" s="63"/>
    </row>
    <row r="641" spans="2:13" hidden="1">
      <c r="B641" s="202"/>
      <c r="C641" s="203"/>
      <c r="D641" s="202"/>
      <c r="E641" s="202"/>
      <c r="F641" s="22"/>
      <c r="G641" s="22"/>
      <c r="H641" s="22"/>
      <c r="I641" s="202"/>
      <c r="J641" s="202"/>
      <c r="K641" s="203"/>
      <c r="M641" s="63"/>
    </row>
    <row r="642" spans="2:13" hidden="1">
      <c r="B642" s="202"/>
      <c r="C642" s="203"/>
      <c r="D642" s="202"/>
      <c r="E642" s="202"/>
      <c r="F642" s="22"/>
      <c r="G642" s="22"/>
      <c r="H642" s="22"/>
      <c r="I642" s="202"/>
      <c r="J642" s="202"/>
      <c r="K642" s="203"/>
      <c r="M642" s="63"/>
    </row>
    <row r="643" spans="2:13" hidden="1">
      <c r="B643" s="202"/>
      <c r="C643" s="203"/>
      <c r="D643" s="202"/>
      <c r="E643" s="202"/>
      <c r="F643" s="22"/>
      <c r="G643" s="22"/>
      <c r="H643" s="22"/>
      <c r="I643" s="202"/>
      <c r="J643" s="202"/>
      <c r="K643" s="203"/>
      <c r="M643" s="63"/>
    </row>
    <row r="644" spans="2:13" hidden="1">
      <c r="B644" s="202"/>
      <c r="C644" s="203"/>
      <c r="D644" s="202"/>
      <c r="E644" s="202"/>
      <c r="F644" s="22"/>
      <c r="G644" s="22"/>
      <c r="H644" s="22"/>
      <c r="I644" s="202"/>
      <c r="J644" s="202"/>
      <c r="K644" s="203"/>
      <c r="M644" s="63"/>
    </row>
    <row r="645" spans="2:13" hidden="1">
      <c r="B645" s="202"/>
      <c r="C645" s="203"/>
      <c r="D645" s="202"/>
      <c r="E645" s="202"/>
      <c r="F645" s="22"/>
      <c r="G645" s="22"/>
      <c r="H645" s="22"/>
      <c r="I645" s="202"/>
      <c r="J645" s="202"/>
      <c r="K645" s="203"/>
      <c r="M645" s="63"/>
    </row>
    <row r="646" spans="2:13" hidden="1">
      <c r="B646" s="202"/>
      <c r="C646" s="203"/>
      <c r="D646" s="202"/>
      <c r="E646" s="202"/>
      <c r="F646" s="22"/>
      <c r="G646" s="22"/>
      <c r="H646" s="22"/>
      <c r="I646" s="202"/>
      <c r="J646" s="202"/>
      <c r="K646" s="203"/>
      <c r="M646" s="63"/>
    </row>
    <row r="647" spans="2:13" hidden="1">
      <c r="B647" s="202"/>
      <c r="C647" s="203"/>
      <c r="D647" s="202"/>
      <c r="E647" s="202"/>
      <c r="F647" s="22"/>
      <c r="G647" s="22"/>
      <c r="H647" s="22"/>
      <c r="I647" s="202"/>
      <c r="J647" s="202"/>
      <c r="K647" s="203"/>
      <c r="M647" s="63"/>
    </row>
    <row r="648" spans="2:13" hidden="1">
      <c r="B648" s="202"/>
      <c r="C648" s="203"/>
      <c r="D648" s="202"/>
      <c r="E648" s="202"/>
      <c r="F648" s="22"/>
      <c r="G648" s="22"/>
      <c r="H648" s="22"/>
      <c r="I648" s="202"/>
      <c r="J648" s="202"/>
      <c r="K648" s="203"/>
      <c r="M648" s="63"/>
    </row>
    <row r="649" spans="2:13" hidden="1">
      <c r="B649" s="202"/>
      <c r="C649" s="203"/>
      <c r="D649" s="202"/>
      <c r="E649" s="202"/>
      <c r="F649" s="22"/>
      <c r="G649" s="22"/>
      <c r="H649" s="22"/>
      <c r="I649" s="202"/>
      <c r="J649" s="202"/>
      <c r="K649" s="203"/>
      <c r="M649" s="63"/>
    </row>
    <row r="650" spans="2:13" hidden="1">
      <c r="B650" s="202"/>
      <c r="C650" s="203"/>
      <c r="D650" s="202"/>
      <c r="E650" s="202"/>
      <c r="F650" s="22"/>
      <c r="G650" s="22"/>
      <c r="H650" s="22"/>
      <c r="I650" s="202"/>
      <c r="J650" s="202"/>
      <c r="K650" s="203"/>
      <c r="M650" s="63"/>
    </row>
    <row r="651" spans="2:13" hidden="1">
      <c r="B651" s="202"/>
      <c r="C651" s="203"/>
      <c r="D651" s="202"/>
      <c r="E651" s="202"/>
      <c r="F651" s="22"/>
      <c r="G651" s="22"/>
      <c r="H651" s="22"/>
      <c r="I651" s="202"/>
      <c r="J651" s="202"/>
      <c r="K651" s="203"/>
      <c r="M651" s="63"/>
    </row>
    <row r="652" spans="2:13" hidden="1">
      <c r="B652" s="202"/>
      <c r="C652" s="203"/>
      <c r="D652" s="202"/>
      <c r="E652" s="202"/>
      <c r="F652" s="22"/>
      <c r="G652" s="22"/>
      <c r="H652" s="22"/>
      <c r="I652" s="202"/>
      <c r="J652" s="202"/>
      <c r="K652" s="203"/>
      <c r="M652" s="63"/>
    </row>
    <row r="653" spans="2:13" hidden="1">
      <c r="B653" s="202"/>
      <c r="C653" s="203"/>
      <c r="D653" s="202"/>
      <c r="E653" s="202"/>
      <c r="F653" s="22"/>
      <c r="G653" s="22"/>
      <c r="H653" s="22"/>
      <c r="I653" s="202"/>
      <c r="J653" s="202"/>
      <c r="K653" s="203"/>
      <c r="M653" s="63"/>
    </row>
    <row r="654" spans="2:13" hidden="1">
      <c r="B654" s="202"/>
      <c r="C654" s="203"/>
      <c r="D654" s="202"/>
      <c r="E654" s="202"/>
      <c r="F654" s="22"/>
      <c r="G654" s="22"/>
      <c r="H654" s="22"/>
      <c r="I654" s="202"/>
      <c r="J654" s="202"/>
      <c r="K654" s="203"/>
      <c r="M654" s="63"/>
    </row>
    <row r="655" spans="2:13" hidden="1">
      <c r="B655" s="202"/>
      <c r="C655" s="203"/>
      <c r="D655" s="202"/>
      <c r="E655" s="202"/>
      <c r="F655" s="22"/>
      <c r="G655" s="22"/>
      <c r="H655" s="22"/>
      <c r="I655" s="202"/>
      <c r="J655" s="202"/>
      <c r="K655" s="203"/>
      <c r="M655" s="63"/>
    </row>
    <row r="656" spans="2:13" hidden="1">
      <c r="B656" s="202"/>
      <c r="C656" s="203"/>
      <c r="D656" s="202"/>
      <c r="E656" s="202"/>
      <c r="F656" s="22"/>
      <c r="G656" s="22"/>
      <c r="H656" s="22"/>
      <c r="I656" s="202"/>
      <c r="J656" s="202"/>
      <c r="K656" s="203"/>
      <c r="M656" s="63"/>
    </row>
    <row r="657" spans="2:13" hidden="1">
      <c r="B657" s="202"/>
      <c r="C657" s="203"/>
      <c r="D657" s="202"/>
      <c r="E657" s="202"/>
      <c r="F657" s="22"/>
      <c r="G657" s="22"/>
      <c r="H657" s="22"/>
      <c r="I657" s="202"/>
      <c r="J657" s="202"/>
      <c r="K657" s="203"/>
      <c r="M657" s="63"/>
    </row>
    <row r="658" spans="2:13" hidden="1">
      <c r="B658" s="202"/>
      <c r="C658" s="203"/>
      <c r="D658" s="202"/>
      <c r="E658" s="202"/>
      <c r="F658" s="22"/>
      <c r="G658" s="22"/>
      <c r="H658" s="22"/>
      <c r="I658" s="202"/>
      <c r="J658" s="202"/>
      <c r="K658" s="203"/>
      <c r="M658" s="63"/>
    </row>
    <row r="659" spans="2:13" hidden="1">
      <c r="B659" s="202"/>
      <c r="C659" s="203"/>
      <c r="D659" s="202"/>
      <c r="E659" s="202"/>
      <c r="F659" s="22"/>
      <c r="G659" s="22"/>
      <c r="H659" s="22"/>
      <c r="I659" s="202"/>
      <c r="J659" s="202"/>
      <c r="K659" s="203"/>
      <c r="M659" s="63"/>
    </row>
    <row r="660" spans="2:13" hidden="1">
      <c r="B660" s="202"/>
      <c r="C660" s="203"/>
      <c r="D660" s="202"/>
      <c r="E660" s="202"/>
      <c r="F660" s="22"/>
      <c r="G660" s="22"/>
      <c r="H660" s="22"/>
      <c r="I660" s="202"/>
      <c r="J660" s="202"/>
      <c r="K660" s="203"/>
      <c r="M660" s="63"/>
    </row>
    <row r="661" spans="2:13" hidden="1">
      <c r="B661" s="202"/>
      <c r="C661" s="203"/>
      <c r="D661" s="202"/>
      <c r="E661" s="202"/>
      <c r="F661" s="22"/>
      <c r="G661" s="22"/>
      <c r="H661" s="22"/>
      <c r="I661" s="202"/>
      <c r="J661" s="202"/>
      <c r="K661" s="203"/>
      <c r="M661" s="63"/>
    </row>
    <row r="662" spans="2:13" hidden="1">
      <c r="B662" s="202"/>
      <c r="C662" s="203"/>
      <c r="D662" s="202"/>
      <c r="E662" s="202"/>
      <c r="F662" s="22"/>
      <c r="G662" s="22"/>
      <c r="H662" s="22"/>
      <c r="I662" s="202"/>
      <c r="J662" s="202"/>
      <c r="K662" s="203"/>
      <c r="M662" s="63"/>
    </row>
    <row r="663" spans="2:13" hidden="1">
      <c r="B663" s="202"/>
      <c r="C663" s="203"/>
      <c r="D663" s="202"/>
      <c r="E663" s="202"/>
      <c r="F663" s="22"/>
      <c r="G663" s="22"/>
      <c r="H663" s="22"/>
      <c r="I663" s="202"/>
      <c r="J663" s="202"/>
      <c r="K663" s="203"/>
      <c r="M663" s="63"/>
    </row>
    <row r="664" spans="2:13" hidden="1">
      <c r="B664" s="202"/>
      <c r="C664" s="203"/>
      <c r="D664" s="202"/>
      <c r="E664" s="202"/>
      <c r="F664" s="22"/>
      <c r="G664" s="22"/>
      <c r="H664" s="22"/>
      <c r="I664" s="202"/>
      <c r="J664" s="202"/>
      <c r="K664" s="203"/>
      <c r="M664" s="63"/>
    </row>
    <row r="665" spans="2:13" hidden="1">
      <c r="B665" s="202"/>
      <c r="C665" s="203"/>
      <c r="D665" s="202"/>
      <c r="E665" s="202"/>
      <c r="F665" s="22"/>
      <c r="G665" s="22"/>
      <c r="H665" s="22"/>
      <c r="I665" s="202"/>
      <c r="J665" s="202"/>
      <c r="K665" s="203"/>
      <c r="M665" s="63"/>
    </row>
    <row r="666" spans="2:13" hidden="1">
      <c r="B666" s="202"/>
      <c r="C666" s="203"/>
      <c r="D666" s="202"/>
      <c r="E666" s="202"/>
      <c r="F666" s="22"/>
      <c r="G666" s="22"/>
      <c r="H666" s="22"/>
      <c r="I666" s="202"/>
      <c r="J666" s="202"/>
      <c r="K666" s="203"/>
      <c r="M666" s="63"/>
    </row>
    <row r="667" spans="2:13" hidden="1">
      <c r="B667" s="202"/>
      <c r="C667" s="203"/>
      <c r="D667" s="202"/>
      <c r="E667" s="202"/>
      <c r="F667" s="22"/>
      <c r="G667" s="22"/>
      <c r="H667" s="22"/>
      <c r="I667" s="202"/>
      <c r="J667" s="202"/>
      <c r="K667" s="203"/>
      <c r="M667" s="63"/>
    </row>
    <row r="668" spans="2:13" hidden="1">
      <c r="B668" s="202"/>
      <c r="C668" s="203"/>
      <c r="D668" s="202"/>
      <c r="E668" s="202"/>
      <c r="F668" s="22"/>
      <c r="G668" s="22"/>
      <c r="H668" s="22"/>
      <c r="I668" s="202"/>
      <c r="J668" s="202"/>
      <c r="K668" s="203"/>
      <c r="M668" s="63"/>
    </row>
    <row r="669" spans="2:13" hidden="1">
      <c r="B669" s="202"/>
      <c r="C669" s="203"/>
      <c r="D669" s="202"/>
      <c r="E669" s="202"/>
      <c r="F669" s="22"/>
      <c r="G669" s="22"/>
      <c r="H669" s="22"/>
      <c r="I669" s="202"/>
      <c r="J669" s="202"/>
      <c r="K669" s="203"/>
      <c r="M669" s="63"/>
    </row>
    <row r="670" spans="2:13" hidden="1">
      <c r="B670" s="202"/>
      <c r="C670" s="203"/>
      <c r="D670" s="202"/>
      <c r="E670" s="202"/>
      <c r="F670" s="22"/>
      <c r="G670" s="22"/>
      <c r="H670" s="22"/>
      <c r="I670" s="202"/>
      <c r="J670" s="202"/>
      <c r="K670" s="203"/>
      <c r="M670" s="63"/>
    </row>
    <row r="671" spans="2:13" hidden="1">
      <c r="B671" s="202"/>
      <c r="C671" s="203"/>
      <c r="D671" s="202"/>
      <c r="E671" s="202"/>
      <c r="F671" s="22"/>
      <c r="G671" s="22"/>
      <c r="H671" s="22"/>
      <c r="I671" s="202"/>
      <c r="J671" s="202"/>
      <c r="K671" s="203"/>
      <c r="M671" s="63"/>
    </row>
    <row r="672" spans="2:13" hidden="1">
      <c r="B672" s="202"/>
      <c r="C672" s="203"/>
      <c r="D672" s="202"/>
      <c r="E672" s="202"/>
      <c r="F672" s="22"/>
      <c r="G672" s="22"/>
      <c r="H672" s="22"/>
      <c r="I672" s="202"/>
      <c r="J672" s="202"/>
      <c r="K672" s="203"/>
      <c r="M672" s="63"/>
    </row>
    <row r="673" spans="2:13" hidden="1">
      <c r="B673" s="202"/>
      <c r="C673" s="203"/>
      <c r="D673" s="202"/>
      <c r="E673" s="202"/>
      <c r="F673" s="22"/>
      <c r="G673" s="22"/>
      <c r="H673" s="22"/>
      <c r="I673" s="202"/>
      <c r="J673" s="202"/>
      <c r="K673" s="203"/>
      <c r="M673" s="63"/>
    </row>
    <row r="674" spans="2:13" hidden="1">
      <c r="B674" s="202"/>
      <c r="C674" s="203"/>
      <c r="D674" s="202"/>
      <c r="E674" s="202"/>
      <c r="F674" s="22"/>
      <c r="G674" s="22"/>
      <c r="H674" s="22"/>
      <c r="I674" s="202"/>
      <c r="J674" s="202"/>
      <c r="K674" s="203"/>
      <c r="M674" s="63"/>
    </row>
    <row r="675" spans="2:13" hidden="1">
      <c r="B675" s="202"/>
      <c r="C675" s="203"/>
      <c r="D675" s="202"/>
      <c r="E675" s="202"/>
      <c r="F675" s="22"/>
      <c r="G675" s="22"/>
      <c r="H675" s="22"/>
      <c r="I675" s="202"/>
      <c r="J675" s="202"/>
      <c r="K675" s="203"/>
      <c r="M675" s="63"/>
    </row>
    <row r="676" spans="2:13" hidden="1">
      <c r="B676" s="202"/>
      <c r="C676" s="203"/>
      <c r="D676" s="202"/>
      <c r="E676" s="202"/>
      <c r="F676" s="22"/>
      <c r="G676" s="22"/>
      <c r="H676" s="22"/>
      <c r="I676" s="202"/>
      <c r="J676" s="202"/>
      <c r="K676" s="203"/>
      <c r="M676" s="63"/>
    </row>
    <row r="677" spans="2:13" hidden="1">
      <c r="B677" s="202"/>
      <c r="C677" s="203"/>
      <c r="D677" s="202"/>
      <c r="E677" s="202"/>
      <c r="F677" s="22"/>
      <c r="G677" s="22"/>
      <c r="H677" s="22"/>
      <c r="I677" s="202"/>
      <c r="J677" s="202"/>
      <c r="K677" s="203"/>
      <c r="M677" s="63"/>
    </row>
    <row r="678" spans="2:13" hidden="1">
      <c r="B678" s="202"/>
      <c r="C678" s="203"/>
      <c r="D678" s="202"/>
      <c r="E678" s="202"/>
      <c r="F678" s="22"/>
      <c r="G678" s="22"/>
      <c r="H678" s="22"/>
      <c r="I678" s="202"/>
      <c r="J678" s="202"/>
      <c r="K678" s="203"/>
      <c r="M678" s="63"/>
    </row>
    <row r="679" spans="2:13" hidden="1">
      <c r="B679" s="202"/>
      <c r="C679" s="203"/>
      <c r="D679" s="202"/>
      <c r="E679" s="202"/>
      <c r="F679" s="22"/>
      <c r="G679" s="22"/>
      <c r="H679" s="22"/>
      <c r="I679" s="202"/>
      <c r="J679" s="202"/>
      <c r="K679" s="203"/>
      <c r="M679" s="63"/>
    </row>
    <row r="680" spans="2:13" hidden="1">
      <c r="B680" s="202"/>
      <c r="C680" s="203"/>
      <c r="D680" s="202"/>
      <c r="E680" s="202"/>
      <c r="F680" s="22"/>
      <c r="G680" s="22"/>
      <c r="H680" s="22"/>
      <c r="I680" s="202"/>
      <c r="J680" s="202"/>
      <c r="K680" s="203"/>
      <c r="M680" s="63"/>
    </row>
    <row r="681" spans="2:13" hidden="1">
      <c r="B681" s="202"/>
      <c r="C681" s="203"/>
      <c r="D681" s="202"/>
      <c r="E681" s="202"/>
      <c r="F681" s="22"/>
      <c r="G681" s="22"/>
      <c r="H681" s="22"/>
      <c r="I681" s="202"/>
      <c r="J681" s="202"/>
      <c r="K681" s="203"/>
      <c r="M681" s="63"/>
    </row>
    <row r="682" spans="2:13" hidden="1">
      <c r="B682" s="202"/>
      <c r="C682" s="203"/>
      <c r="D682" s="202"/>
      <c r="E682" s="202"/>
      <c r="F682" s="22"/>
      <c r="G682" s="22"/>
      <c r="H682" s="22"/>
      <c r="I682" s="202"/>
      <c r="J682" s="202"/>
      <c r="K682" s="203"/>
      <c r="M682" s="63"/>
    </row>
    <row r="683" spans="2:13" hidden="1">
      <c r="B683" s="202"/>
      <c r="C683" s="203"/>
      <c r="D683" s="202"/>
      <c r="E683" s="202"/>
      <c r="F683" s="22"/>
      <c r="G683" s="22"/>
      <c r="H683" s="22"/>
      <c r="I683" s="202"/>
      <c r="J683" s="202"/>
      <c r="K683" s="203"/>
      <c r="M683" s="63"/>
    </row>
    <row r="684" spans="2:13" hidden="1">
      <c r="B684" s="202"/>
      <c r="C684" s="203"/>
      <c r="D684" s="202"/>
      <c r="E684" s="202"/>
      <c r="F684" s="22"/>
      <c r="G684" s="22"/>
      <c r="H684" s="22"/>
      <c r="I684" s="202"/>
      <c r="J684" s="202"/>
      <c r="K684" s="203"/>
      <c r="M684" s="63"/>
    </row>
    <row r="685" spans="2:13" hidden="1">
      <c r="B685" s="202"/>
      <c r="C685" s="203"/>
      <c r="D685" s="202"/>
      <c r="E685" s="202"/>
      <c r="F685" s="22"/>
      <c r="G685" s="22"/>
      <c r="H685" s="22"/>
      <c r="I685" s="202"/>
      <c r="J685" s="202"/>
      <c r="K685" s="203"/>
      <c r="M685" s="63"/>
    </row>
    <row r="686" spans="2:13" hidden="1">
      <c r="B686" s="202"/>
      <c r="C686" s="203"/>
      <c r="D686" s="202"/>
      <c r="E686" s="202"/>
      <c r="F686" s="22"/>
      <c r="G686" s="22"/>
      <c r="H686" s="22"/>
      <c r="I686" s="202"/>
      <c r="J686" s="202"/>
      <c r="K686" s="203"/>
      <c r="M686" s="63"/>
    </row>
    <row r="687" spans="2:13" hidden="1">
      <c r="B687" s="202"/>
      <c r="C687" s="203"/>
      <c r="D687" s="202"/>
      <c r="E687" s="202"/>
      <c r="F687" s="22"/>
      <c r="G687" s="22"/>
      <c r="H687" s="22"/>
      <c r="I687" s="202"/>
      <c r="J687" s="202"/>
      <c r="K687" s="203"/>
      <c r="M687" s="63"/>
    </row>
    <row r="688" spans="2:13" hidden="1">
      <c r="B688" s="202"/>
      <c r="C688" s="203"/>
      <c r="D688" s="202"/>
      <c r="E688" s="202"/>
      <c r="F688" s="22"/>
      <c r="G688" s="22"/>
      <c r="H688" s="22"/>
      <c r="I688" s="202"/>
      <c r="J688" s="202"/>
      <c r="K688" s="203"/>
      <c r="M688" s="63"/>
    </row>
    <row r="689" spans="2:13" hidden="1">
      <c r="B689" s="202"/>
      <c r="C689" s="203"/>
      <c r="D689" s="202"/>
      <c r="E689" s="202"/>
      <c r="F689" s="22"/>
      <c r="G689" s="22"/>
      <c r="H689" s="22"/>
      <c r="I689" s="202"/>
      <c r="J689" s="202"/>
      <c r="K689" s="203"/>
      <c r="M689" s="63"/>
    </row>
    <row r="690" spans="2:13" hidden="1">
      <c r="B690" s="202"/>
      <c r="C690" s="203"/>
      <c r="D690" s="202"/>
      <c r="E690" s="202"/>
      <c r="F690" s="22"/>
      <c r="G690" s="22"/>
      <c r="H690" s="22"/>
      <c r="I690" s="202"/>
      <c r="J690" s="202"/>
      <c r="K690" s="203"/>
      <c r="M690" s="63"/>
    </row>
    <row r="691" spans="2:13" hidden="1">
      <c r="B691" s="202"/>
      <c r="C691" s="203"/>
      <c r="D691" s="202"/>
      <c r="E691" s="202"/>
      <c r="F691" s="22"/>
      <c r="G691" s="22"/>
      <c r="H691" s="22"/>
      <c r="I691" s="202"/>
      <c r="J691" s="202"/>
      <c r="K691" s="203"/>
      <c r="M691" s="63"/>
    </row>
    <row r="692" spans="2:13" hidden="1">
      <c r="B692" s="202"/>
      <c r="C692" s="203"/>
      <c r="D692" s="202"/>
      <c r="E692" s="202"/>
      <c r="F692" s="22"/>
      <c r="G692" s="22"/>
      <c r="H692" s="22"/>
      <c r="I692" s="202"/>
      <c r="J692" s="202"/>
      <c r="K692" s="203"/>
      <c r="M692" s="63"/>
    </row>
    <row r="693" spans="2:13" hidden="1">
      <c r="B693" s="202"/>
      <c r="C693" s="203"/>
      <c r="D693" s="202"/>
      <c r="E693" s="202"/>
      <c r="F693" s="22"/>
      <c r="G693" s="22"/>
      <c r="H693" s="22"/>
      <c r="I693" s="202"/>
      <c r="J693" s="202"/>
      <c r="K693" s="203"/>
      <c r="M693" s="63"/>
    </row>
    <row r="694" spans="2:13" hidden="1">
      <c r="B694" s="202"/>
      <c r="C694" s="203"/>
      <c r="D694" s="202"/>
      <c r="E694" s="202"/>
      <c r="F694" s="22"/>
      <c r="G694" s="22"/>
      <c r="H694" s="22"/>
      <c r="I694" s="202"/>
      <c r="J694" s="202"/>
      <c r="K694" s="203"/>
      <c r="M694" s="63"/>
    </row>
    <row r="695" spans="2:13" hidden="1">
      <c r="B695" s="202"/>
      <c r="C695" s="203"/>
      <c r="D695" s="202"/>
      <c r="E695" s="202"/>
      <c r="F695" s="22"/>
      <c r="G695" s="22"/>
      <c r="H695" s="22"/>
      <c r="I695" s="202"/>
      <c r="J695" s="202"/>
      <c r="K695" s="203"/>
      <c r="M695" s="63"/>
    </row>
    <row r="696" spans="2:13" hidden="1">
      <c r="B696" s="202"/>
      <c r="C696" s="203"/>
      <c r="D696" s="202"/>
      <c r="E696" s="202"/>
      <c r="F696" s="22"/>
      <c r="G696" s="22"/>
      <c r="H696" s="22"/>
      <c r="I696" s="202"/>
      <c r="J696" s="202"/>
      <c r="K696" s="203"/>
      <c r="M696" s="63"/>
    </row>
    <row r="697" spans="2:13" hidden="1">
      <c r="B697" s="202"/>
      <c r="C697" s="203"/>
      <c r="D697" s="202"/>
      <c r="E697" s="202"/>
      <c r="F697" s="22"/>
      <c r="G697" s="22"/>
      <c r="H697" s="22"/>
      <c r="I697" s="202"/>
      <c r="J697" s="202"/>
      <c r="K697" s="203"/>
      <c r="M697" s="63"/>
    </row>
    <row r="698" spans="2:13" hidden="1">
      <c r="B698" s="202"/>
      <c r="C698" s="203"/>
      <c r="D698" s="202"/>
      <c r="E698" s="202"/>
      <c r="F698" s="22"/>
      <c r="G698" s="22"/>
      <c r="H698" s="22"/>
      <c r="I698" s="202"/>
      <c r="J698" s="202"/>
      <c r="K698" s="203"/>
      <c r="M698" s="63"/>
    </row>
    <row r="699" spans="2:13" hidden="1">
      <c r="B699" s="202"/>
      <c r="C699" s="203"/>
      <c r="D699" s="202"/>
      <c r="E699" s="202"/>
      <c r="F699" s="22"/>
      <c r="G699" s="22"/>
      <c r="H699" s="22"/>
      <c r="I699" s="202"/>
      <c r="J699" s="202"/>
      <c r="K699" s="203"/>
      <c r="M699" s="63"/>
    </row>
    <row r="700" spans="2:13" hidden="1">
      <c r="B700" s="202"/>
      <c r="C700" s="203"/>
      <c r="D700" s="202"/>
      <c r="E700" s="202"/>
      <c r="F700" s="22"/>
      <c r="G700" s="22"/>
      <c r="H700" s="22"/>
      <c r="I700" s="202"/>
      <c r="J700" s="202"/>
      <c r="K700" s="203"/>
      <c r="M700" s="63"/>
    </row>
    <row r="701" spans="2:13" hidden="1">
      <c r="B701" s="202"/>
      <c r="C701" s="203"/>
      <c r="D701" s="202"/>
      <c r="E701" s="202"/>
      <c r="F701" s="22"/>
      <c r="G701" s="22"/>
      <c r="H701" s="22"/>
      <c r="I701" s="202"/>
      <c r="J701" s="202"/>
      <c r="K701" s="203"/>
      <c r="M701" s="63"/>
    </row>
    <row r="702" spans="2:13" hidden="1">
      <c r="B702" s="202"/>
      <c r="C702" s="203"/>
      <c r="D702" s="202"/>
      <c r="E702" s="202"/>
      <c r="F702" s="22"/>
      <c r="G702" s="22"/>
      <c r="H702" s="22"/>
      <c r="I702" s="202"/>
      <c r="J702" s="202"/>
      <c r="K702" s="203"/>
      <c r="M702" s="63"/>
    </row>
    <row r="703" spans="2:13" hidden="1">
      <c r="B703" s="202"/>
      <c r="C703" s="203"/>
      <c r="D703" s="202"/>
      <c r="E703" s="202"/>
      <c r="F703" s="22"/>
      <c r="G703" s="22"/>
      <c r="H703" s="22"/>
      <c r="I703" s="202"/>
      <c r="J703" s="202"/>
      <c r="K703" s="203"/>
      <c r="M703" s="63"/>
    </row>
    <row r="704" spans="2:13" hidden="1">
      <c r="B704" s="202"/>
      <c r="C704" s="203"/>
      <c r="D704" s="202"/>
      <c r="E704" s="202"/>
      <c r="F704" s="22"/>
      <c r="G704" s="22"/>
      <c r="H704" s="22"/>
      <c r="I704" s="202"/>
      <c r="J704" s="202"/>
      <c r="K704" s="203"/>
      <c r="M704" s="63"/>
    </row>
    <row r="705" spans="2:13" hidden="1">
      <c r="B705" s="202"/>
      <c r="C705" s="203"/>
      <c r="D705" s="202"/>
      <c r="E705" s="202"/>
      <c r="F705" s="22"/>
      <c r="G705" s="22"/>
      <c r="H705" s="22"/>
      <c r="I705" s="202"/>
      <c r="J705" s="202"/>
      <c r="K705" s="203"/>
      <c r="M705" s="63"/>
    </row>
    <row r="706" spans="2:13" hidden="1">
      <c r="B706" s="202"/>
      <c r="C706" s="203"/>
      <c r="D706" s="202"/>
      <c r="E706" s="202"/>
      <c r="F706" s="22"/>
      <c r="G706" s="22"/>
      <c r="H706" s="22"/>
      <c r="I706" s="202"/>
      <c r="J706" s="202"/>
      <c r="K706" s="203"/>
      <c r="M706" s="63"/>
    </row>
    <row r="707" spans="2:13" hidden="1">
      <c r="B707" s="202"/>
      <c r="C707" s="203"/>
      <c r="D707" s="202"/>
      <c r="E707" s="202"/>
      <c r="F707" s="22"/>
      <c r="G707" s="22"/>
      <c r="H707" s="22"/>
      <c r="I707" s="202"/>
      <c r="J707" s="202"/>
      <c r="K707" s="203"/>
      <c r="M707" s="63"/>
    </row>
    <row r="708" spans="2:13" hidden="1">
      <c r="B708" s="202"/>
      <c r="C708" s="203"/>
      <c r="D708" s="202"/>
      <c r="E708" s="202"/>
      <c r="F708" s="22"/>
      <c r="G708" s="22"/>
      <c r="H708" s="22"/>
      <c r="I708" s="202"/>
      <c r="J708" s="202"/>
      <c r="K708" s="203"/>
      <c r="M708" s="63"/>
    </row>
    <row r="709" spans="2:13" hidden="1">
      <c r="B709" s="202"/>
      <c r="C709" s="203"/>
      <c r="D709" s="202"/>
      <c r="E709" s="202"/>
      <c r="F709" s="22"/>
      <c r="G709" s="22"/>
      <c r="H709" s="22"/>
      <c r="I709" s="202"/>
      <c r="J709" s="202"/>
      <c r="K709" s="203"/>
      <c r="M709" s="63"/>
    </row>
    <row r="710" spans="2:13" hidden="1">
      <c r="B710" s="202"/>
      <c r="C710" s="203"/>
      <c r="D710" s="202"/>
      <c r="E710" s="202"/>
      <c r="F710" s="22"/>
      <c r="G710" s="22"/>
      <c r="H710" s="22"/>
      <c r="I710" s="202"/>
      <c r="J710" s="202"/>
      <c r="K710" s="203"/>
      <c r="M710" s="63"/>
    </row>
    <row r="711" spans="2:13" hidden="1">
      <c r="B711" s="202"/>
      <c r="C711" s="203"/>
      <c r="D711" s="202"/>
      <c r="E711" s="202"/>
      <c r="F711" s="22"/>
      <c r="G711" s="22"/>
      <c r="H711" s="22"/>
      <c r="I711" s="202"/>
      <c r="J711" s="202"/>
      <c r="K711" s="203"/>
      <c r="M711" s="63"/>
    </row>
    <row r="712" spans="2:13" hidden="1">
      <c r="B712" s="202"/>
      <c r="C712" s="203"/>
      <c r="D712" s="202"/>
      <c r="E712" s="202"/>
      <c r="F712" s="22"/>
      <c r="G712" s="22"/>
      <c r="H712" s="22"/>
      <c r="I712" s="202"/>
      <c r="J712" s="202"/>
      <c r="K712" s="203"/>
      <c r="M712" s="63"/>
    </row>
    <row r="713" spans="2:13" hidden="1">
      <c r="B713" s="202"/>
      <c r="C713" s="203"/>
      <c r="D713" s="202"/>
      <c r="E713" s="202"/>
      <c r="F713" s="22"/>
      <c r="G713" s="22"/>
      <c r="H713" s="22"/>
      <c r="I713" s="202"/>
      <c r="J713" s="202"/>
      <c r="K713" s="203"/>
      <c r="M713" s="63"/>
    </row>
    <row r="714" spans="2:13" hidden="1">
      <c r="B714" s="202"/>
      <c r="C714" s="203"/>
      <c r="D714" s="202"/>
      <c r="E714" s="202"/>
      <c r="F714" s="22"/>
      <c r="G714" s="22"/>
      <c r="H714" s="22"/>
      <c r="I714" s="202"/>
      <c r="J714" s="202"/>
      <c r="K714" s="203"/>
      <c r="M714" s="63"/>
    </row>
    <row r="715" spans="2:13" hidden="1">
      <c r="B715" s="202"/>
      <c r="C715" s="203"/>
      <c r="D715" s="202"/>
      <c r="E715" s="202"/>
      <c r="F715" s="22"/>
      <c r="G715" s="22"/>
      <c r="H715" s="22"/>
      <c r="I715" s="202"/>
      <c r="J715" s="202"/>
      <c r="K715" s="203"/>
      <c r="M715" s="63"/>
    </row>
    <row r="716" spans="2:13" hidden="1">
      <c r="B716" s="202"/>
      <c r="C716" s="203"/>
      <c r="D716" s="202"/>
      <c r="E716" s="202"/>
      <c r="F716" s="22"/>
      <c r="G716" s="22"/>
      <c r="H716" s="22"/>
      <c r="I716" s="202"/>
      <c r="J716" s="202"/>
      <c r="K716" s="203"/>
      <c r="M716" s="63"/>
    </row>
    <row r="717" spans="2:13" hidden="1">
      <c r="B717" s="202"/>
      <c r="C717" s="203"/>
      <c r="D717" s="202"/>
      <c r="E717" s="202"/>
      <c r="F717" s="22"/>
      <c r="G717" s="22"/>
      <c r="H717" s="22"/>
      <c r="I717" s="202"/>
      <c r="J717" s="202"/>
      <c r="K717" s="203"/>
      <c r="M717" s="63"/>
    </row>
    <row r="718" spans="2:13" hidden="1">
      <c r="B718" s="202"/>
      <c r="C718" s="203"/>
      <c r="D718" s="202"/>
      <c r="E718" s="202"/>
      <c r="F718" s="22"/>
      <c r="G718" s="22"/>
      <c r="H718" s="22"/>
      <c r="I718" s="202"/>
      <c r="J718" s="202"/>
      <c r="K718" s="203"/>
      <c r="M718" s="63"/>
    </row>
    <row r="719" spans="2:13" hidden="1">
      <c r="B719" s="202"/>
      <c r="C719" s="203"/>
      <c r="D719" s="202"/>
      <c r="E719" s="202"/>
      <c r="F719" s="22"/>
      <c r="G719" s="22"/>
      <c r="H719" s="22"/>
      <c r="I719" s="202"/>
      <c r="J719" s="202"/>
      <c r="K719" s="203"/>
      <c r="M719" s="63"/>
    </row>
    <row r="720" spans="2:13" hidden="1">
      <c r="B720" s="202"/>
      <c r="C720" s="203"/>
      <c r="D720" s="202"/>
      <c r="E720" s="202"/>
      <c r="F720" s="22"/>
      <c r="G720" s="22"/>
      <c r="H720" s="22"/>
      <c r="I720" s="202"/>
      <c r="J720" s="202"/>
      <c r="K720" s="203"/>
      <c r="M720" s="63"/>
    </row>
    <row r="721" spans="2:13" hidden="1">
      <c r="B721" s="202"/>
      <c r="C721" s="203"/>
      <c r="D721" s="202"/>
      <c r="E721" s="202"/>
      <c r="F721" s="22"/>
      <c r="G721" s="22"/>
      <c r="H721" s="22"/>
      <c r="I721" s="202"/>
      <c r="J721" s="202"/>
      <c r="K721" s="203"/>
      <c r="M721" s="63"/>
    </row>
    <row r="722" spans="2:13" hidden="1">
      <c r="B722" s="202"/>
      <c r="C722" s="203"/>
      <c r="D722" s="202"/>
      <c r="E722" s="202"/>
      <c r="F722" s="22"/>
      <c r="G722" s="22"/>
      <c r="H722" s="22"/>
      <c r="I722" s="202"/>
      <c r="J722" s="202"/>
      <c r="K722" s="203"/>
      <c r="M722" s="63"/>
    </row>
    <row r="723" spans="2:13" hidden="1">
      <c r="B723" s="202"/>
      <c r="C723" s="203"/>
      <c r="D723" s="202"/>
      <c r="E723" s="202"/>
      <c r="F723" s="22"/>
      <c r="G723" s="22"/>
      <c r="H723" s="22"/>
      <c r="I723" s="202"/>
      <c r="J723" s="202"/>
      <c r="K723" s="203"/>
      <c r="M723" s="63"/>
    </row>
    <row r="724" spans="2:13" hidden="1">
      <c r="B724" s="202"/>
      <c r="C724" s="203"/>
      <c r="D724" s="202"/>
      <c r="E724" s="202"/>
      <c r="F724" s="22"/>
      <c r="G724" s="22"/>
      <c r="H724" s="22"/>
      <c r="I724" s="202"/>
      <c r="J724" s="202"/>
      <c r="K724" s="203"/>
      <c r="M724" s="63"/>
    </row>
    <row r="725" spans="2:13" hidden="1">
      <c r="B725" s="202"/>
      <c r="C725" s="203"/>
      <c r="D725" s="202"/>
      <c r="E725" s="202"/>
      <c r="F725" s="22"/>
      <c r="G725" s="22"/>
      <c r="H725" s="22"/>
      <c r="I725" s="202"/>
      <c r="J725" s="202"/>
      <c r="K725" s="203"/>
      <c r="M725" s="63"/>
    </row>
    <row r="726" spans="2:13" hidden="1">
      <c r="B726" s="202"/>
      <c r="C726" s="203"/>
      <c r="D726" s="202"/>
      <c r="E726" s="202"/>
      <c r="F726" s="22"/>
      <c r="G726" s="22"/>
      <c r="H726" s="22"/>
      <c r="I726" s="202"/>
      <c r="J726" s="202"/>
      <c r="K726" s="203"/>
      <c r="M726" s="63"/>
    </row>
    <row r="727" spans="2:13" hidden="1">
      <c r="B727" s="202"/>
      <c r="C727" s="203"/>
      <c r="D727" s="202"/>
      <c r="E727" s="202"/>
      <c r="F727" s="22"/>
      <c r="G727" s="22"/>
      <c r="H727" s="22"/>
      <c r="I727" s="202"/>
      <c r="J727" s="202"/>
      <c r="K727" s="203"/>
      <c r="M727" s="63"/>
    </row>
    <row r="728" spans="2:13" hidden="1">
      <c r="B728" s="202"/>
      <c r="C728" s="203"/>
      <c r="D728" s="202"/>
      <c r="E728" s="202"/>
      <c r="F728" s="22"/>
      <c r="G728" s="22"/>
      <c r="H728" s="22"/>
      <c r="I728" s="202"/>
      <c r="J728" s="202"/>
      <c r="K728" s="203"/>
      <c r="M728" s="63"/>
    </row>
    <row r="729" spans="2:13" hidden="1">
      <c r="B729" s="202"/>
      <c r="C729" s="203"/>
      <c r="D729" s="202"/>
      <c r="E729" s="202"/>
      <c r="F729" s="22"/>
      <c r="G729" s="22"/>
      <c r="H729" s="22"/>
      <c r="I729" s="202"/>
      <c r="J729" s="202"/>
      <c r="K729" s="203"/>
      <c r="M729" s="63"/>
    </row>
    <row r="730" spans="2:13" hidden="1">
      <c r="B730" s="202"/>
      <c r="C730" s="203"/>
      <c r="D730" s="202"/>
      <c r="E730" s="202"/>
      <c r="F730" s="22"/>
      <c r="G730" s="22"/>
      <c r="H730" s="22"/>
      <c r="I730" s="202"/>
      <c r="J730" s="202"/>
      <c r="K730" s="203"/>
      <c r="M730" s="63"/>
    </row>
    <row r="731" spans="2:13" hidden="1">
      <c r="B731" s="202"/>
      <c r="C731" s="203"/>
      <c r="D731" s="202"/>
      <c r="E731" s="202"/>
      <c r="F731" s="22"/>
      <c r="G731" s="22"/>
      <c r="H731" s="22"/>
      <c r="I731" s="202"/>
      <c r="J731" s="202"/>
      <c r="K731" s="203"/>
      <c r="M731" s="63"/>
    </row>
    <row r="732" spans="2:13" hidden="1">
      <c r="B732" s="202"/>
      <c r="C732" s="203"/>
      <c r="D732" s="202"/>
      <c r="E732" s="202"/>
      <c r="F732" s="22"/>
      <c r="G732" s="22"/>
      <c r="H732" s="22"/>
      <c r="I732" s="202"/>
      <c r="J732" s="202"/>
      <c r="K732" s="203"/>
      <c r="M732" s="63"/>
    </row>
    <row r="733" spans="2:13" hidden="1">
      <c r="B733" s="202"/>
      <c r="C733" s="203"/>
      <c r="D733" s="202"/>
      <c r="E733" s="202"/>
      <c r="F733" s="22"/>
      <c r="G733" s="22"/>
      <c r="H733" s="22"/>
      <c r="I733" s="202"/>
      <c r="J733" s="202"/>
      <c r="K733" s="203"/>
      <c r="M733" s="63"/>
    </row>
    <row r="734" spans="2:13" hidden="1">
      <c r="B734" s="202"/>
      <c r="C734" s="203"/>
      <c r="D734" s="202"/>
      <c r="E734" s="202"/>
      <c r="F734" s="22"/>
      <c r="G734" s="22"/>
      <c r="H734" s="22"/>
      <c r="I734" s="202"/>
      <c r="J734" s="202"/>
      <c r="K734" s="203"/>
      <c r="M734" s="63"/>
    </row>
    <row r="735" spans="2:13" hidden="1">
      <c r="B735" s="202"/>
      <c r="C735" s="203"/>
      <c r="D735" s="202"/>
      <c r="E735" s="202"/>
      <c r="F735" s="22"/>
      <c r="G735" s="22"/>
      <c r="H735" s="22"/>
      <c r="I735" s="202"/>
      <c r="J735" s="202"/>
      <c r="K735" s="203"/>
      <c r="M735" s="63"/>
    </row>
    <row r="736" spans="2:13" hidden="1">
      <c r="B736" s="202"/>
      <c r="C736" s="203"/>
      <c r="D736" s="202"/>
      <c r="E736" s="202"/>
      <c r="F736" s="22"/>
      <c r="G736" s="22"/>
      <c r="H736" s="22"/>
      <c r="I736" s="202"/>
      <c r="J736" s="202"/>
      <c r="K736" s="203"/>
      <c r="M736" s="63"/>
    </row>
    <row r="737" spans="2:13" hidden="1">
      <c r="B737" s="202"/>
      <c r="C737" s="203"/>
      <c r="D737" s="202"/>
      <c r="E737" s="202"/>
      <c r="F737" s="22"/>
      <c r="G737" s="22"/>
      <c r="H737" s="22"/>
      <c r="I737" s="202"/>
      <c r="J737" s="202"/>
      <c r="K737" s="203"/>
      <c r="M737" s="63"/>
    </row>
    <row r="738" spans="2:13" hidden="1">
      <c r="B738" s="202"/>
      <c r="C738" s="203"/>
      <c r="D738" s="202"/>
      <c r="E738" s="202"/>
      <c r="F738" s="22"/>
      <c r="G738" s="22"/>
      <c r="H738" s="22"/>
      <c r="I738" s="202"/>
      <c r="J738" s="202"/>
      <c r="K738" s="203"/>
      <c r="M738" s="63"/>
    </row>
    <row r="739" spans="2:13" hidden="1">
      <c r="B739" s="202"/>
      <c r="C739" s="203"/>
      <c r="D739" s="202"/>
      <c r="E739" s="202"/>
      <c r="F739" s="22"/>
      <c r="G739" s="22"/>
      <c r="H739" s="22"/>
      <c r="I739" s="202"/>
      <c r="J739" s="202"/>
      <c r="K739" s="203"/>
      <c r="M739" s="63"/>
    </row>
    <row r="740" spans="2:13" hidden="1">
      <c r="B740" s="202"/>
      <c r="C740" s="203"/>
      <c r="D740" s="202"/>
      <c r="E740" s="202"/>
      <c r="F740" s="22"/>
      <c r="G740" s="22"/>
      <c r="H740" s="22"/>
      <c r="I740" s="202"/>
      <c r="J740" s="202"/>
      <c r="K740" s="203"/>
      <c r="M740" s="63"/>
    </row>
    <row r="741" spans="2:13" hidden="1">
      <c r="B741" s="202"/>
      <c r="C741" s="203"/>
      <c r="D741" s="202"/>
      <c r="E741" s="202"/>
      <c r="F741" s="22"/>
      <c r="G741" s="22"/>
      <c r="H741" s="22"/>
      <c r="I741" s="202"/>
      <c r="J741" s="202"/>
      <c r="K741" s="203"/>
      <c r="M741" s="63"/>
    </row>
    <row r="742" spans="2:13" hidden="1">
      <c r="B742" s="202"/>
      <c r="C742" s="203"/>
      <c r="D742" s="202"/>
      <c r="E742" s="202"/>
      <c r="F742" s="22"/>
      <c r="G742" s="22"/>
      <c r="H742" s="22"/>
      <c r="I742" s="202"/>
      <c r="J742" s="202"/>
      <c r="K742" s="203"/>
      <c r="M742" s="63"/>
    </row>
    <row r="743" spans="2:13" hidden="1">
      <c r="B743" s="202"/>
      <c r="C743" s="203"/>
      <c r="D743" s="202"/>
      <c r="E743" s="202"/>
      <c r="F743" s="22"/>
      <c r="G743" s="22"/>
      <c r="H743" s="22"/>
      <c r="I743" s="202"/>
      <c r="J743" s="202"/>
      <c r="K743" s="203"/>
      <c r="M743" s="63"/>
    </row>
    <row r="744" spans="2:13" hidden="1">
      <c r="B744" s="202"/>
      <c r="C744" s="203"/>
      <c r="D744" s="202"/>
      <c r="E744" s="202"/>
      <c r="F744" s="22"/>
      <c r="G744" s="22"/>
      <c r="H744" s="22"/>
      <c r="I744" s="202"/>
      <c r="J744" s="202"/>
      <c r="K744" s="203"/>
      <c r="M744" s="63"/>
    </row>
    <row r="745" spans="2:13" hidden="1">
      <c r="B745" s="202"/>
      <c r="C745" s="203"/>
      <c r="D745" s="202"/>
      <c r="E745" s="202"/>
      <c r="F745" s="22"/>
      <c r="G745" s="22"/>
      <c r="H745" s="22"/>
      <c r="I745" s="202"/>
      <c r="J745" s="202"/>
      <c r="K745" s="203"/>
      <c r="M745" s="63"/>
    </row>
    <row r="746" spans="2:13" hidden="1">
      <c r="B746" s="202"/>
      <c r="C746" s="203"/>
      <c r="D746" s="202"/>
      <c r="E746" s="202"/>
      <c r="F746" s="22"/>
      <c r="G746" s="22"/>
      <c r="H746" s="22"/>
      <c r="I746" s="202"/>
      <c r="J746" s="202"/>
      <c r="K746" s="203"/>
      <c r="M746" s="63"/>
    </row>
    <row r="747" spans="2:13" hidden="1">
      <c r="B747" s="202"/>
      <c r="C747" s="203"/>
      <c r="D747" s="202"/>
      <c r="E747" s="202"/>
      <c r="F747" s="22"/>
      <c r="G747" s="22"/>
      <c r="H747" s="22"/>
      <c r="I747" s="202"/>
      <c r="J747" s="202"/>
      <c r="K747" s="203"/>
      <c r="M747" s="63"/>
    </row>
    <row r="748" spans="2:13" hidden="1">
      <c r="B748" s="202"/>
      <c r="C748" s="203"/>
      <c r="D748" s="202"/>
      <c r="E748" s="202"/>
      <c r="F748" s="22"/>
      <c r="G748" s="22"/>
      <c r="H748" s="22"/>
      <c r="I748" s="202"/>
      <c r="J748" s="202"/>
      <c r="K748" s="203"/>
      <c r="M748" s="63"/>
    </row>
    <row r="749" spans="2:13" hidden="1">
      <c r="B749" s="202"/>
      <c r="C749" s="203"/>
      <c r="D749" s="202"/>
      <c r="E749" s="202"/>
      <c r="F749" s="22"/>
      <c r="G749" s="22"/>
      <c r="H749" s="22"/>
      <c r="I749" s="202"/>
      <c r="J749" s="202"/>
      <c r="K749" s="203"/>
      <c r="M749" s="63"/>
    </row>
    <row r="750" spans="2:13" hidden="1">
      <c r="B750" s="202"/>
      <c r="C750" s="203"/>
      <c r="D750" s="202"/>
      <c r="E750" s="202"/>
      <c r="F750" s="22"/>
      <c r="G750" s="22"/>
      <c r="H750" s="22"/>
      <c r="I750" s="202"/>
      <c r="J750" s="202"/>
      <c r="K750" s="203"/>
      <c r="M750" s="63"/>
    </row>
    <row r="751" spans="2:13" hidden="1">
      <c r="B751" s="202"/>
      <c r="C751" s="203"/>
      <c r="D751" s="202"/>
      <c r="E751" s="202"/>
      <c r="F751" s="22"/>
      <c r="G751" s="22"/>
      <c r="H751" s="22"/>
      <c r="I751" s="202"/>
      <c r="J751" s="202"/>
      <c r="K751" s="203"/>
      <c r="M751" s="63"/>
    </row>
    <row r="752" spans="2:13" hidden="1">
      <c r="B752" s="202"/>
      <c r="C752" s="203"/>
      <c r="D752" s="202"/>
      <c r="E752" s="202"/>
      <c r="F752" s="22"/>
      <c r="G752" s="22"/>
      <c r="H752" s="22"/>
      <c r="I752" s="202"/>
      <c r="J752" s="202"/>
      <c r="K752" s="203"/>
      <c r="M752" s="63"/>
    </row>
    <row r="753" spans="2:13" hidden="1">
      <c r="B753" s="202"/>
      <c r="C753" s="203"/>
      <c r="D753" s="202"/>
      <c r="E753" s="202"/>
      <c r="F753" s="22"/>
      <c r="G753" s="22"/>
      <c r="H753" s="22"/>
      <c r="I753" s="202"/>
      <c r="J753" s="202"/>
      <c r="K753" s="203"/>
      <c r="M753" s="63"/>
    </row>
    <row r="754" spans="2:13" hidden="1">
      <c r="B754" s="202"/>
      <c r="C754" s="203"/>
      <c r="D754" s="202"/>
      <c r="E754" s="202"/>
      <c r="F754" s="22"/>
      <c r="G754" s="22"/>
      <c r="H754" s="22"/>
      <c r="I754" s="202"/>
      <c r="J754" s="202"/>
      <c r="K754" s="203"/>
      <c r="M754" s="63"/>
    </row>
    <row r="755" spans="2:13" hidden="1">
      <c r="B755" s="202"/>
      <c r="C755" s="203"/>
      <c r="D755" s="202"/>
      <c r="E755" s="202"/>
      <c r="F755" s="22"/>
      <c r="G755" s="22"/>
      <c r="H755" s="22"/>
      <c r="I755" s="202"/>
      <c r="J755" s="202"/>
      <c r="K755" s="203"/>
      <c r="M755" s="63"/>
    </row>
    <row r="756" spans="2:13" hidden="1">
      <c r="B756" s="202"/>
      <c r="C756" s="203"/>
      <c r="D756" s="202"/>
      <c r="E756" s="202"/>
      <c r="F756" s="22"/>
      <c r="G756" s="22"/>
      <c r="H756" s="22"/>
      <c r="I756" s="202"/>
      <c r="J756" s="202"/>
      <c r="K756" s="203"/>
      <c r="M756" s="63"/>
    </row>
    <row r="757" spans="2:13" hidden="1">
      <c r="B757" s="202"/>
      <c r="C757" s="203"/>
      <c r="D757" s="202"/>
      <c r="E757" s="202"/>
      <c r="F757" s="22"/>
      <c r="G757" s="22"/>
      <c r="H757" s="22"/>
      <c r="I757" s="202"/>
      <c r="J757" s="202"/>
      <c r="K757" s="203"/>
      <c r="M757" s="63"/>
    </row>
    <row r="758" spans="2:13" hidden="1">
      <c r="B758" s="202"/>
      <c r="C758" s="203"/>
      <c r="D758" s="202"/>
      <c r="E758" s="202"/>
      <c r="F758" s="22"/>
      <c r="G758" s="22"/>
      <c r="H758" s="22"/>
      <c r="I758" s="202"/>
      <c r="J758" s="202"/>
      <c r="K758" s="203"/>
      <c r="M758" s="63"/>
    </row>
    <row r="759" spans="2:13" hidden="1">
      <c r="B759" s="202"/>
      <c r="C759" s="203"/>
      <c r="D759" s="202"/>
      <c r="E759" s="202"/>
      <c r="F759" s="22"/>
      <c r="G759" s="22"/>
      <c r="H759" s="22"/>
      <c r="I759" s="202"/>
      <c r="J759" s="202"/>
      <c r="K759" s="203"/>
      <c r="M759" s="63"/>
    </row>
    <row r="760" spans="2:13" hidden="1">
      <c r="B760" s="202"/>
      <c r="C760" s="203"/>
      <c r="D760" s="202"/>
      <c r="E760" s="202"/>
      <c r="F760" s="22"/>
      <c r="G760" s="22"/>
      <c r="H760" s="22"/>
      <c r="I760" s="202"/>
      <c r="J760" s="202"/>
      <c r="K760" s="203"/>
      <c r="M760" s="63"/>
    </row>
    <row r="761" spans="2:13" hidden="1">
      <c r="B761" s="202"/>
      <c r="C761" s="203"/>
      <c r="D761" s="202"/>
      <c r="E761" s="202"/>
      <c r="F761" s="22"/>
      <c r="G761" s="22"/>
      <c r="H761" s="22"/>
      <c r="I761" s="202"/>
      <c r="J761" s="202"/>
      <c r="K761" s="203"/>
      <c r="M761" s="63"/>
    </row>
    <row r="762" spans="2:13" hidden="1">
      <c r="B762" s="202"/>
      <c r="C762" s="203"/>
      <c r="D762" s="202"/>
      <c r="E762" s="202"/>
      <c r="F762" s="22"/>
      <c r="G762" s="22"/>
      <c r="H762" s="22"/>
      <c r="I762" s="202"/>
      <c r="J762" s="202"/>
      <c r="K762" s="203"/>
      <c r="M762" s="63"/>
    </row>
    <row r="763" spans="2:13" hidden="1">
      <c r="B763" s="202"/>
      <c r="C763" s="203"/>
      <c r="D763" s="202"/>
      <c r="E763" s="202"/>
      <c r="F763" s="22"/>
      <c r="G763" s="22"/>
      <c r="H763" s="22"/>
      <c r="I763" s="202"/>
      <c r="J763" s="202"/>
      <c r="K763" s="203"/>
      <c r="M763" s="63"/>
    </row>
    <row r="764" spans="2:13" hidden="1">
      <c r="B764" s="202"/>
      <c r="C764" s="203"/>
      <c r="D764" s="202"/>
      <c r="E764" s="202"/>
      <c r="F764" s="22"/>
      <c r="G764" s="22"/>
      <c r="H764" s="22"/>
      <c r="I764" s="202"/>
      <c r="J764" s="202"/>
      <c r="K764" s="203"/>
      <c r="M764" s="63"/>
    </row>
    <row r="765" spans="2:13" hidden="1">
      <c r="B765" s="202"/>
      <c r="C765" s="203"/>
      <c r="D765" s="202"/>
      <c r="E765" s="202"/>
      <c r="F765" s="22"/>
      <c r="G765" s="22"/>
      <c r="H765" s="22"/>
      <c r="I765" s="202"/>
      <c r="J765" s="202"/>
      <c r="K765" s="203"/>
      <c r="M765" s="63"/>
    </row>
    <row r="766" spans="2:13" hidden="1">
      <c r="B766" s="202"/>
      <c r="C766" s="203"/>
      <c r="D766" s="202"/>
      <c r="E766" s="202"/>
      <c r="F766" s="22"/>
      <c r="G766" s="22"/>
      <c r="H766" s="22"/>
      <c r="I766" s="202"/>
      <c r="J766" s="202"/>
      <c r="K766" s="203"/>
      <c r="M766" s="63"/>
    </row>
    <row r="767" spans="2:13" hidden="1">
      <c r="B767" s="202"/>
      <c r="C767" s="203"/>
      <c r="D767" s="202"/>
      <c r="E767" s="202"/>
      <c r="F767" s="22"/>
      <c r="G767" s="22"/>
      <c r="H767" s="22"/>
      <c r="I767" s="202"/>
      <c r="J767" s="202"/>
      <c r="K767" s="203"/>
      <c r="M767" s="63"/>
    </row>
    <row r="768" spans="2:13" hidden="1">
      <c r="B768" s="202"/>
      <c r="C768" s="203"/>
      <c r="D768" s="202"/>
      <c r="E768" s="202"/>
      <c r="F768" s="22"/>
      <c r="G768" s="22"/>
      <c r="H768" s="22"/>
      <c r="I768" s="202"/>
      <c r="J768" s="202"/>
      <c r="K768" s="203"/>
      <c r="M768" s="63"/>
    </row>
    <row r="769" spans="2:13" hidden="1">
      <c r="B769" s="202"/>
      <c r="C769" s="203"/>
      <c r="D769" s="202"/>
      <c r="E769" s="202"/>
      <c r="F769" s="22"/>
      <c r="G769" s="22"/>
      <c r="H769" s="22"/>
      <c r="I769" s="202"/>
      <c r="J769" s="202"/>
      <c r="K769" s="203"/>
      <c r="M769" s="63"/>
    </row>
    <row r="770" spans="2:13" hidden="1">
      <c r="B770" s="202"/>
      <c r="C770" s="203"/>
      <c r="D770" s="202"/>
      <c r="E770" s="202"/>
      <c r="F770" s="22"/>
      <c r="G770" s="22"/>
      <c r="H770" s="22"/>
      <c r="I770" s="202"/>
      <c r="J770" s="202"/>
      <c r="K770" s="203"/>
      <c r="M770" s="63"/>
    </row>
    <row r="771" spans="2:13" hidden="1">
      <c r="B771" s="202"/>
      <c r="C771" s="203"/>
      <c r="D771" s="202"/>
      <c r="E771" s="202"/>
      <c r="F771" s="22"/>
      <c r="G771" s="22"/>
      <c r="H771" s="22"/>
      <c r="I771" s="202"/>
      <c r="J771" s="202"/>
      <c r="K771" s="203"/>
      <c r="M771" s="63"/>
    </row>
    <row r="772" spans="2:13" hidden="1">
      <c r="B772" s="202"/>
      <c r="C772" s="203"/>
      <c r="D772" s="202"/>
      <c r="E772" s="202"/>
      <c r="F772" s="22"/>
      <c r="G772" s="22"/>
      <c r="H772" s="22"/>
      <c r="I772" s="202"/>
      <c r="J772" s="202"/>
      <c r="K772" s="203"/>
      <c r="M772" s="63"/>
    </row>
    <row r="773" spans="2:13" hidden="1">
      <c r="B773" s="202"/>
      <c r="C773" s="203"/>
      <c r="D773" s="202"/>
      <c r="E773" s="202"/>
      <c r="F773" s="22"/>
      <c r="G773" s="22"/>
      <c r="H773" s="22"/>
      <c r="I773" s="202"/>
      <c r="J773" s="202"/>
      <c r="K773" s="203"/>
      <c r="M773" s="63"/>
    </row>
    <row r="774" spans="2:13" hidden="1">
      <c r="B774" s="202"/>
      <c r="C774" s="203"/>
      <c r="D774" s="202"/>
      <c r="E774" s="202"/>
      <c r="F774" s="22"/>
      <c r="G774" s="22"/>
      <c r="H774" s="22"/>
      <c r="I774" s="202"/>
      <c r="J774" s="202"/>
      <c r="K774" s="203"/>
      <c r="M774" s="63"/>
    </row>
    <row r="775" spans="2:13" hidden="1">
      <c r="B775" s="202"/>
      <c r="C775" s="203"/>
      <c r="D775" s="202"/>
      <c r="E775" s="202"/>
      <c r="F775" s="22"/>
      <c r="G775" s="22"/>
      <c r="H775" s="22"/>
      <c r="I775" s="202"/>
      <c r="J775" s="202"/>
      <c r="K775" s="203"/>
      <c r="M775" s="63"/>
    </row>
    <row r="776" spans="2:13" hidden="1">
      <c r="B776" s="202"/>
      <c r="C776" s="203"/>
      <c r="D776" s="202"/>
      <c r="E776" s="202"/>
      <c r="F776" s="22"/>
      <c r="G776" s="22"/>
      <c r="H776" s="22"/>
      <c r="I776" s="202"/>
      <c r="J776" s="202"/>
      <c r="K776" s="203"/>
      <c r="M776" s="63"/>
    </row>
    <row r="777" spans="2:13" hidden="1">
      <c r="B777" s="202"/>
      <c r="C777" s="203"/>
      <c r="D777" s="202"/>
      <c r="E777" s="202"/>
      <c r="F777" s="22"/>
      <c r="G777" s="22"/>
      <c r="H777" s="22"/>
      <c r="I777" s="202"/>
      <c r="J777" s="202"/>
      <c r="K777" s="203"/>
      <c r="M777" s="63"/>
    </row>
    <row r="778" spans="2:13" hidden="1">
      <c r="B778" s="202"/>
      <c r="C778" s="203"/>
      <c r="D778" s="202"/>
      <c r="E778" s="202"/>
      <c r="F778" s="22"/>
      <c r="G778" s="22"/>
      <c r="H778" s="22"/>
      <c r="I778" s="202"/>
      <c r="J778" s="202"/>
      <c r="K778" s="203"/>
      <c r="M778" s="63"/>
    </row>
    <row r="779" spans="2:13" hidden="1">
      <c r="B779" s="202"/>
      <c r="C779" s="203"/>
      <c r="D779" s="202"/>
      <c r="E779" s="202"/>
      <c r="F779" s="22"/>
      <c r="G779" s="22"/>
      <c r="H779" s="22"/>
      <c r="I779" s="202"/>
      <c r="J779" s="202"/>
      <c r="K779" s="203"/>
      <c r="M779" s="63"/>
    </row>
    <row r="780" spans="2:13" hidden="1">
      <c r="B780" s="202"/>
      <c r="C780" s="203"/>
      <c r="D780" s="202"/>
      <c r="E780" s="202"/>
      <c r="F780" s="22"/>
      <c r="G780" s="22"/>
      <c r="H780" s="22"/>
      <c r="I780" s="202"/>
      <c r="J780" s="202"/>
      <c r="K780" s="203"/>
      <c r="M780" s="63"/>
    </row>
    <row r="781" spans="2:13" hidden="1">
      <c r="B781" s="202"/>
      <c r="C781" s="203"/>
      <c r="D781" s="202"/>
      <c r="E781" s="202"/>
      <c r="F781" s="22"/>
      <c r="G781" s="22"/>
      <c r="H781" s="22"/>
      <c r="I781" s="202"/>
      <c r="J781" s="202"/>
      <c r="K781" s="203"/>
      <c r="M781" s="63"/>
    </row>
    <row r="782" spans="2:13" hidden="1">
      <c r="B782" s="202"/>
      <c r="C782" s="203"/>
      <c r="D782" s="202"/>
      <c r="E782" s="202"/>
      <c r="F782" s="22"/>
      <c r="G782" s="22"/>
      <c r="H782" s="22"/>
      <c r="I782" s="202"/>
      <c r="J782" s="202"/>
      <c r="K782" s="203"/>
      <c r="M782" s="63"/>
    </row>
    <row r="783" spans="2:13" hidden="1">
      <c r="B783" s="202"/>
      <c r="C783" s="203"/>
      <c r="D783" s="202"/>
      <c r="E783" s="202"/>
      <c r="F783" s="22"/>
      <c r="G783" s="22"/>
      <c r="H783" s="22"/>
      <c r="I783" s="202"/>
      <c r="J783" s="202"/>
      <c r="K783" s="203"/>
      <c r="M783" s="63"/>
    </row>
    <row r="784" spans="2:13" hidden="1">
      <c r="B784" s="202"/>
      <c r="C784" s="203"/>
      <c r="D784" s="202"/>
      <c r="E784" s="202"/>
      <c r="F784" s="22"/>
      <c r="G784" s="22"/>
      <c r="H784" s="22"/>
      <c r="I784" s="202"/>
      <c r="J784" s="202"/>
      <c r="K784" s="203"/>
      <c r="M784" s="63"/>
    </row>
    <row r="785" spans="2:13" hidden="1">
      <c r="B785" s="202"/>
      <c r="C785" s="203"/>
      <c r="D785" s="202"/>
      <c r="E785" s="202"/>
      <c r="F785" s="22"/>
      <c r="G785" s="22"/>
      <c r="H785" s="22"/>
      <c r="I785" s="202"/>
      <c r="J785" s="202"/>
      <c r="K785" s="203"/>
      <c r="M785" s="63"/>
    </row>
    <row r="786" spans="2:13" hidden="1">
      <c r="B786" s="202"/>
      <c r="C786" s="203"/>
      <c r="D786" s="202"/>
      <c r="E786" s="202"/>
      <c r="F786" s="22"/>
      <c r="G786" s="22"/>
      <c r="H786" s="22"/>
      <c r="I786" s="202"/>
      <c r="J786" s="202"/>
      <c r="K786" s="203"/>
      <c r="M786" s="63"/>
    </row>
    <row r="787" spans="2:13" hidden="1">
      <c r="B787" s="202"/>
      <c r="C787" s="203"/>
      <c r="D787" s="202"/>
      <c r="E787" s="202"/>
      <c r="F787" s="22"/>
      <c r="G787" s="22"/>
      <c r="H787" s="22"/>
      <c r="I787" s="202"/>
      <c r="J787" s="202"/>
      <c r="K787" s="203"/>
      <c r="M787" s="63"/>
    </row>
    <row r="788" spans="2:13" hidden="1">
      <c r="B788" s="202"/>
      <c r="C788" s="203"/>
      <c r="D788" s="202"/>
      <c r="E788" s="202"/>
      <c r="F788" s="22"/>
      <c r="G788" s="22"/>
      <c r="H788" s="22"/>
      <c r="I788" s="202"/>
      <c r="J788" s="202"/>
      <c r="K788" s="203"/>
      <c r="M788" s="63"/>
    </row>
    <row r="789" spans="2:13" hidden="1">
      <c r="B789" s="202"/>
      <c r="C789" s="203"/>
      <c r="D789" s="202"/>
      <c r="E789" s="202"/>
      <c r="F789" s="22"/>
      <c r="G789" s="22"/>
      <c r="H789" s="22"/>
      <c r="I789" s="202"/>
      <c r="J789" s="202"/>
      <c r="K789" s="203"/>
      <c r="M789" s="63"/>
    </row>
    <row r="790" spans="2:13" hidden="1">
      <c r="B790" s="202"/>
      <c r="C790" s="203"/>
      <c r="D790" s="202"/>
      <c r="E790" s="202"/>
      <c r="F790" s="22"/>
      <c r="G790" s="22"/>
      <c r="H790" s="22"/>
      <c r="I790" s="202"/>
      <c r="J790" s="202"/>
      <c r="K790" s="203"/>
      <c r="M790" s="63"/>
    </row>
    <row r="791" spans="2:13" hidden="1">
      <c r="B791" s="202"/>
      <c r="C791" s="203"/>
      <c r="D791" s="202"/>
      <c r="E791" s="202"/>
      <c r="F791" s="22"/>
      <c r="G791" s="22"/>
      <c r="H791" s="22"/>
      <c r="I791" s="202"/>
      <c r="J791" s="202"/>
      <c r="K791" s="203"/>
      <c r="M791" s="63"/>
    </row>
    <row r="792" spans="2:13" hidden="1">
      <c r="B792" s="202"/>
      <c r="C792" s="203"/>
      <c r="D792" s="202"/>
      <c r="E792" s="202"/>
      <c r="F792" s="22"/>
      <c r="G792" s="22"/>
      <c r="H792" s="22"/>
      <c r="I792" s="202"/>
      <c r="J792" s="202"/>
      <c r="K792" s="203"/>
      <c r="M792" s="63"/>
    </row>
    <row r="793" spans="2:13" hidden="1">
      <c r="B793" s="202"/>
      <c r="C793" s="203"/>
      <c r="D793" s="202"/>
      <c r="E793" s="202"/>
      <c r="F793" s="22"/>
      <c r="G793" s="22"/>
      <c r="H793" s="22"/>
      <c r="I793" s="202"/>
      <c r="J793" s="202"/>
      <c r="K793" s="203"/>
      <c r="M793" s="63"/>
    </row>
    <row r="794" spans="2:13" hidden="1">
      <c r="B794" s="202"/>
      <c r="C794" s="203"/>
      <c r="D794" s="202"/>
      <c r="E794" s="202"/>
      <c r="F794" s="22"/>
      <c r="G794" s="22"/>
      <c r="H794" s="22"/>
      <c r="I794" s="202"/>
      <c r="J794" s="202"/>
      <c r="K794" s="203"/>
      <c r="M794" s="63"/>
    </row>
    <row r="795" spans="2:13" hidden="1">
      <c r="B795" s="202"/>
      <c r="C795" s="203"/>
      <c r="D795" s="202"/>
      <c r="E795" s="202"/>
      <c r="F795" s="22"/>
      <c r="G795" s="22"/>
      <c r="H795" s="22"/>
      <c r="I795" s="202"/>
      <c r="J795" s="202"/>
      <c r="K795" s="203"/>
      <c r="M795" s="63"/>
    </row>
    <row r="796" spans="2:13" hidden="1">
      <c r="B796" s="202"/>
      <c r="C796" s="203"/>
      <c r="D796" s="202"/>
      <c r="E796" s="202"/>
      <c r="F796" s="22"/>
      <c r="G796" s="22"/>
      <c r="H796" s="22"/>
      <c r="I796" s="202"/>
      <c r="J796" s="202"/>
      <c r="K796" s="203"/>
      <c r="M796" s="63"/>
    </row>
    <row r="797" spans="2:13" hidden="1">
      <c r="B797" s="202"/>
      <c r="C797" s="203"/>
      <c r="D797" s="202"/>
      <c r="E797" s="202"/>
      <c r="F797" s="22"/>
      <c r="G797" s="22"/>
      <c r="H797" s="22"/>
      <c r="I797" s="202"/>
      <c r="J797" s="202"/>
      <c r="K797" s="203"/>
      <c r="M797" s="63"/>
    </row>
    <row r="798" spans="2:13" hidden="1">
      <c r="B798" s="202"/>
      <c r="C798" s="203"/>
      <c r="D798" s="202"/>
      <c r="E798" s="202"/>
      <c r="F798" s="22"/>
      <c r="G798" s="22"/>
      <c r="H798" s="22"/>
      <c r="I798" s="202"/>
      <c r="J798" s="202"/>
      <c r="K798" s="203"/>
      <c r="M798" s="63"/>
    </row>
    <row r="799" spans="2:13" hidden="1">
      <c r="B799" s="202"/>
      <c r="C799" s="203"/>
      <c r="D799" s="202"/>
      <c r="E799" s="202"/>
      <c r="F799" s="22"/>
      <c r="G799" s="22"/>
      <c r="H799" s="22"/>
      <c r="I799" s="202"/>
      <c r="J799" s="202"/>
      <c r="K799" s="203"/>
      <c r="M799" s="63"/>
    </row>
    <row r="800" spans="2:13" hidden="1">
      <c r="B800" s="202"/>
      <c r="C800" s="203"/>
      <c r="D800" s="202"/>
      <c r="E800" s="202"/>
      <c r="F800" s="22"/>
      <c r="G800" s="22"/>
      <c r="H800" s="22"/>
      <c r="I800" s="202"/>
      <c r="J800" s="202"/>
      <c r="K800" s="203"/>
      <c r="M800" s="63"/>
    </row>
    <row r="801" spans="2:13" hidden="1">
      <c r="B801" s="202"/>
      <c r="C801" s="203"/>
      <c r="D801" s="202"/>
      <c r="E801" s="202"/>
      <c r="F801" s="22"/>
      <c r="G801" s="22"/>
      <c r="H801" s="22"/>
      <c r="I801" s="202"/>
      <c r="J801" s="202"/>
      <c r="K801" s="203"/>
      <c r="M801" s="63"/>
    </row>
    <row r="802" spans="2:13" hidden="1">
      <c r="B802" s="202"/>
      <c r="C802" s="203"/>
      <c r="D802" s="202"/>
      <c r="E802" s="202"/>
      <c r="F802" s="22"/>
      <c r="G802" s="22"/>
      <c r="H802" s="22"/>
      <c r="I802" s="202"/>
      <c r="J802" s="202"/>
      <c r="K802" s="203"/>
      <c r="M802" s="63"/>
    </row>
    <row r="803" spans="2:13" hidden="1">
      <c r="B803" s="202"/>
      <c r="C803" s="203"/>
      <c r="D803" s="202"/>
      <c r="E803" s="202"/>
      <c r="F803" s="22"/>
      <c r="G803" s="22"/>
      <c r="H803" s="22"/>
      <c r="I803" s="202"/>
      <c r="J803" s="202"/>
      <c r="K803" s="203"/>
      <c r="M803" s="63"/>
    </row>
    <row r="804" spans="2:13" hidden="1">
      <c r="B804" s="202"/>
      <c r="C804" s="203"/>
      <c r="D804" s="202"/>
      <c r="E804" s="202"/>
      <c r="F804" s="22"/>
      <c r="G804" s="22"/>
      <c r="H804" s="22"/>
      <c r="I804" s="202"/>
      <c r="J804" s="202"/>
      <c r="K804" s="203"/>
      <c r="M804" s="63"/>
    </row>
    <row r="805" spans="2:13" hidden="1">
      <c r="B805" s="202"/>
      <c r="C805" s="203"/>
      <c r="D805" s="202"/>
      <c r="E805" s="202"/>
      <c r="F805" s="22"/>
      <c r="G805" s="22"/>
      <c r="H805" s="22"/>
      <c r="I805" s="202"/>
      <c r="J805" s="202"/>
      <c r="K805" s="203"/>
      <c r="M805" s="63"/>
    </row>
    <row r="806" spans="2:13" hidden="1">
      <c r="B806" s="202"/>
      <c r="C806" s="203"/>
      <c r="D806" s="202"/>
      <c r="E806" s="202"/>
      <c r="F806" s="22"/>
      <c r="G806" s="22"/>
      <c r="H806" s="22"/>
      <c r="I806" s="202"/>
      <c r="J806" s="202"/>
      <c r="K806" s="203"/>
      <c r="M806" s="63"/>
    </row>
    <row r="807" spans="2:13" hidden="1">
      <c r="B807" s="202"/>
      <c r="C807" s="203"/>
      <c r="D807" s="202"/>
      <c r="E807" s="202"/>
      <c r="F807" s="22"/>
      <c r="G807" s="22"/>
      <c r="H807" s="22"/>
      <c r="I807" s="202"/>
      <c r="J807" s="202"/>
      <c r="K807" s="203"/>
      <c r="M807" s="63"/>
    </row>
    <row r="808" spans="2:13" hidden="1">
      <c r="B808" s="202"/>
      <c r="C808" s="203"/>
      <c r="D808" s="202"/>
      <c r="E808" s="202"/>
      <c r="F808" s="22"/>
      <c r="G808" s="22"/>
      <c r="H808" s="22"/>
      <c r="I808" s="202"/>
      <c r="J808" s="202"/>
      <c r="K808" s="203"/>
      <c r="M808" s="63"/>
    </row>
    <row r="809" spans="2:13" hidden="1">
      <c r="B809" s="202"/>
      <c r="C809" s="203"/>
      <c r="D809" s="202"/>
      <c r="E809" s="202"/>
      <c r="F809" s="22"/>
      <c r="G809" s="22"/>
      <c r="H809" s="22"/>
      <c r="I809" s="202"/>
      <c r="J809" s="202"/>
      <c r="K809" s="203"/>
      <c r="M809" s="63"/>
    </row>
    <row r="810" spans="2:13" hidden="1">
      <c r="B810" s="202"/>
      <c r="C810" s="203"/>
      <c r="D810" s="202"/>
      <c r="E810" s="202"/>
      <c r="F810" s="22"/>
      <c r="G810" s="22"/>
      <c r="H810" s="22"/>
      <c r="I810" s="202"/>
      <c r="J810" s="202"/>
      <c r="K810" s="203"/>
      <c r="M810" s="63"/>
    </row>
    <row r="811" spans="2:13" hidden="1">
      <c r="B811" s="202"/>
      <c r="C811" s="203"/>
      <c r="D811" s="202"/>
      <c r="E811" s="202"/>
      <c r="F811" s="22"/>
      <c r="G811" s="22"/>
      <c r="H811" s="22"/>
      <c r="I811" s="202"/>
      <c r="J811" s="202"/>
      <c r="K811" s="203"/>
      <c r="M811" s="63"/>
    </row>
    <row r="812" spans="2:13" hidden="1">
      <c r="B812" s="202"/>
      <c r="C812" s="203"/>
      <c r="D812" s="202"/>
      <c r="E812" s="202"/>
      <c r="F812" s="22"/>
      <c r="G812" s="22"/>
      <c r="H812" s="22"/>
      <c r="I812" s="202"/>
      <c r="J812" s="202"/>
      <c r="K812" s="203"/>
      <c r="M812" s="63"/>
    </row>
    <row r="813" spans="2:13" hidden="1">
      <c r="B813" s="202"/>
      <c r="C813" s="203"/>
      <c r="D813" s="202"/>
      <c r="E813" s="202"/>
      <c r="F813" s="22"/>
      <c r="G813" s="22"/>
      <c r="H813" s="22"/>
      <c r="I813" s="202"/>
      <c r="J813" s="202"/>
      <c r="K813" s="203"/>
      <c r="M813" s="63"/>
    </row>
    <row r="814" spans="2:13" hidden="1">
      <c r="B814" s="202"/>
      <c r="C814" s="203"/>
      <c r="D814" s="202"/>
      <c r="E814" s="202"/>
      <c r="F814" s="22"/>
      <c r="G814" s="22"/>
      <c r="H814" s="22"/>
      <c r="I814" s="202"/>
      <c r="J814" s="202"/>
      <c r="K814" s="203"/>
      <c r="M814" s="63"/>
    </row>
    <row r="815" spans="2:13" hidden="1">
      <c r="B815" s="202"/>
      <c r="C815" s="203"/>
      <c r="D815" s="202"/>
      <c r="E815" s="202"/>
      <c r="F815" s="22"/>
      <c r="G815" s="22"/>
      <c r="H815" s="22"/>
      <c r="I815" s="202"/>
      <c r="J815" s="202"/>
      <c r="K815" s="203"/>
      <c r="M815" s="63"/>
    </row>
    <row r="816" spans="2:13" hidden="1">
      <c r="B816" s="202"/>
      <c r="C816" s="203"/>
      <c r="D816" s="202"/>
      <c r="E816" s="202"/>
      <c r="F816" s="22"/>
      <c r="G816" s="22"/>
      <c r="H816" s="22"/>
      <c r="I816" s="202"/>
      <c r="J816" s="202"/>
      <c r="K816" s="203"/>
      <c r="M816" s="63"/>
    </row>
    <row r="817" spans="2:13" hidden="1">
      <c r="B817" s="202"/>
      <c r="C817" s="203"/>
      <c r="D817" s="202"/>
      <c r="E817" s="202"/>
      <c r="F817" s="22"/>
      <c r="G817" s="22"/>
      <c r="H817" s="22"/>
      <c r="I817" s="202"/>
      <c r="J817" s="202"/>
      <c r="K817" s="203"/>
      <c r="M817" s="63"/>
    </row>
    <row r="818" spans="2:13" hidden="1">
      <c r="B818" s="202"/>
      <c r="C818" s="203"/>
      <c r="D818" s="202"/>
      <c r="E818" s="202"/>
      <c r="F818" s="22"/>
      <c r="G818" s="22"/>
      <c r="H818" s="22"/>
      <c r="I818" s="202"/>
      <c r="J818" s="202"/>
      <c r="K818" s="203"/>
      <c r="M818" s="63"/>
    </row>
    <row r="819" spans="2:13" hidden="1">
      <c r="B819" s="202"/>
      <c r="C819" s="203"/>
      <c r="D819" s="202"/>
      <c r="E819" s="202"/>
      <c r="F819" s="22"/>
      <c r="G819" s="22"/>
      <c r="H819" s="22"/>
      <c r="I819" s="202"/>
      <c r="J819" s="202"/>
      <c r="K819" s="203"/>
      <c r="M819" s="63"/>
    </row>
    <row r="820" spans="2:13" hidden="1">
      <c r="B820" s="202"/>
      <c r="C820" s="203"/>
      <c r="D820" s="202"/>
      <c r="E820" s="202"/>
      <c r="F820" s="22"/>
      <c r="G820" s="22"/>
      <c r="H820" s="22"/>
      <c r="I820" s="202"/>
      <c r="J820" s="202"/>
      <c r="K820" s="203"/>
      <c r="M820" s="63"/>
    </row>
    <row r="821" spans="2:13" hidden="1">
      <c r="B821" s="202"/>
      <c r="C821" s="203"/>
      <c r="D821" s="202"/>
      <c r="E821" s="202"/>
      <c r="F821" s="22"/>
      <c r="G821" s="22"/>
      <c r="H821" s="22"/>
      <c r="I821" s="202"/>
      <c r="J821" s="202"/>
      <c r="K821" s="203"/>
      <c r="M821" s="63"/>
    </row>
    <row r="822" spans="2:13" hidden="1">
      <c r="B822" s="202"/>
      <c r="C822" s="203"/>
      <c r="D822" s="202"/>
      <c r="E822" s="202"/>
      <c r="F822" s="22"/>
      <c r="G822" s="22"/>
      <c r="H822" s="22"/>
      <c r="I822" s="202"/>
      <c r="J822" s="202"/>
      <c r="K822" s="203"/>
      <c r="M822" s="63"/>
    </row>
    <row r="823" spans="2:13" hidden="1">
      <c r="B823" s="202"/>
      <c r="C823" s="203"/>
      <c r="D823" s="202"/>
      <c r="E823" s="202"/>
      <c r="F823" s="22"/>
      <c r="G823" s="22"/>
      <c r="H823" s="22"/>
      <c r="I823" s="202"/>
      <c r="J823" s="202"/>
      <c r="K823" s="203"/>
      <c r="M823" s="63"/>
    </row>
    <row r="824" spans="2:13" hidden="1">
      <c r="B824" s="202"/>
      <c r="C824" s="203"/>
      <c r="D824" s="202"/>
      <c r="E824" s="202"/>
      <c r="F824" s="22"/>
      <c r="G824" s="22"/>
      <c r="H824" s="22"/>
      <c r="I824" s="202"/>
      <c r="J824" s="202"/>
      <c r="K824" s="203"/>
      <c r="M824" s="63"/>
    </row>
    <row r="825" spans="2:13" hidden="1">
      <c r="B825" s="202"/>
      <c r="C825" s="203"/>
      <c r="D825" s="202"/>
      <c r="E825" s="202"/>
      <c r="F825" s="22"/>
      <c r="G825" s="22"/>
      <c r="H825" s="22"/>
      <c r="I825" s="202"/>
      <c r="J825" s="202"/>
      <c r="K825" s="203"/>
      <c r="M825" s="63"/>
    </row>
    <row r="826" spans="2:13" hidden="1">
      <c r="B826" s="202"/>
      <c r="C826" s="203"/>
      <c r="D826" s="202"/>
      <c r="E826" s="202"/>
      <c r="F826" s="22"/>
      <c r="G826" s="22"/>
      <c r="H826" s="22"/>
      <c r="I826" s="202"/>
      <c r="J826" s="202"/>
      <c r="K826" s="203"/>
      <c r="M826" s="63"/>
    </row>
    <row r="827" spans="2:13" hidden="1">
      <c r="B827" s="202"/>
      <c r="C827" s="203"/>
      <c r="D827" s="202"/>
      <c r="E827" s="202"/>
      <c r="F827" s="22"/>
      <c r="G827" s="22"/>
      <c r="H827" s="22"/>
      <c r="I827" s="202"/>
      <c r="J827" s="202"/>
      <c r="K827" s="203"/>
      <c r="M827" s="63"/>
    </row>
    <row r="828" spans="2:13" hidden="1">
      <c r="B828" s="202"/>
      <c r="C828" s="203"/>
      <c r="D828" s="202"/>
      <c r="E828" s="202"/>
      <c r="F828" s="22"/>
      <c r="G828" s="22"/>
      <c r="H828" s="22"/>
      <c r="I828" s="202"/>
      <c r="J828" s="202"/>
      <c r="K828" s="203"/>
      <c r="M828" s="63"/>
    </row>
    <row r="829" spans="2:13" hidden="1">
      <c r="B829" s="202"/>
      <c r="C829" s="203"/>
      <c r="D829" s="202"/>
      <c r="E829" s="202"/>
      <c r="F829" s="22"/>
      <c r="G829" s="22"/>
      <c r="H829" s="22"/>
      <c r="I829" s="202"/>
      <c r="J829" s="202"/>
      <c r="K829" s="203"/>
      <c r="M829" s="63"/>
    </row>
    <row r="830" spans="2:13" hidden="1">
      <c r="B830" s="202"/>
      <c r="C830" s="203"/>
      <c r="D830" s="202"/>
      <c r="E830" s="202"/>
      <c r="F830" s="22"/>
      <c r="G830" s="22"/>
      <c r="H830" s="22"/>
      <c r="I830" s="202"/>
      <c r="J830" s="202"/>
      <c r="K830" s="203"/>
      <c r="M830" s="63"/>
    </row>
    <row r="831" spans="2:13" hidden="1">
      <c r="B831" s="202"/>
      <c r="C831" s="203"/>
      <c r="D831" s="202"/>
      <c r="E831" s="202"/>
      <c r="F831" s="22"/>
      <c r="G831" s="22"/>
      <c r="H831" s="22"/>
      <c r="I831" s="202"/>
      <c r="J831" s="202"/>
      <c r="K831" s="203"/>
      <c r="M831" s="63"/>
    </row>
    <row r="832" spans="2:13" hidden="1">
      <c r="B832" s="202"/>
      <c r="C832" s="203"/>
      <c r="D832" s="202"/>
      <c r="E832" s="202"/>
      <c r="F832" s="22"/>
      <c r="G832" s="22"/>
      <c r="H832" s="22"/>
      <c r="I832" s="202"/>
      <c r="J832" s="202"/>
      <c r="K832" s="203"/>
      <c r="M832" s="63"/>
    </row>
    <row r="833" spans="2:13" hidden="1">
      <c r="B833" s="202"/>
      <c r="C833" s="203"/>
      <c r="D833" s="202"/>
      <c r="E833" s="202"/>
      <c r="F833" s="22"/>
      <c r="G833" s="22"/>
      <c r="H833" s="22"/>
      <c r="I833" s="202"/>
      <c r="J833" s="202"/>
      <c r="K833" s="203"/>
      <c r="M833" s="63"/>
    </row>
    <row r="834" spans="2:13" hidden="1">
      <c r="B834" s="202"/>
      <c r="C834" s="203"/>
      <c r="D834" s="202"/>
      <c r="E834" s="202"/>
      <c r="F834" s="22"/>
      <c r="G834" s="22"/>
      <c r="H834" s="22"/>
      <c r="I834" s="202"/>
      <c r="J834" s="202"/>
      <c r="K834" s="203"/>
      <c r="M834" s="63"/>
    </row>
    <row r="835" spans="2:13" hidden="1">
      <c r="B835" s="202"/>
      <c r="C835" s="203"/>
      <c r="D835" s="202"/>
      <c r="E835" s="202"/>
      <c r="F835" s="22"/>
      <c r="G835" s="22"/>
      <c r="H835" s="22"/>
      <c r="I835" s="202"/>
      <c r="J835" s="202"/>
      <c r="K835" s="203"/>
      <c r="M835" s="63"/>
    </row>
    <row r="836" spans="2:13" hidden="1">
      <c r="B836" s="202"/>
      <c r="C836" s="203"/>
      <c r="D836" s="202"/>
      <c r="E836" s="202"/>
      <c r="F836" s="22"/>
      <c r="G836" s="22"/>
      <c r="H836" s="22"/>
      <c r="I836" s="202"/>
      <c r="J836" s="202"/>
      <c r="K836" s="203"/>
      <c r="M836" s="63"/>
    </row>
    <row r="837" spans="2:13" hidden="1">
      <c r="B837" s="202"/>
      <c r="C837" s="203"/>
      <c r="D837" s="202"/>
      <c r="E837" s="202"/>
      <c r="F837" s="22"/>
      <c r="G837" s="22"/>
      <c r="H837" s="22"/>
      <c r="I837" s="202"/>
      <c r="J837" s="202"/>
      <c r="K837" s="203"/>
      <c r="M837" s="63"/>
    </row>
    <row r="838" spans="2:13" hidden="1">
      <c r="B838" s="202"/>
      <c r="C838" s="203"/>
      <c r="D838" s="202"/>
      <c r="E838" s="202"/>
      <c r="F838" s="22"/>
      <c r="G838" s="22"/>
      <c r="H838" s="22"/>
      <c r="I838" s="202"/>
      <c r="J838" s="202"/>
      <c r="K838" s="203"/>
      <c r="M838" s="63"/>
    </row>
    <row r="839" spans="2:13" hidden="1">
      <c r="B839" s="202"/>
      <c r="C839" s="203"/>
      <c r="D839" s="202"/>
      <c r="E839" s="202"/>
      <c r="F839" s="22"/>
      <c r="G839" s="22"/>
      <c r="H839" s="22"/>
      <c r="I839" s="202"/>
      <c r="J839" s="202"/>
      <c r="K839" s="203"/>
      <c r="M839" s="63"/>
    </row>
    <row r="840" spans="2:13" hidden="1">
      <c r="B840" s="202"/>
      <c r="C840" s="203"/>
      <c r="D840" s="202"/>
      <c r="E840" s="202"/>
      <c r="F840" s="22"/>
      <c r="G840" s="22"/>
      <c r="H840" s="22"/>
      <c r="I840" s="202"/>
      <c r="J840" s="202"/>
      <c r="K840" s="203"/>
      <c r="M840" s="63"/>
    </row>
    <row r="841" spans="2:13" hidden="1">
      <c r="B841" s="202"/>
      <c r="C841" s="203"/>
      <c r="D841" s="202"/>
      <c r="E841" s="202"/>
      <c r="F841" s="22"/>
      <c r="G841" s="22"/>
      <c r="H841" s="22"/>
      <c r="I841" s="202"/>
      <c r="J841" s="202"/>
      <c r="K841" s="203"/>
      <c r="M841" s="63"/>
    </row>
    <row r="842" spans="2:13" hidden="1">
      <c r="B842" s="202"/>
      <c r="C842" s="203"/>
      <c r="D842" s="202"/>
      <c r="E842" s="202"/>
      <c r="F842" s="22"/>
      <c r="G842" s="22"/>
      <c r="H842" s="22"/>
      <c r="I842" s="202"/>
      <c r="J842" s="202"/>
      <c r="K842" s="203"/>
      <c r="M842" s="63"/>
    </row>
    <row r="843" spans="2:13" hidden="1">
      <c r="B843" s="202"/>
      <c r="C843" s="203"/>
      <c r="D843" s="202"/>
      <c r="E843" s="202"/>
      <c r="F843" s="22"/>
      <c r="G843" s="22"/>
      <c r="H843" s="22"/>
      <c r="I843" s="202"/>
      <c r="J843" s="202"/>
      <c r="K843" s="203"/>
      <c r="M843" s="63"/>
    </row>
    <row r="844" spans="2:13" hidden="1">
      <c r="B844" s="202"/>
      <c r="C844" s="203"/>
      <c r="D844" s="202"/>
      <c r="E844" s="202"/>
      <c r="F844" s="22"/>
      <c r="G844" s="22"/>
      <c r="H844" s="22"/>
      <c r="I844" s="202"/>
      <c r="J844" s="202"/>
      <c r="K844" s="203"/>
      <c r="M844" s="63"/>
    </row>
    <row r="845" spans="2:13" hidden="1">
      <c r="B845" s="202"/>
      <c r="C845" s="203"/>
      <c r="D845" s="202"/>
      <c r="E845" s="202"/>
      <c r="F845" s="22"/>
      <c r="G845" s="22"/>
      <c r="H845" s="22"/>
      <c r="I845" s="202"/>
      <c r="J845" s="202"/>
      <c r="K845" s="203"/>
      <c r="M845" s="63"/>
    </row>
    <row r="846" spans="2:13" hidden="1">
      <c r="B846" s="202"/>
      <c r="C846" s="203"/>
      <c r="D846" s="202"/>
      <c r="E846" s="202"/>
      <c r="F846" s="22"/>
      <c r="G846" s="22"/>
      <c r="H846" s="22"/>
      <c r="I846" s="202"/>
      <c r="J846" s="202"/>
      <c r="K846" s="203"/>
      <c r="M846" s="63"/>
    </row>
    <row r="847" spans="2:13" hidden="1">
      <c r="B847" s="202"/>
      <c r="C847" s="203"/>
      <c r="D847" s="202"/>
      <c r="E847" s="202"/>
      <c r="F847" s="22"/>
      <c r="G847" s="22"/>
      <c r="H847" s="22"/>
      <c r="I847" s="202"/>
      <c r="J847" s="202"/>
      <c r="K847" s="203"/>
      <c r="M847" s="63"/>
    </row>
    <row r="848" spans="2:13" hidden="1">
      <c r="B848" s="202"/>
      <c r="C848" s="203"/>
      <c r="D848" s="202"/>
      <c r="E848" s="202"/>
      <c r="F848" s="22"/>
      <c r="G848" s="22"/>
      <c r="H848" s="22"/>
      <c r="I848" s="202"/>
      <c r="J848" s="202"/>
      <c r="K848" s="203"/>
      <c r="M848" s="63"/>
    </row>
    <row r="849" spans="2:13" hidden="1">
      <c r="B849" s="202"/>
      <c r="C849" s="203"/>
      <c r="D849" s="202"/>
      <c r="E849" s="202"/>
      <c r="F849" s="22"/>
      <c r="G849" s="22"/>
      <c r="H849" s="22"/>
      <c r="I849" s="202"/>
      <c r="J849" s="202"/>
      <c r="K849" s="203"/>
      <c r="M849" s="63"/>
    </row>
    <row r="850" spans="2:13" hidden="1">
      <c r="B850" s="202"/>
      <c r="C850" s="203"/>
      <c r="D850" s="202"/>
      <c r="E850" s="202"/>
      <c r="F850" s="22"/>
      <c r="G850" s="22"/>
      <c r="H850" s="22"/>
      <c r="I850" s="202"/>
      <c r="J850" s="202"/>
      <c r="K850" s="203"/>
      <c r="M850" s="63"/>
    </row>
    <row r="851" spans="2:13" hidden="1">
      <c r="B851" s="202"/>
      <c r="C851" s="203"/>
      <c r="D851" s="202"/>
      <c r="E851" s="202"/>
      <c r="F851" s="22"/>
      <c r="G851" s="22"/>
      <c r="H851" s="22"/>
      <c r="I851" s="202"/>
      <c r="J851" s="202"/>
      <c r="K851" s="203"/>
      <c r="M851" s="63"/>
    </row>
    <row r="852" spans="2:13" hidden="1">
      <c r="B852" s="202"/>
      <c r="C852" s="203"/>
      <c r="D852" s="202"/>
      <c r="E852" s="202"/>
      <c r="F852" s="22"/>
      <c r="G852" s="22"/>
      <c r="H852" s="22"/>
      <c r="I852" s="202"/>
      <c r="J852" s="202"/>
      <c r="K852" s="203"/>
      <c r="M852" s="63"/>
    </row>
    <row r="853" spans="2:13" hidden="1">
      <c r="B853" s="202"/>
      <c r="C853" s="203"/>
      <c r="D853" s="202"/>
      <c r="E853" s="202"/>
      <c r="F853" s="22"/>
      <c r="G853" s="22"/>
      <c r="H853" s="22"/>
      <c r="I853" s="202"/>
      <c r="J853" s="202"/>
      <c r="K853" s="203"/>
      <c r="M853" s="63"/>
    </row>
    <row r="854" spans="2:13" hidden="1">
      <c r="B854" s="202"/>
      <c r="C854" s="203"/>
      <c r="D854" s="202"/>
      <c r="E854" s="202"/>
      <c r="F854" s="22"/>
      <c r="G854" s="22"/>
      <c r="H854" s="22"/>
      <c r="I854" s="202"/>
      <c r="J854" s="202"/>
      <c r="K854" s="203"/>
      <c r="M854" s="63"/>
    </row>
    <row r="855" spans="2:13" hidden="1">
      <c r="B855" s="202"/>
      <c r="C855" s="203"/>
      <c r="D855" s="202"/>
      <c r="E855" s="202"/>
      <c r="F855" s="22"/>
      <c r="G855" s="22"/>
      <c r="H855" s="22"/>
      <c r="I855" s="202"/>
      <c r="J855" s="202"/>
      <c r="K855" s="203"/>
      <c r="M855" s="63"/>
    </row>
    <row r="856" spans="2:13" hidden="1">
      <c r="B856" s="202"/>
      <c r="C856" s="203"/>
      <c r="D856" s="202"/>
      <c r="E856" s="202"/>
      <c r="F856" s="22"/>
      <c r="G856" s="22"/>
      <c r="H856" s="22"/>
      <c r="I856" s="202"/>
      <c r="J856" s="202"/>
      <c r="K856" s="203"/>
      <c r="M856" s="63"/>
    </row>
    <row r="857" spans="2:13" hidden="1">
      <c r="B857" s="202"/>
      <c r="C857" s="203"/>
      <c r="D857" s="202"/>
      <c r="E857" s="202"/>
      <c r="F857" s="22"/>
      <c r="G857" s="22"/>
      <c r="H857" s="22"/>
      <c r="I857" s="202"/>
      <c r="J857" s="202"/>
      <c r="K857" s="203"/>
      <c r="M857" s="63"/>
    </row>
    <row r="858" spans="2:13" hidden="1">
      <c r="B858" s="202"/>
      <c r="C858" s="203"/>
      <c r="D858" s="202"/>
      <c r="E858" s="202"/>
      <c r="F858" s="22"/>
      <c r="G858" s="22"/>
      <c r="H858" s="22"/>
      <c r="I858" s="202"/>
      <c r="J858" s="202"/>
      <c r="K858" s="203"/>
      <c r="M858" s="63"/>
    </row>
    <row r="859" spans="2:13" hidden="1">
      <c r="B859" s="202"/>
      <c r="C859" s="203"/>
      <c r="D859" s="202"/>
      <c r="E859" s="202"/>
      <c r="F859" s="22"/>
      <c r="G859" s="22"/>
      <c r="H859" s="22"/>
      <c r="I859" s="202"/>
      <c r="J859" s="202"/>
      <c r="K859" s="203"/>
      <c r="M859" s="63"/>
    </row>
    <row r="860" spans="2:13" hidden="1">
      <c r="B860" s="202"/>
      <c r="C860" s="203"/>
      <c r="D860" s="202"/>
      <c r="E860" s="202"/>
      <c r="F860" s="22"/>
      <c r="G860" s="22"/>
      <c r="H860" s="22"/>
      <c r="I860" s="202"/>
      <c r="J860" s="202"/>
      <c r="K860" s="203"/>
      <c r="M860" s="63"/>
    </row>
    <row r="861" spans="2:13" hidden="1">
      <c r="B861" s="202"/>
      <c r="C861" s="203"/>
      <c r="D861" s="202"/>
      <c r="E861" s="202"/>
      <c r="F861" s="22"/>
      <c r="G861" s="22"/>
      <c r="H861" s="22"/>
      <c r="I861" s="202"/>
      <c r="J861" s="202"/>
      <c r="K861" s="203"/>
      <c r="M861" s="63"/>
    </row>
    <row r="862" spans="2:13" hidden="1">
      <c r="B862" s="202"/>
      <c r="C862" s="203"/>
      <c r="D862" s="202"/>
      <c r="E862" s="202"/>
      <c r="F862" s="22"/>
      <c r="G862" s="22"/>
      <c r="H862" s="22"/>
      <c r="I862" s="202"/>
      <c r="J862" s="202"/>
      <c r="K862" s="203"/>
      <c r="M862" s="63"/>
    </row>
    <row r="863" spans="2:13" hidden="1">
      <c r="B863" s="202"/>
      <c r="C863" s="203"/>
      <c r="D863" s="202"/>
      <c r="E863" s="202"/>
      <c r="F863" s="22"/>
      <c r="G863" s="22"/>
      <c r="H863" s="22"/>
      <c r="I863" s="202"/>
      <c r="J863" s="202"/>
      <c r="K863" s="203"/>
      <c r="M863" s="63"/>
    </row>
    <row r="864" spans="2:13" hidden="1">
      <c r="B864" s="202"/>
      <c r="C864" s="203"/>
      <c r="D864" s="202"/>
      <c r="E864" s="202"/>
      <c r="F864" s="22"/>
      <c r="G864" s="22"/>
      <c r="H864" s="22"/>
      <c r="I864" s="202"/>
      <c r="J864" s="202"/>
      <c r="K864" s="203"/>
      <c r="M864" s="63"/>
    </row>
    <row r="865" spans="2:13" hidden="1">
      <c r="B865" s="202"/>
      <c r="C865" s="203"/>
      <c r="D865" s="202"/>
      <c r="E865" s="202"/>
      <c r="F865" s="22"/>
      <c r="G865" s="22"/>
      <c r="H865" s="22"/>
      <c r="I865" s="202"/>
      <c r="J865" s="202"/>
      <c r="K865" s="203"/>
      <c r="M865" s="63"/>
    </row>
    <row r="866" spans="2:13" hidden="1">
      <c r="B866" s="202"/>
      <c r="C866" s="203"/>
      <c r="D866" s="202"/>
      <c r="E866" s="202"/>
      <c r="F866" s="22"/>
      <c r="G866" s="22"/>
      <c r="H866" s="22"/>
      <c r="I866" s="202"/>
      <c r="J866" s="202"/>
      <c r="K866" s="203"/>
      <c r="M866" s="63"/>
    </row>
    <row r="867" spans="2:13" hidden="1">
      <c r="B867" s="202"/>
      <c r="C867" s="203"/>
      <c r="D867" s="202"/>
      <c r="E867" s="202"/>
      <c r="F867" s="22"/>
      <c r="G867" s="22"/>
      <c r="H867" s="22"/>
      <c r="I867" s="202"/>
      <c r="J867" s="202"/>
      <c r="K867" s="203"/>
      <c r="M867" s="63"/>
    </row>
    <row r="868" spans="2:13" hidden="1">
      <c r="B868" s="202"/>
      <c r="C868" s="203"/>
      <c r="D868" s="202"/>
      <c r="E868" s="202"/>
      <c r="F868" s="22"/>
      <c r="G868" s="22"/>
      <c r="H868" s="22"/>
      <c r="I868" s="202"/>
      <c r="J868" s="202"/>
      <c r="K868" s="203"/>
      <c r="M868" s="63"/>
    </row>
    <row r="869" spans="2:13" hidden="1">
      <c r="B869" s="202"/>
      <c r="C869" s="203"/>
      <c r="D869" s="202"/>
      <c r="E869" s="202"/>
      <c r="F869" s="22"/>
      <c r="G869" s="22"/>
      <c r="H869" s="22"/>
      <c r="I869" s="202"/>
      <c r="J869" s="202"/>
      <c r="K869" s="203"/>
      <c r="M869" s="63"/>
    </row>
    <row r="870" spans="2:13" hidden="1">
      <c r="B870" s="202"/>
      <c r="C870" s="203"/>
      <c r="D870" s="202"/>
      <c r="E870" s="202"/>
      <c r="F870" s="22"/>
      <c r="G870" s="22"/>
      <c r="H870" s="22"/>
      <c r="I870" s="202"/>
      <c r="J870" s="202"/>
      <c r="K870" s="203"/>
      <c r="M870" s="63"/>
    </row>
    <row r="871" spans="2:13" hidden="1">
      <c r="B871" s="202"/>
      <c r="C871" s="203"/>
      <c r="D871" s="202"/>
      <c r="E871" s="202"/>
      <c r="F871" s="22"/>
      <c r="G871" s="22"/>
      <c r="H871" s="22"/>
      <c r="I871" s="202"/>
      <c r="J871" s="202"/>
      <c r="K871" s="203"/>
      <c r="M871" s="63"/>
    </row>
    <row r="872" spans="2:13" hidden="1">
      <c r="B872" s="202"/>
      <c r="C872" s="203"/>
      <c r="D872" s="202"/>
      <c r="E872" s="202"/>
      <c r="F872" s="22"/>
      <c r="G872" s="22"/>
      <c r="H872" s="22"/>
      <c r="I872" s="202"/>
      <c r="J872" s="202"/>
      <c r="K872" s="203"/>
      <c r="M872" s="63"/>
    </row>
    <row r="873" spans="2:13" hidden="1">
      <c r="B873" s="202"/>
      <c r="C873" s="203"/>
      <c r="D873" s="202"/>
      <c r="E873" s="202"/>
      <c r="F873" s="22"/>
      <c r="G873" s="22"/>
      <c r="H873" s="22"/>
      <c r="I873" s="202"/>
      <c r="J873" s="202"/>
      <c r="K873" s="203"/>
      <c r="M873" s="63"/>
    </row>
    <row r="874" spans="2:13" hidden="1">
      <c r="B874" s="202"/>
      <c r="C874" s="203"/>
      <c r="D874" s="202"/>
      <c r="E874" s="202"/>
      <c r="F874" s="22"/>
      <c r="G874" s="22"/>
      <c r="H874" s="22"/>
      <c r="I874" s="202"/>
      <c r="J874" s="202"/>
      <c r="K874" s="203"/>
      <c r="M874" s="63"/>
    </row>
    <row r="875" spans="2:13" hidden="1">
      <c r="B875" s="202"/>
      <c r="C875" s="203"/>
      <c r="D875" s="202"/>
      <c r="E875" s="202"/>
      <c r="F875" s="22"/>
      <c r="G875" s="22"/>
      <c r="H875" s="22"/>
      <c r="I875" s="202"/>
      <c r="J875" s="202"/>
      <c r="K875" s="203"/>
      <c r="M875" s="63"/>
    </row>
    <row r="876" spans="2:13" hidden="1">
      <c r="B876" s="202"/>
      <c r="C876" s="203"/>
      <c r="D876" s="202"/>
      <c r="E876" s="202"/>
      <c r="F876" s="22"/>
      <c r="G876" s="22"/>
      <c r="H876" s="22"/>
      <c r="I876" s="202"/>
      <c r="J876" s="202"/>
      <c r="K876" s="203"/>
      <c r="M876" s="63"/>
    </row>
    <row r="877" spans="2:13" hidden="1">
      <c r="B877" s="202"/>
      <c r="C877" s="203"/>
      <c r="D877" s="202"/>
      <c r="E877" s="202"/>
      <c r="F877" s="22"/>
      <c r="G877" s="22"/>
      <c r="H877" s="22"/>
      <c r="I877" s="202"/>
      <c r="J877" s="202"/>
      <c r="K877" s="203"/>
      <c r="M877" s="63"/>
    </row>
    <row r="878" spans="2:13" hidden="1">
      <c r="B878" s="202"/>
      <c r="C878" s="203"/>
      <c r="D878" s="202"/>
      <c r="E878" s="202"/>
      <c r="F878" s="22"/>
      <c r="G878" s="22"/>
      <c r="H878" s="22"/>
      <c r="I878" s="202"/>
      <c r="J878" s="202"/>
      <c r="K878" s="203"/>
      <c r="M878" s="63"/>
    </row>
    <row r="879" spans="2:13" hidden="1">
      <c r="B879" s="202"/>
      <c r="C879" s="203"/>
      <c r="D879" s="202"/>
      <c r="E879" s="202"/>
      <c r="F879" s="22"/>
      <c r="G879" s="22"/>
      <c r="H879" s="22"/>
      <c r="I879" s="202"/>
      <c r="J879" s="202"/>
      <c r="K879" s="203"/>
      <c r="M879" s="63"/>
    </row>
    <row r="880" spans="2:13" hidden="1">
      <c r="B880" s="202"/>
      <c r="C880" s="203"/>
      <c r="D880" s="202"/>
      <c r="E880" s="202"/>
      <c r="F880" s="22"/>
      <c r="G880" s="22"/>
      <c r="H880" s="22"/>
      <c r="I880" s="202"/>
      <c r="J880" s="202"/>
      <c r="K880" s="203"/>
      <c r="M880" s="63"/>
    </row>
    <row r="881" spans="2:13" hidden="1">
      <c r="B881" s="202"/>
      <c r="C881" s="203"/>
      <c r="D881" s="202"/>
      <c r="E881" s="202"/>
      <c r="F881" s="22"/>
      <c r="G881" s="22"/>
      <c r="H881" s="22"/>
      <c r="I881" s="202"/>
      <c r="J881" s="202"/>
      <c r="K881" s="203"/>
      <c r="M881" s="63"/>
    </row>
    <row r="882" spans="2:13" hidden="1">
      <c r="B882" s="202"/>
      <c r="C882" s="203"/>
      <c r="D882" s="202"/>
      <c r="E882" s="202"/>
      <c r="F882" s="22"/>
      <c r="G882" s="22"/>
      <c r="H882" s="22"/>
      <c r="I882" s="202"/>
      <c r="J882" s="202"/>
      <c r="K882" s="203"/>
      <c r="M882" s="63"/>
    </row>
    <row r="883" spans="2:13" hidden="1">
      <c r="B883" s="202"/>
      <c r="C883" s="203"/>
      <c r="D883" s="202"/>
      <c r="E883" s="202"/>
      <c r="F883" s="22"/>
      <c r="G883" s="22"/>
      <c r="H883" s="22"/>
      <c r="I883" s="202"/>
      <c r="J883" s="202"/>
      <c r="K883" s="203"/>
      <c r="M883" s="63"/>
    </row>
    <row r="884" spans="2:13" hidden="1">
      <c r="B884" s="202"/>
      <c r="C884" s="203"/>
      <c r="D884" s="202"/>
      <c r="E884" s="202"/>
      <c r="F884" s="22"/>
      <c r="G884" s="22"/>
      <c r="H884" s="22"/>
      <c r="I884" s="202"/>
      <c r="J884" s="202"/>
      <c r="K884" s="203"/>
      <c r="M884" s="63"/>
    </row>
    <row r="885" spans="2:13" hidden="1">
      <c r="B885" s="202"/>
      <c r="C885" s="203"/>
      <c r="D885" s="202"/>
      <c r="E885" s="202"/>
      <c r="F885" s="22"/>
      <c r="G885" s="22"/>
      <c r="H885" s="22"/>
      <c r="I885" s="202"/>
      <c r="J885" s="202"/>
      <c r="K885" s="203"/>
      <c r="M885" s="63"/>
    </row>
    <row r="886" spans="2:13" hidden="1">
      <c r="B886" s="202"/>
      <c r="C886" s="203"/>
      <c r="D886" s="202"/>
      <c r="E886" s="202"/>
      <c r="F886" s="22"/>
      <c r="G886" s="22"/>
      <c r="H886" s="22"/>
      <c r="I886" s="202"/>
      <c r="J886" s="202"/>
      <c r="K886" s="203"/>
      <c r="M886" s="63"/>
    </row>
    <row r="887" spans="2:13" hidden="1">
      <c r="B887" s="202"/>
      <c r="C887" s="203"/>
      <c r="D887" s="202"/>
      <c r="E887" s="202"/>
      <c r="F887" s="22"/>
      <c r="G887" s="22"/>
      <c r="H887" s="22"/>
      <c r="I887" s="202"/>
      <c r="J887" s="202"/>
      <c r="K887" s="203"/>
      <c r="M887" s="63"/>
    </row>
    <row r="888" spans="2:13" hidden="1">
      <c r="B888" s="202"/>
      <c r="C888" s="203"/>
      <c r="D888" s="202"/>
      <c r="E888" s="202"/>
      <c r="F888" s="22"/>
      <c r="G888" s="22"/>
      <c r="H888" s="22"/>
      <c r="I888" s="202"/>
      <c r="J888" s="202"/>
      <c r="K888" s="203"/>
      <c r="M888" s="63"/>
    </row>
    <row r="889" spans="2:13" hidden="1">
      <c r="B889" s="202"/>
      <c r="C889" s="203"/>
      <c r="D889" s="202"/>
      <c r="E889" s="202"/>
      <c r="F889" s="22"/>
      <c r="G889" s="22"/>
      <c r="H889" s="22"/>
      <c r="I889" s="202"/>
      <c r="J889" s="202"/>
      <c r="K889" s="203"/>
      <c r="M889" s="63"/>
    </row>
    <row r="890" spans="2:13" hidden="1">
      <c r="B890" s="202"/>
      <c r="C890" s="203"/>
      <c r="D890" s="202"/>
      <c r="E890" s="202"/>
      <c r="F890" s="22"/>
      <c r="G890" s="22"/>
      <c r="H890" s="22"/>
      <c r="I890" s="202"/>
      <c r="J890" s="202"/>
      <c r="K890" s="203"/>
      <c r="M890" s="63"/>
    </row>
    <row r="891" spans="2:13" hidden="1">
      <c r="B891" s="202"/>
      <c r="C891" s="203"/>
      <c r="D891" s="202"/>
      <c r="E891" s="202"/>
      <c r="F891" s="22"/>
      <c r="G891" s="22"/>
      <c r="H891" s="22"/>
      <c r="I891" s="202"/>
      <c r="J891" s="202"/>
      <c r="K891" s="203"/>
      <c r="M891" s="63"/>
    </row>
    <row r="892" spans="2:13" hidden="1">
      <c r="B892" s="202"/>
      <c r="C892" s="203"/>
      <c r="D892" s="202"/>
      <c r="E892" s="202"/>
      <c r="F892" s="22"/>
      <c r="G892" s="22"/>
      <c r="H892" s="22"/>
      <c r="I892" s="202"/>
      <c r="J892" s="202"/>
      <c r="K892" s="203"/>
      <c r="M892" s="63"/>
    </row>
    <row r="893" spans="2:13" hidden="1">
      <c r="B893" s="202"/>
      <c r="C893" s="203"/>
      <c r="D893" s="202"/>
      <c r="E893" s="202"/>
      <c r="F893" s="22"/>
      <c r="G893" s="22"/>
      <c r="H893" s="22"/>
      <c r="I893" s="202"/>
      <c r="J893" s="202"/>
      <c r="K893" s="203"/>
      <c r="M893" s="63"/>
    </row>
    <row r="894" spans="2:13" hidden="1">
      <c r="B894" s="202"/>
      <c r="C894" s="203"/>
      <c r="D894" s="202"/>
      <c r="E894" s="202"/>
      <c r="F894" s="22"/>
      <c r="G894" s="22"/>
      <c r="H894" s="22"/>
      <c r="I894" s="202"/>
      <c r="J894" s="202"/>
      <c r="K894" s="203"/>
      <c r="M894" s="63"/>
    </row>
    <row r="895" spans="2:13" hidden="1">
      <c r="B895" s="202"/>
      <c r="C895" s="203"/>
      <c r="D895" s="202"/>
      <c r="E895" s="202"/>
      <c r="F895" s="22"/>
      <c r="G895" s="22"/>
      <c r="H895" s="22"/>
      <c r="I895" s="202"/>
      <c r="J895" s="202"/>
      <c r="K895" s="203"/>
      <c r="M895" s="63"/>
    </row>
    <row r="896" spans="2:13" hidden="1">
      <c r="B896" s="202"/>
      <c r="C896" s="203"/>
      <c r="D896" s="202"/>
      <c r="E896" s="202"/>
      <c r="F896" s="22"/>
      <c r="G896" s="22"/>
      <c r="H896" s="22"/>
      <c r="I896" s="202"/>
      <c r="J896" s="202"/>
      <c r="K896" s="203"/>
      <c r="M896" s="63"/>
    </row>
    <row r="897" spans="2:13" hidden="1">
      <c r="B897" s="202"/>
      <c r="C897" s="203"/>
      <c r="D897" s="202"/>
      <c r="E897" s="202"/>
      <c r="F897" s="22"/>
      <c r="G897" s="22"/>
      <c r="H897" s="22"/>
      <c r="I897" s="202"/>
      <c r="J897" s="202"/>
      <c r="K897" s="203"/>
      <c r="M897" s="63"/>
    </row>
    <row r="898" spans="2:13" hidden="1">
      <c r="B898" s="202"/>
      <c r="C898" s="203"/>
      <c r="D898" s="202"/>
      <c r="E898" s="202"/>
      <c r="F898" s="22"/>
      <c r="G898" s="22"/>
      <c r="H898" s="22"/>
      <c r="I898" s="202"/>
      <c r="J898" s="202"/>
      <c r="K898" s="203"/>
      <c r="M898" s="63"/>
    </row>
    <row r="899" spans="2:13" hidden="1">
      <c r="B899" s="202"/>
      <c r="C899" s="203"/>
      <c r="D899" s="202"/>
      <c r="E899" s="202"/>
      <c r="F899" s="22"/>
      <c r="G899" s="22"/>
      <c r="H899" s="22"/>
      <c r="I899" s="202"/>
      <c r="J899" s="202"/>
      <c r="K899" s="203"/>
      <c r="M899" s="63"/>
    </row>
    <row r="900" spans="2:13" hidden="1">
      <c r="B900" s="202"/>
      <c r="C900" s="203"/>
      <c r="D900" s="202"/>
      <c r="E900" s="202"/>
      <c r="F900" s="22"/>
      <c r="G900" s="22"/>
      <c r="H900" s="22"/>
      <c r="I900" s="202"/>
      <c r="J900" s="202"/>
      <c r="K900" s="203"/>
      <c r="M900" s="63"/>
    </row>
    <row r="901" spans="2:13" hidden="1">
      <c r="B901" s="202"/>
      <c r="C901" s="203"/>
      <c r="D901" s="202"/>
      <c r="E901" s="202"/>
      <c r="F901" s="22"/>
      <c r="G901" s="22"/>
      <c r="H901" s="22"/>
      <c r="I901" s="202"/>
      <c r="J901" s="202"/>
      <c r="K901" s="203"/>
      <c r="M901" s="63"/>
    </row>
    <row r="902" spans="2:13" hidden="1">
      <c r="B902" s="202"/>
      <c r="C902" s="203"/>
      <c r="D902" s="202"/>
      <c r="E902" s="202"/>
      <c r="F902" s="22"/>
      <c r="G902" s="22"/>
      <c r="H902" s="22"/>
      <c r="I902" s="202"/>
      <c r="J902" s="202"/>
      <c r="K902" s="203"/>
      <c r="M902" s="63"/>
    </row>
    <row r="903" spans="2:13" hidden="1">
      <c r="B903" s="202"/>
      <c r="C903" s="203"/>
      <c r="D903" s="202"/>
      <c r="E903" s="202"/>
      <c r="F903" s="22"/>
      <c r="G903" s="22"/>
      <c r="H903" s="22"/>
      <c r="I903" s="202"/>
      <c r="J903" s="202"/>
      <c r="K903" s="203"/>
      <c r="M903" s="63"/>
    </row>
    <row r="904" spans="2:13" hidden="1">
      <c r="B904" s="202"/>
      <c r="C904" s="203"/>
      <c r="D904" s="202"/>
      <c r="E904" s="202"/>
      <c r="F904" s="22"/>
      <c r="G904" s="22"/>
      <c r="H904" s="22"/>
      <c r="I904" s="202"/>
      <c r="J904" s="202"/>
      <c r="K904" s="203"/>
      <c r="M904" s="63"/>
    </row>
    <row r="905" spans="2:13" hidden="1">
      <c r="B905" s="202"/>
      <c r="C905" s="203"/>
      <c r="D905" s="202"/>
      <c r="E905" s="202"/>
      <c r="F905" s="22"/>
      <c r="G905" s="22"/>
      <c r="H905" s="22"/>
      <c r="I905" s="202"/>
      <c r="J905" s="202"/>
      <c r="K905" s="203"/>
      <c r="M905" s="63"/>
    </row>
    <row r="906" spans="2:13" hidden="1">
      <c r="B906" s="202"/>
      <c r="C906" s="203"/>
      <c r="D906" s="202"/>
      <c r="E906" s="202"/>
      <c r="F906" s="22"/>
      <c r="G906" s="22"/>
      <c r="H906" s="22"/>
      <c r="I906" s="202"/>
      <c r="J906" s="202"/>
      <c r="K906" s="203"/>
      <c r="M906" s="63"/>
    </row>
    <row r="907" spans="2:13" hidden="1">
      <c r="B907" s="202"/>
      <c r="C907" s="203"/>
      <c r="D907" s="202"/>
      <c r="E907" s="202"/>
      <c r="F907" s="22"/>
      <c r="G907" s="22"/>
      <c r="H907" s="22"/>
      <c r="I907" s="202"/>
      <c r="J907" s="202"/>
      <c r="K907" s="203"/>
      <c r="M907" s="63"/>
    </row>
    <row r="908" spans="2:13" hidden="1">
      <c r="B908" s="202"/>
      <c r="C908" s="203"/>
      <c r="D908" s="202"/>
      <c r="E908" s="202"/>
      <c r="F908" s="22"/>
      <c r="G908" s="22"/>
      <c r="H908" s="22"/>
      <c r="I908" s="202"/>
      <c r="J908" s="202"/>
      <c r="K908" s="203"/>
      <c r="M908" s="63"/>
    </row>
    <row r="909" spans="2:13" hidden="1">
      <c r="B909" s="202"/>
      <c r="C909" s="203"/>
      <c r="D909" s="202"/>
      <c r="E909" s="202"/>
      <c r="F909" s="22"/>
      <c r="G909" s="22"/>
      <c r="H909" s="22"/>
      <c r="I909" s="202"/>
      <c r="J909" s="202"/>
      <c r="K909" s="203"/>
      <c r="M909" s="63"/>
    </row>
    <row r="910" spans="2:13" hidden="1">
      <c r="B910" s="202"/>
      <c r="C910" s="203"/>
      <c r="D910" s="202"/>
      <c r="E910" s="202"/>
      <c r="F910" s="22"/>
      <c r="G910" s="22"/>
      <c r="H910" s="22"/>
      <c r="I910" s="202"/>
      <c r="J910" s="202"/>
      <c r="K910" s="203"/>
      <c r="M910" s="63"/>
    </row>
    <row r="911" spans="2:13" hidden="1">
      <c r="B911" s="202"/>
      <c r="C911" s="203"/>
      <c r="D911" s="202"/>
      <c r="E911" s="202"/>
      <c r="F911" s="22"/>
      <c r="G911" s="22"/>
      <c r="H911" s="22"/>
      <c r="I911" s="202"/>
      <c r="J911" s="202"/>
      <c r="K911" s="203"/>
      <c r="M911" s="63"/>
    </row>
    <row r="912" spans="2:13" hidden="1">
      <c r="B912" s="202"/>
      <c r="C912" s="203"/>
      <c r="D912" s="202"/>
      <c r="E912" s="202"/>
      <c r="F912" s="22"/>
      <c r="G912" s="22"/>
      <c r="H912" s="22"/>
      <c r="I912" s="202"/>
      <c r="J912" s="202"/>
      <c r="K912" s="203"/>
      <c r="M912" s="63"/>
    </row>
    <row r="913" spans="2:13" hidden="1">
      <c r="B913" s="202"/>
      <c r="C913" s="203"/>
      <c r="D913" s="202"/>
      <c r="E913" s="202"/>
      <c r="F913" s="22"/>
      <c r="G913" s="22"/>
      <c r="H913" s="22"/>
      <c r="I913" s="202"/>
      <c r="J913" s="202"/>
      <c r="K913" s="203"/>
      <c r="M913" s="63"/>
    </row>
    <row r="914" spans="2:13" hidden="1">
      <c r="B914" s="202"/>
      <c r="C914" s="203"/>
      <c r="D914" s="202"/>
      <c r="E914" s="202"/>
      <c r="F914" s="22"/>
      <c r="G914" s="22"/>
      <c r="H914" s="22"/>
      <c r="I914" s="202"/>
      <c r="J914" s="202"/>
      <c r="K914" s="203"/>
      <c r="M914" s="63"/>
    </row>
    <row r="915" spans="2:13" hidden="1">
      <c r="B915" s="202"/>
      <c r="C915" s="203"/>
      <c r="D915" s="202"/>
      <c r="E915" s="202"/>
      <c r="F915" s="22"/>
      <c r="G915" s="22"/>
      <c r="H915" s="22"/>
      <c r="I915" s="202"/>
      <c r="J915" s="202"/>
      <c r="K915" s="203"/>
      <c r="M915" s="63"/>
    </row>
    <row r="916" spans="2:13" hidden="1">
      <c r="B916" s="202"/>
      <c r="C916" s="203"/>
      <c r="D916" s="202"/>
      <c r="E916" s="202"/>
      <c r="F916" s="22"/>
      <c r="G916" s="22"/>
      <c r="H916" s="22"/>
      <c r="I916" s="202"/>
      <c r="J916" s="202"/>
      <c r="K916" s="203"/>
      <c r="M916" s="63"/>
    </row>
    <row r="917" spans="2:13" hidden="1">
      <c r="B917" s="202"/>
      <c r="C917" s="203"/>
      <c r="D917" s="202"/>
      <c r="E917" s="202"/>
      <c r="F917" s="22"/>
      <c r="G917" s="22"/>
      <c r="H917" s="22"/>
      <c r="I917" s="202"/>
      <c r="J917" s="202"/>
      <c r="K917" s="203"/>
      <c r="M917" s="63"/>
    </row>
    <row r="918" spans="2:13" hidden="1">
      <c r="B918" s="202"/>
      <c r="C918" s="203"/>
      <c r="D918" s="202"/>
      <c r="E918" s="202"/>
      <c r="F918" s="22"/>
      <c r="G918" s="22"/>
      <c r="H918" s="22"/>
      <c r="I918" s="202"/>
      <c r="J918" s="202"/>
      <c r="K918" s="203"/>
      <c r="M918" s="63"/>
    </row>
    <row r="919" spans="2:13" hidden="1">
      <c r="B919" s="202"/>
      <c r="C919" s="203"/>
      <c r="D919" s="202"/>
      <c r="E919" s="202"/>
      <c r="F919" s="22"/>
      <c r="G919" s="22"/>
      <c r="H919" s="22"/>
      <c r="I919" s="202"/>
      <c r="J919" s="202"/>
      <c r="K919" s="203"/>
      <c r="M919" s="63"/>
    </row>
    <row r="920" spans="2:13" hidden="1">
      <c r="B920" s="202"/>
      <c r="C920" s="203"/>
      <c r="D920" s="202"/>
      <c r="E920" s="202"/>
      <c r="F920" s="22"/>
      <c r="G920" s="22"/>
      <c r="H920" s="22"/>
      <c r="I920" s="202"/>
      <c r="J920" s="202"/>
      <c r="K920" s="203"/>
      <c r="M920" s="63"/>
    </row>
    <row r="921" spans="2:13" hidden="1">
      <c r="B921" s="202"/>
      <c r="C921" s="203"/>
      <c r="D921" s="202"/>
      <c r="E921" s="202"/>
      <c r="F921" s="22"/>
      <c r="G921" s="22"/>
      <c r="H921" s="22"/>
      <c r="I921" s="202"/>
      <c r="J921" s="202"/>
      <c r="K921" s="203"/>
      <c r="M921" s="63"/>
    </row>
    <row r="922" spans="2:13" hidden="1">
      <c r="B922" s="202"/>
      <c r="C922" s="203"/>
      <c r="D922" s="202"/>
      <c r="E922" s="202"/>
      <c r="F922" s="22"/>
      <c r="G922" s="22"/>
      <c r="H922" s="22"/>
      <c r="I922" s="202"/>
      <c r="J922" s="202"/>
      <c r="K922" s="203"/>
      <c r="M922" s="63"/>
    </row>
    <row r="923" spans="2:13" hidden="1">
      <c r="B923" s="202"/>
      <c r="C923" s="203"/>
      <c r="D923" s="202"/>
      <c r="E923" s="202"/>
      <c r="F923" s="22"/>
      <c r="G923" s="22"/>
      <c r="H923" s="22"/>
      <c r="I923" s="202"/>
      <c r="J923" s="202"/>
      <c r="K923" s="203"/>
      <c r="M923" s="63"/>
    </row>
    <row r="924" spans="2:13" hidden="1">
      <c r="B924" s="202"/>
      <c r="C924" s="203"/>
      <c r="D924" s="202"/>
      <c r="E924" s="202"/>
      <c r="F924" s="22"/>
      <c r="G924" s="22"/>
      <c r="H924" s="22"/>
      <c r="I924" s="202"/>
      <c r="J924" s="202"/>
      <c r="K924" s="203"/>
      <c r="M924" s="63"/>
    </row>
    <row r="925" spans="2:13" hidden="1">
      <c r="B925" s="202"/>
      <c r="C925" s="203"/>
      <c r="D925" s="202"/>
      <c r="E925" s="202"/>
      <c r="F925" s="22"/>
      <c r="G925" s="22"/>
      <c r="H925" s="22"/>
      <c r="I925" s="202"/>
      <c r="J925" s="202"/>
      <c r="K925" s="203"/>
      <c r="M925" s="63"/>
    </row>
    <row r="926" spans="2:13" hidden="1">
      <c r="B926" s="202"/>
      <c r="C926" s="203"/>
      <c r="D926" s="202"/>
      <c r="E926" s="202"/>
      <c r="F926" s="22"/>
      <c r="G926" s="22"/>
      <c r="H926" s="22"/>
      <c r="I926" s="202"/>
      <c r="J926" s="202"/>
      <c r="K926" s="203"/>
      <c r="M926" s="63"/>
    </row>
    <row r="927" spans="2:13" hidden="1">
      <c r="B927" s="202"/>
      <c r="C927" s="203"/>
      <c r="D927" s="202"/>
      <c r="E927" s="202"/>
      <c r="F927" s="22"/>
      <c r="G927" s="22"/>
      <c r="H927" s="22"/>
      <c r="I927" s="202"/>
      <c r="J927" s="202"/>
      <c r="K927" s="203"/>
      <c r="M927" s="63"/>
    </row>
    <row r="928" spans="2:13" hidden="1">
      <c r="B928" s="202"/>
      <c r="C928" s="203"/>
      <c r="D928" s="202"/>
      <c r="E928" s="202"/>
      <c r="F928" s="22"/>
      <c r="G928" s="22"/>
      <c r="H928" s="22"/>
      <c r="I928" s="202"/>
      <c r="J928" s="202"/>
      <c r="K928" s="203"/>
      <c r="M928" s="63"/>
    </row>
    <row r="929" spans="2:13" hidden="1">
      <c r="B929" s="202"/>
      <c r="C929" s="203"/>
      <c r="D929" s="202"/>
      <c r="E929" s="202"/>
      <c r="F929" s="22"/>
      <c r="G929" s="22"/>
      <c r="H929" s="22"/>
      <c r="I929" s="202"/>
      <c r="J929" s="202"/>
      <c r="K929" s="203"/>
      <c r="M929" s="63"/>
    </row>
    <row r="930" spans="2:13" hidden="1">
      <c r="B930" s="202"/>
      <c r="C930" s="203"/>
      <c r="D930" s="202"/>
      <c r="E930" s="202"/>
      <c r="F930" s="22"/>
      <c r="G930" s="22"/>
      <c r="H930" s="22"/>
      <c r="I930" s="202"/>
      <c r="J930" s="202"/>
      <c r="K930" s="203"/>
      <c r="M930" s="63"/>
    </row>
    <row r="931" spans="2:13" hidden="1">
      <c r="B931" s="202"/>
      <c r="C931" s="203"/>
      <c r="D931" s="202"/>
      <c r="E931" s="202"/>
      <c r="F931" s="22"/>
      <c r="G931" s="22"/>
      <c r="H931" s="22"/>
      <c r="I931" s="202"/>
      <c r="J931" s="202"/>
      <c r="K931" s="203"/>
      <c r="M931" s="63"/>
    </row>
    <row r="932" spans="2:13" hidden="1">
      <c r="B932" s="202"/>
      <c r="C932" s="203"/>
      <c r="D932" s="202"/>
      <c r="E932" s="202"/>
      <c r="F932" s="22"/>
      <c r="G932" s="22"/>
      <c r="H932" s="22"/>
      <c r="I932" s="202"/>
      <c r="J932" s="202"/>
      <c r="K932" s="203"/>
      <c r="M932" s="63"/>
    </row>
    <row r="933" spans="2:13" hidden="1">
      <c r="B933" s="202"/>
      <c r="C933" s="203"/>
      <c r="D933" s="202"/>
      <c r="E933" s="202"/>
      <c r="F933" s="22"/>
      <c r="G933" s="22"/>
      <c r="H933" s="22"/>
      <c r="I933" s="202"/>
      <c r="J933" s="202"/>
      <c r="K933" s="203"/>
      <c r="M933" s="63"/>
    </row>
    <row r="934" spans="2:13" hidden="1">
      <c r="B934" s="202"/>
      <c r="C934" s="203"/>
      <c r="D934" s="202"/>
      <c r="E934" s="202"/>
      <c r="F934" s="22"/>
      <c r="G934" s="22"/>
      <c r="H934" s="22"/>
      <c r="I934" s="202"/>
      <c r="J934" s="202"/>
      <c r="K934" s="203"/>
      <c r="M934" s="63"/>
    </row>
    <row r="935" spans="2:13" hidden="1">
      <c r="B935" s="202"/>
      <c r="C935" s="203"/>
      <c r="D935" s="202"/>
      <c r="E935" s="202"/>
      <c r="F935" s="22"/>
      <c r="G935" s="22"/>
      <c r="H935" s="22"/>
      <c r="I935" s="202"/>
      <c r="J935" s="202"/>
      <c r="K935" s="203"/>
      <c r="M935" s="63"/>
    </row>
    <row r="936" spans="2:13" hidden="1">
      <c r="B936" s="202"/>
      <c r="C936" s="203"/>
      <c r="D936" s="202"/>
      <c r="E936" s="202"/>
      <c r="F936" s="22"/>
      <c r="G936" s="22"/>
      <c r="H936" s="22"/>
      <c r="I936" s="202"/>
      <c r="J936" s="202"/>
      <c r="K936" s="203"/>
      <c r="M936" s="63"/>
    </row>
    <row r="937" spans="2:13" hidden="1">
      <c r="B937" s="202"/>
      <c r="C937" s="203"/>
      <c r="D937" s="202"/>
      <c r="E937" s="202"/>
      <c r="F937" s="22"/>
      <c r="G937" s="22"/>
      <c r="H937" s="22"/>
      <c r="I937" s="202"/>
      <c r="J937" s="202"/>
      <c r="K937" s="203"/>
      <c r="M937" s="63"/>
    </row>
    <row r="938" spans="2:13" hidden="1">
      <c r="B938" s="202"/>
      <c r="C938" s="203"/>
      <c r="D938" s="202"/>
      <c r="E938" s="202"/>
      <c r="F938" s="22"/>
      <c r="G938" s="22"/>
      <c r="H938" s="22"/>
      <c r="I938" s="202"/>
      <c r="J938" s="202"/>
      <c r="K938" s="203"/>
      <c r="M938" s="63"/>
    </row>
    <row r="939" spans="2:13" hidden="1">
      <c r="B939" s="202"/>
      <c r="C939" s="203"/>
      <c r="D939" s="202"/>
      <c r="E939" s="202"/>
      <c r="F939" s="22"/>
      <c r="G939" s="22"/>
      <c r="H939" s="22"/>
      <c r="I939" s="202"/>
      <c r="J939" s="202"/>
      <c r="K939" s="203"/>
      <c r="M939" s="63"/>
    </row>
    <row r="940" spans="2:13" hidden="1">
      <c r="B940" s="202"/>
      <c r="C940" s="203"/>
      <c r="D940" s="202"/>
      <c r="E940" s="202"/>
      <c r="F940" s="22"/>
      <c r="G940" s="22"/>
      <c r="H940" s="22"/>
      <c r="I940" s="202"/>
      <c r="J940" s="202"/>
      <c r="K940" s="203"/>
      <c r="M940" s="63"/>
    </row>
    <row r="941" spans="2:13" hidden="1">
      <c r="B941" s="202"/>
      <c r="C941" s="203"/>
      <c r="D941" s="202"/>
      <c r="E941" s="202"/>
      <c r="F941" s="22"/>
      <c r="G941" s="22"/>
      <c r="H941" s="22"/>
      <c r="I941" s="202"/>
      <c r="J941" s="202"/>
      <c r="K941" s="203"/>
      <c r="M941" s="63"/>
    </row>
    <row r="942" spans="2:13" hidden="1">
      <c r="B942" s="202"/>
      <c r="C942" s="203"/>
      <c r="D942" s="202"/>
      <c r="E942" s="202"/>
      <c r="F942" s="22"/>
      <c r="G942" s="22"/>
      <c r="H942" s="22"/>
      <c r="I942" s="202"/>
      <c r="J942" s="202"/>
      <c r="K942" s="203"/>
      <c r="M942" s="63"/>
    </row>
    <row r="943" spans="2:13" hidden="1">
      <c r="B943" s="202"/>
      <c r="C943" s="203"/>
      <c r="D943" s="202"/>
      <c r="E943" s="202"/>
      <c r="F943" s="22"/>
      <c r="G943" s="22"/>
      <c r="H943" s="22"/>
      <c r="I943" s="202"/>
      <c r="J943" s="202"/>
      <c r="K943" s="203"/>
      <c r="M943" s="63"/>
    </row>
    <row r="944" spans="2:13" hidden="1">
      <c r="B944" s="202"/>
      <c r="C944" s="203"/>
      <c r="D944" s="202"/>
      <c r="E944" s="202"/>
      <c r="F944" s="22"/>
      <c r="G944" s="22"/>
      <c r="H944" s="22"/>
      <c r="I944" s="202"/>
      <c r="J944" s="202"/>
      <c r="K944" s="203"/>
      <c r="M944" s="63"/>
    </row>
    <row r="945" spans="2:13" hidden="1">
      <c r="B945" s="202"/>
      <c r="C945" s="203"/>
      <c r="D945" s="202"/>
      <c r="E945" s="202"/>
      <c r="F945" s="22"/>
      <c r="G945" s="22"/>
      <c r="H945" s="22"/>
      <c r="I945" s="202"/>
      <c r="J945" s="202"/>
      <c r="K945" s="203"/>
      <c r="M945" s="63"/>
    </row>
    <row r="946" spans="2:13" hidden="1">
      <c r="B946" s="202"/>
      <c r="C946" s="203"/>
      <c r="D946" s="202"/>
      <c r="E946" s="202"/>
      <c r="F946" s="22"/>
      <c r="G946" s="22"/>
      <c r="H946" s="22"/>
      <c r="I946" s="202"/>
      <c r="J946" s="202"/>
      <c r="K946" s="203"/>
      <c r="M946" s="63"/>
    </row>
    <row r="947" spans="2:13" hidden="1">
      <c r="B947" s="202"/>
      <c r="C947" s="203"/>
      <c r="D947" s="202"/>
      <c r="E947" s="202"/>
      <c r="F947" s="22"/>
      <c r="G947" s="22"/>
      <c r="H947" s="22"/>
      <c r="I947" s="202"/>
      <c r="J947" s="202"/>
      <c r="K947" s="203"/>
      <c r="M947" s="63"/>
    </row>
    <row r="948" spans="2:13" hidden="1">
      <c r="B948" s="202"/>
      <c r="C948" s="203"/>
      <c r="D948" s="202"/>
      <c r="E948" s="202"/>
      <c r="F948" s="22"/>
      <c r="G948" s="22"/>
      <c r="H948" s="22"/>
      <c r="I948" s="202"/>
      <c r="J948" s="202"/>
      <c r="K948" s="203"/>
      <c r="M948" s="63"/>
    </row>
    <row r="949" spans="2:13" hidden="1">
      <c r="B949" s="202"/>
      <c r="C949" s="203"/>
      <c r="D949" s="202"/>
      <c r="E949" s="202"/>
      <c r="F949" s="22"/>
      <c r="G949" s="22"/>
      <c r="H949" s="22"/>
      <c r="I949" s="202"/>
      <c r="J949" s="202"/>
      <c r="K949" s="203"/>
      <c r="M949" s="63"/>
    </row>
    <row r="950" spans="2:13" hidden="1">
      <c r="B950" s="202"/>
      <c r="C950" s="203"/>
      <c r="D950" s="202"/>
      <c r="E950" s="202"/>
      <c r="F950" s="22"/>
      <c r="G950" s="22"/>
      <c r="H950" s="22"/>
      <c r="I950" s="202"/>
      <c r="J950" s="202"/>
      <c r="K950" s="203"/>
      <c r="M950" s="63"/>
    </row>
    <row r="951" spans="2:13" hidden="1">
      <c r="B951" s="202"/>
      <c r="C951" s="203"/>
      <c r="D951" s="202"/>
      <c r="E951" s="202"/>
      <c r="F951" s="22"/>
      <c r="G951" s="22"/>
      <c r="H951" s="22"/>
      <c r="I951" s="202"/>
      <c r="J951" s="202"/>
      <c r="K951" s="203"/>
      <c r="M951" s="63"/>
    </row>
    <row r="952" spans="2:13" hidden="1">
      <c r="B952" s="202"/>
      <c r="C952" s="203"/>
      <c r="D952" s="202"/>
      <c r="E952" s="202"/>
      <c r="F952" s="22"/>
      <c r="G952" s="22"/>
      <c r="H952" s="22"/>
      <c r="I952" s="202"/>
      <c r="J952" s="202"/>
      <c r="K952" s="203"/>
      <c r="M952" s="63"/>
    </row>
    <row r="953" spans="2:13" hidden="1">
      <c r="B953" s="202"/>
      <c r="C953" s="203"/>
      <c r="D953" s="202"/>
      <c r="E953" s="202"/>
      <c r="F953" s="22"/>
      <c r="G953" s="22"/>
      <c r="H953" s="22"/>
      <c r="I953" s="202"/>
      <c r="J953" s="202"/>
      <c r="K953" s="203"/>
      <c r="M953" s="63"/>
    </row>
    <row r="954" spans="2:13" hidden="1">
      <c r="B954" s="202"/>
      <c r="C954" s="203"/>
      <c r="D954" s="202"/>
      <c r="E954" s="202"/>
      <c r="F954" s="22"/>
      <c r="G954" s="22"/>
      <c r="H954" s="22"/>
      <c r="I954" s="202"/>
      <c r="J954" s="202"/>
      <c r="K954" s="203"/>
      <c r="M954" s="63"/>
    </row>
    <row r="955" spans="2:13" hidden="1">
      <c r="B955" s="202"/>
      <c r="C955" s="203"/>
      <c r="D955" s="202"/>
      <c r="E955" s="202"/>
      <c r="F955" s="22"/>
      <c r="G955" s="22"/>
      <c r="H955" s="22"/>
      <c r="I955" s="202"/>
      <c r="J955" s="202"/>
      <c r="K955" s="203"/>
      <c r="M955" s="63"/>
    </row>
    <row r="956" spans="2:13" hidden="1">
      <c r="B956" s="202"/>
      <c r="C956" s="203"/>
      <c r="D956" s="202"/>
      <c r="E956" s="202"/>
      <c r="F956" s="22"/>
      <c r="G956" s="22"/>
      <c r="H956" s="22"/>
      <c r="I956" s="202"/>
      <c r="J956" s="202"/>
      <c r="K956" s="203"/>
      <c r="M956" s="63"/>
    </row>
    <row r="957" spans="2:13" hidden="1">
      <c r="B957" s="202"/>
      <c r="C957" s="203"/>
      <c r="D957" s="202"/>
      <c r="E957" s="202"/>
      <c r="F957" s="22"/>
      <c r="G957" s="22"/>
      <c r="H957" s="22"/>
      <c r="I957" s="202"/>
      <c r="J957" s="202"/>
      <c r="K957" s="203"/>
      <c r="M957" s="63"/>
    </row>
    <row r="958" spans="2:13" hidden="1">
      <c r="B958" s="202"/>
      <c r="C958" s="203"/>
      <c r="D958" s="202"/>
      <c r="E958" s="202"/>
      <c r="F958" s="22"/>
      <c r="G958" s="22"/>
      <c r="H958" s="22"/>
      <c r="I958" s="202"/>
      <c r="J958" s="202"/>
      <c r="K958" s="203"/>
      <c r="M958" s="63"/>
    </row>
    <row r="959" spans="2:13" hidden="1">
      <c r="B959" s="202"/>
      <c r="C959" s="203"/>
      <c r="D959" s="202"/>
      <c r="E959" s="202"/>
      <c r="F959" s="22"/>
      <c r="G959" s="22"/>
      <c r="H959" s="22"/>
      <c r="I959" s="202"/>
      <c r="J959" s="202"/>
      <c r="K959" s="203"/>
      <c r="M959" s="63"/>
    </row>
    <row r="960" spans="2:13" hidden="1">
      <c r="B960" s="202"/>
      <c r="C960" s="203"/>
      <c r="D960" s="202"/>
      <c r="E960" s="202"/>
      <c r="F960" s="22"/>
      <c r="G960" s="22"/>
      <c r="H960" s="22"/>
      <c r="I960" s="202"/>
      <c r="J960" s="202"/>
      <c r="K960" s="203"/>
      <c r="M960" s="63"/>
    </row>
    <row r="961" spans="2:13" hidden="1">
      <c r="B961" s="202"/>
      <c r="C961" s="203"/>
      <c r="D961" s="202"/>
      <c r="E961" s="202"/>
      <c r="F961" s="22"/>
      <c r="G961" s="22"/>
      <c r="H961" s="22"/>
      <c r="I961" s="202"/>
      <c r="J961" s="202"/>
      <c r="K961" s="203"/>
      <c r="M961" s="63"/>
    </row>
    <row r="962" spans="2:13" hidden="1">
      <c r="B962" s="202"/>
      <c r="C962" s="203"/>
      <c r="D962" s="202"/>
      <c r="E962" s="202"/>
      <c r="F962" s="22"/>
      <c r="G962" s="22"/>
      <c r="H962" s="22"/>
      <c r="I962" s="202"/>
      <c r="J962" s="202"/>
      <c r="K962" s="203"/>
      <c r="M962" s="63"/>
    </row>
    <row r="963" spans="2:13" hidden="1">
      <c r="B963" s="202"/>
      <c r="C963" s="203"/>
      <c r="D963" s="202"/>
      <c r="E963" s="202"/>
      <c r="F963" s="22"/>
      <c r="G963" s="22"/>
      <c r="H963" s="22"/>
      <c r="I963" s="202"/>
      <c r="J963" s="202"/>
      <c r="K963" s="203"/>
      <c r="M963" s="63"/>
    </row>
    <row r="964" spans="2:13" hidden="1">
      <c r="B964" s="202"/>
      <c r="C964" s="203"/>
      <c r="D964" s="202"/>
      <c r="E964" s="202"/>
      <c r="F964" s="22"/>
      <c r="G964" s="22"/>
      <c r="H964" s="22"/>
      <c r="I964" s="202"/>
      <c r="J964" s="202"/>
      <c r="K964" s="203"/>
      <c r="M964" s="63"/>
    </row>
    <row r="965" spans="2:13" hidden="1">
      <c r="B965" s="202"/>
      <c r="C965" s="203"/>
      <c r="D965" s="202"/>
      <c r="E965" s="202"/>
      <c r="F965" s="22"/>
      <c r="G965" s="22"/>
      <c r="H965" s="22"/>
      <c r="I965" s="202"/>
      <c r="J965" s="202"/>
      <c r="K965" s="203"/>
      <c r="M965" s="63"/>
    </row>
    <row r="966" spans="2:13" hidden="1">
      <c r="B966" s="202"/>
      <c r="C966" s="203"/>
      <c r="D966" s="202"/>
      <c r="E966" s="202"/>
      <c r="F966" s="22"/>
      <c r="G966" s="22"/>
      <c r="H966" s="22"/>
      <c r="I966" s="202"/>
      <c r="J966" s="202"/>
      <c r="K966" s="203"/>
      <c r="M966" s="63"/>
    </row>
    <row r="967" spans="2:13" hidden="1">
      <c r="B967" s="202"/>
      <c r="C967" s="203"/>
      <c r="D967" s="202"/>
      <c r="E967" s="202"/>
      <c r="F967" s="22"/>
      <c r="G967" s="22"/>
      <c r="H967" s="22"/>
      <c r="I967" s="202"/>
      <c r="J967" s="202"/>
      <c r="K967" s="203"/>
      <c r="M967" s="63"/>
    </row>
    <row r="968" spans="2:13" hidden="1">
      <c r="B968" s="202"/>
      <c r="C968" s="203"/>
      <c r="D968" s="202"/>
      <c r="E968" s="202"/>
      <c r="F968" s="22"/>
      <c r="G968" s="22"/>
      <c r="H968" s="22"/>
      <c r="I968" s="202"/>
      <c r="J968" s="202"/>
      <c r="K968" s="203"/>
      <c r="M968" s="63"/>
    </row>
    <row r="969" spans="2:13" hidden="1">
      <c r="B969" s="202"/>
      <c r="C969" s="203"/>
      <c r="D969" s="202"/>
      <c r="E969" s="202"/>
      <c r="F969" s="22"/>
      <c r="G969" s="22"/>
      <c r="H969" s="22"/>
      <c r="I969" s="202"/>
      <c r="J969" s="202"/>
      <c r="K969" s="203"/>
      <c r="M969" s="63"/>
    </row>
    <row r="970" spans="2:13" hidden="1">
      <c r="B970" s="202"/>
      <c r="C970" s="203"/>
      <c r="D970" s="202"/>
      <c r="E970" s="202"/>
      <c r="F970" s="22"/>
      <c r="G970" s="22"/>
      <c r="H970" s="22"/>
      <c r="I970" s="202"/>
      <c r="J970" s="202"/>
      <c r="K970" s="203"/>
      <c r="M970" s="63"/>
    </row>
    <row r="971" spans="2:13" hidden="1">
      <c r="B971" s="202"/>
      <c r="C971" s="203"/>
      <c r="D971" s="202"/>
      <c r="E971" s="202"/>
      <c r="F971" s="22"/>
      <c r="G971" s="22"/>
      <c r="H971" s="22"/>
      <c r="I971" s="202"/>
      <c r="J971" s="202"/>
      <c r="K971" s="203"/>
      <c r="M971" s="63"/>
    </row>
    <row r="972" spans="2:13" hidden="1">
      <c r="B972" s="202"/>
      <c r="C972" s="203"/>
      <c r="D972" s="202"/>
      <c r="E972" s="202"/>
      <c r="F972" s="22"/>
      <c r="G972" s="22"/>
      <c r="H972" s="22"/>
      <c r="I972" s="202"/>
      <c r="J972" s="202"/>
      <c r="K972" s="203"/>
      <c r="M972" s="63"/>
    </row>
    <row r="973" spans="2:13" hidden="1">
      <c r="B973" s="202"/>
      <c r="C973" s="203"/>
      <c r="D973" s="202"/>
      <c r="E973" s="202"/>
      <c r="F973" s="22"/>
      <c r="G973" s="22"/>
      <c r="H973" s="22"/>
      <c r="I973" s="202"/>
      <c r="J973" s="202"/>
      <c r="K973" s="203"/>
      <c r="M973" s="63"/>
    </row>
    <row r="974" spans="2:13" hidden="1">
      <c r="B974" s="202"/>
      <c r="C974" s="203"/>
      <c r="D974" s="202"/>
      <c r="E974" s="202"/>
      <c r="F974" s="22"/>
      <c r="G974" s="22"/>
      <c r="H974" s="22"/>
      <c r="I974" s="202"/>
      <c r="J974" s="202"/>
      <c r="K974" s="203"/>
      <c r="M974" s="63"/>
    </row>
    <row r="975" spans="2:13" hidden="1">
      <c r="B975" s="202"/>
      <c r="C975" s="203"/>
      <c r="D975" s="202"/>
      <c r="E975" s="202"/>
      <c r="F975" s="22"/>
      <c r="G975" s="22"/>
      <c r="H975" s="22"/>
      <c r="I975" s="202"/>
      <c r="J975" s="202"/>
      <c r="K975" s="203"/>
      <c r="M975" s="63"/>
    </row>
    <row r="976" spans="2:13" hidden="1">
      <c r="B976" s="202"/>
      <c r="C976" s="203"/>
      <c r="D976" s="202"/>
      <c r="E976" s="202"/>
      <c r="F976" s="22"/>
      <c r="G976" s="22"/>
      <c r="H976" s="22"/>
      <c r="I976" s="202"/>
      <c r="J976" s="202"/>
      <c r="K976" s="203"/>
      <c r="M976" s="63"/>
    </row>
    <row r="977" spans="2:13" hidden="1">
      <c r="B977" s="202"/>
      <c r="C977" s="203"/>
      <c r="D977" s="202"/>
      <c r="E977" s="202"/>
      <c r="F977" s="22"/>
      <c r="G977" s="22"/>
      <c r="H977" s="22"/>
      <c r="I977" s="202"/>
      <c r="J977" s="202"/>
      <c r="K977" s="203"/>
      <c r="M977" s="63"/>
    </row>
    <row r="978" spans="2:13" hidden="1">
      <c r="B978" s="202"/>
      <c r="C978" s="203"/>
      <c r="D978" s="202"/>
      <c r="E978" s="202"/>
      <c r="F978" s="22"/>
      <c r="G978" s="22"/>
      <c r="H978" s="22"/>
      <c r="I978" s="202"/>
      <c r="J978" s="202"/>
      <c r="K978" s="203"/>
      <c r="M978" s="63"/>
    </row>
    <row r="979" spans="2:13" hidden="1">
      <c r="B979" s="202"/>
      <c r="C979" s="203"/>
      <c r="D979" s="202"/>
      <c r="E979" s="202"/>
      <c r="F979" s="22"/>
      <c r="G979" s="22"/>
      <c r="H979" s="22"/>
      <c r="I979" s="202"/>
      <c r="J979" s="202"/>
      <c r="K979" s="203"/>
      <c r="M979" s="63"/>
    </row>
    <row r="980" spans="2:13" hidden="1">
      <c r="B980" s="202"/>
      <c r="C980" s="203"/>
      <c r="D980" s="202"/>
      <c r="E980" s="202"/>
      <c r="F980" s="22"/>
      <c r="G980" s="22"/>
      <c r="H980" s="22"/>
      <c r="I980" s="202"/>
      <c r="J980" s="202"/>
      <c r="K980" s="203"/>
      <c r="M980" s="63"/>
    </row>
    <row r="981" spans="2:13" hidden="1">
      <c r="B981" s="202"/>
      <c r="C981" s="203"/>
      <c r="D981" s="202"/>
      <c r="E981" s="202"/>
      <c r="F981" s="22"/>
      <c r="G981" s="22"/>
      <c r="H981" s="22"/>
      <c r="I981" s="202"/>
      <c r="J981" s="202"/>
      <c r="K981" s="203"/>
      <c r="M981" s="63"/>
    </row>
    <row r="982" spans="2:13" hidden="1">
      <c r="B982" s="202"/>
      <c r="C982" s="203"/>
      <c r="D982" s="202"/>
      <c r="E982" s="202"/>
      <c r="F982" s="22"/>
      <c r="G982" s="22"/>
      <c r="H982" s="22"/>
      <c r="I982" s="202"/>
      <c r="J982" s="202"/>
      <c r="K982" s="203"/>
      <c r="M982" s="63"/>
    </row>
    <row r="983" spans="2:13" hidden="1">
      <c r="B983" s="202"/>
      <c r="C983" s="203"/>
      <c r="D983" s="202"/>
      <c r="E983" s="202"/>
      <c r="F983" s="22"/>
      <c r="G983" s="22"/>
      <c r="H983" s="22"/>
      <c r="I983" s="202"/>
      <c r="J983" s="202"/>
      <c r="K983" s="203"/>
      <c r="M983" s="63"/>
    </row>
    <row r="984" spans="2:13" hidden="1">
      <c r="B984" s="202"/>
      <c r="C984" s="203"/>
      <c r="D984" s="202"/>
      <c r="E984" s="202"/>
      <c r="F984" s="22"/>
      <c r="G984" s="22"/>
      <c r="H984" s="22"/>
      <c r="I984" s="202"/>
      <c r="J984" s="202"/>
      <c r="K984" s="203"/>
      <c r="M984" s="63"/>
    </row>
    <row r="985" spans="2:13" hidden="1">
      <c r="B985" s="202"/>
      <c r="C985" s="203"/>
      <c r="D985" s="202"/>
      <c r="E985" s="202"/>
      <c r="F985" s="22"/>
      <c r="G985" s="22"/>
      <c r="H985" s="22"/>
      <c r="I985" s="202"/>
      <c r="J985" s="202"/>
      <c r="K985" s="203"/>
      <c r="M985" s="63"/>
    </row>
    <row r="986" spans="2:13" hidden="1">
      <c r="B986" s="202"/>
      <c r="C986" s="203"/>
      <c r="D986" s="202"/>
      <c r="E986" s="202"/>
      <c r="F986" s="22"/>
      <c r="G986" s="22"/>
      <c r="H986" s="22"/>
      <c r="I986" s="202"/>
      <c r="J986" s="202"/>
      <c r="K986" s="203"/>
      <c r="M986" s="63"/>
    </row>
    <row r="987" spans="2:13" hidden="1">
      <c r="B987" s="202"/>
      <c r="C987" s="203"/>
      <c r="D987" s="202"/>
      <c r="E987" s="202"/>
      <c r="F987" s="22"/>
      <c r="G987" s="22"/>
      <c r="H987" s="22"/>
      <c r="I987" s="202"/>
      <c r="J987" s="202"/>
      <c r="K987" s="203"/>
      <c r="M987" s="63"/>
    </row>
    <row r="988" spans="2:13" hidden="1">
      <c r="B988" s="202"/>
      <c r="C988" s="203"/>
      <c r="D988" s="202"/>
      <c r="E988" s="202"/>
      <c r="F988" s="22"/>
      <c r="G988" s="22"/>
      <c r="H988" s="22"/>
      <c r="I988" s="202"/>
      <c r="J988" s="202"/>
      <c r="K988" s="203"/>
      <c r="M988" s="63"/>
    </row>
    <row r="989" spans="2:13" hidden="1">
      <c r="B989" s="202"/>
      <c r="C989" s="203"/>
      <c r="D989" s="202"/>
      <c r="E989" s="202"/>
      <c r="F989" s="22"/>
      <c r="G989" s="22"/>
      <c r="H989" s="22"/>
      <c r="I989" s="202"/>
      <c r="J989" s="202"/>
      <c r="K989" s="203"/>
      <c r="M989" s="63"/>
    </row>
    <row r="990" spans="2:13" hidden="1">
      <c r="B990" s="202"/>
      <c r="C990" s="203"/>
      <c r="D990" s="202"/>
      <c r="E990" s="202"/>
      <c r="F990" s="22"/>
      <c r="G990" s="22"/>
      <c r="H990" s="22"/>
      <c r="I990" s="202"/>
      <c r="J990" s="202"/>
      <c r="K990" s="203"/>
      <c r="M990" s="63"/>
    </row>
    <row r="991" spans="2:13" hidden="1">
      <c r="B991" s="202"/>
      <c r="C991" s="203"/>
      <c r="D991" s="202"/>
      <c r="E991" s="202"/>
      <c r="F991" s="22"/>
      <c r="G991" s="22"/>
      <c r="H991" s="22"/>
      <c r="I991" s="202"/>
      <c r="J991" s="202"/>
      <c r="K991" s="203"/>
      <c r="M991" s="63"/>
    </row>
    <row r="992" spans="2:13" hidden="1">
      <c r="B992" s="202"/>
      <c r="C992" s="203"/>
      <c r="D992" s="202"/>
      <c r="E992" s="202"/>
      <c r="F992" s="22"/>
      <c r="G992" s="22"/>
      <c r="H992" s="22"/>
      <c r="I992" s="202"/>
      <c r="J992" s="202"/>
      <c r="K992" s="203"/>
      <c r="M992" s="63"/>
    </row>
    <row r="993" spans="2:13" hidden="1">
      <c r="B993" s="202"/>
      <c r="C993" s="203"/>
      <c r="D993" s="202"/>
      <c r="E993" s="202"/>
      <c r="F993" s="22"/>
      <c r="G993" s="22"/>
      <c r="H993" s="22"/>
      <c r="I993" s="202"/>
      <c r="J993" s="202"/>
      <c r="K993" s="203"/>
      <c r="M993" s="63"/>
    </row>
    <row r="994" spans="2:13" hidden="1">
      <c r="B994" s="202"/>
      <c r="C994" s="203"/>
      <c r="D994" s="202"/>
      <c r="E994" s="202"/>
      <c r="F994" s="22"/>
      <c r="G994" s="22"/>
      <c r="H994" s="22"/>
      <c r="I994" s="202"/>
      <c r="J994" s="202"/>
      <c r="K994" s="203"/>
      <c r="M994" s="63"/>
    </row>
    <row r="995" spans="2:13" hidden="1">
      <c r="B995" s="202"/>
      <c r="C995" s="203"/>
      <c r="D995" s="202"/>
      <c r="E995" s="202"/>
      <c r="F995" s="22"/>
      <c r="G995" s="22"/>
      <c r="H995" s="22"/>
      <c r="I995" s="202"/>
      <c r="J995" s="202"/>
      <c r="K995" s="203"/>
      <c r="M995" s="63"/>
    </row>
    <row r="996" spans="2:13" hidden="1">
      <c r="B996" s="202"/>
      <c r="C996" s="203"/>
      <c r="D996" s="202"/>
      <c r="E996" s="202"/>
      <c r="F996" s="22"/>
      <c r="G996" s="22"/>
      <c r="H996" s="22"/>
      <c r="I996" s="202"/>
      <c r="J996" s="202"/>
      <c r="K996" s="203"/>
      <c r="M996" s="63"/>
    </row>
    <row r="997" spans="2:13" hidden="1">
      <c r="B997" s="202"/>
      <c r="C997" s="203"/>
      <c r="D997" s="202"/>
      <c r="E997" s="202"/>
      <c r="F997" s="22"/>
      <c r="G997" s="22"/>
      <c r="H997" s="22"/>
      <c r="I997" s="202"/>
      <c r="J997" s="202"/>
      <c r="K997" s="203"/>
      <c r="M997" s="63"/>
    </row>
    <row r="998" spans="2:13" hidden="1">
      <c r="B998" s="202"/>
      <c r="C998" s="203"/>
      <c r="D998" s="202"/>
      <c r="E998" s="202"/>
      <c r="F998" s="22"/>
      <c r="G998" s="22"/>
      <c r="H998" s="22"/>
      <c r="I998" s="202"/>
      <c r="J998" s="202"/>
      <c r="K998" s="203"/>
      <c r="M998" s="63"/>
    </row>
    <row r="999" spans="2:13" hidden="1">
      <c r="B999" s="202"/>
      <c r="C999" s="203"/>
      <c r="D999" s="202"/>
      <c r="E999" s="202"/>
      <c r="F999" s="22"/>
      <c r="G999" s="22"/>
      <c r="H999" s="22"/>
      <c r="I999" s="202"/>
      <c r="J999" s="202"/>
      <c r="K999" s="203"/>
      <c r="M999" s="63"/>
    </row>
    <row r="1000" spans="2:13" hidden="1">
      <c r="B1000" s="202"/>
      <c r="C1000" s="203"/>
      <c r="D1000" s="202"/>
      <c r="E1000" s="202"/>
      <c r="F1000" s="22"/>
      <c r="G1000" s="22"/>
      <c r="H1000" s="22"/>
      <c r="I1000" s="202"/>
      <c r="J1000" s="202"/>
      <c r="K1000" s="203"/>
      <c r="M1000" s="63"/>
    </row>
    <row r="1001" spans="2:13" hidden="1">
      <c r="B1001" s="202"/>
      <c r="C1001" s="203"/>
      <c r="D1001" s="202"/>
      <c r="E1001" s="202"/>
      <c r="F1001" s="22"/>
      <c r="G1001" s="22"/>
      <c r="H1001" s="22"/>
      <c r="I1001" s="202"/>
      <c r="J1001" s="202"/>
      <c r="K1001" s="203"/>
      <c r="M1001" s="63"/>
    </row>
    <row r="1002" spans="2:13" hidden="1">
      <c r="B1002" s="202"/>
      <c r="C1002" s="203"/>
      <c r="D1002" s="202"/>
      <c r="E1002" s="202"/>
      <c r="F1002" s="22"/>
      <c r="G1002" s="22"/>
      <c r="H1002" s="22"/>
      <c r="I1002" s="202"/>
      <c r="J1002" s="202"/>
      <c r="K1002" s="203"/>
      <c r="M1002" s="63"/>
    </row>
    <row r="1003" spans="2:13" hidden="1">
      <c r="B1003" s="202"/>
      <c r="C1003" s="203"/>
      <c r="D1003" s="202"/>
      <c r="E1003" s="202"/>
      <c r="F1003" s="22"/>
      <c r="G1003" s="22"/>
      <c r="H1003" s="22"/>
      <c r="I1003" s="202"/>
      <c r="J1003" s="202"/>
      <c r="K1003" s="203"/>
      <c r="M1003" s="63"/>
    </row>
    <row r="1004" spans="2:13" hidden="1">
      <c r="B1004" s="202"/>
      <c r="C1004" s="203"/>
      <c r="D1004" s="202"/>
      <c r="E1004" s="202"/>
      <c r="F1004" s="22"/>
      <c r="G1004" s="22"/>
      <c r="H1004" s="22"/>
      <c r="I1004" s="202"/>
      <c r="J1004" s="202"/>
      <c r="K1004" s="203"/>
      <c r="M1004" s="63"/>
    </row>
    <row r="1005" spans="2:13" hidden="1">
      <c r="B1005" s="202"/>
      <c r="C1005" s="203"/>
      <c r="D1005" s="202"/>
      <c r="E1005" s="202"/>
      <c r="F1005" s="22"/>
      <c r="G1005" s="22"/>
      <c r="H1005" s="22"/>
      <c r="I1005" s="202"/>
      <c r="J1005" s="202"/>
      <c r="K1005" s="203"/>
      <c r="M1005" s="63"/>
    </row>
    <row r="1006" spans="2:13" hidden="1">
      <c r="B1006" s="202"/>
      <c r="C1006" s="203"/>
      <c r="D1006" s="202"/>
      <c r="E1006" s="202"/>
      <c r="F1006" s="22"/>
      <c r="G1006" s="22"/>
      <c r="H1006" s="22"/>
      <c r="I1006" s="202"/>
      <c r="J1006" s="202"/>
      <c r="K1006" s="203"/>
      <c r="M1006" s="63"/>
    </row>
    <row r="1007" spans="2:13" hidden="1">
      <c r="B1007" s="202"/>
      <c r="C1007" s="203"/>
      <c r="D1007" s="202"/>
      <c r="E1007" s="202"/>
      <c r="F1007" s="22"/>
      <c r="G1007" s="22"/>
      <c r="H1007" s="22"/>
      <c r="I1007" s="202"/>
      <c r="J1007" s="202"/>
      <c r="K1007" s="203"/>
      <c r="M1007" s="63"/>
    </row>
    <row r="1008" spans="2:13" hidden="1">
      <c r="B1008" s="202"/>
      <c r="C1008" s="203"/>
      <c r="D1008" s="202"/>
      <c r="E1008" s="202"/>
      <c r="F1008" s="22"/>
      <c r="G1008" s="22"/>
      <c r="H1008" s="22"/>
      <c r="I1008" s="202"/>
      <c r="J1008" s="202"/>
      <c r="K1008" s="203"/>
      <c r="M1008" s="63"/>
    </row>
    <row r="1009" spans="2:13" hidden="1">
      <c r="B1009" s="202"/>
      <c r="C1009" s="203"/>
      <c r="D1009" s="202"/>
      <c r="E1009" s="202"/>
      <c r="F1009" s="22"/>
      <c r="G1009" s="22"/>
      <c r="H1009" s="22"/>
      <c r="I1009" s="202"/>
      <c r="J1009" s="202"/>
      <c r="K1009" s="203"/>
      <c r="M1009" s="63"/>
    </row>
    <row r="1010" spans="2:13" hidden="1">
      <c r="B1010" s="202"/>
      <c r="C1010" s="203"/>
      <c r="D1010" s="202"/>
      <c r="E1010" s="202"/>
      <c r="F1010" s="22"/>
      <c r="G1010" s="22"/>
      <c r="H1010" s="22"/>
      <c r="I1010" s="202"/>
      <c r="J1010" s="202"/>
      <c r="K1010" s="203"/>
      <c r="M1010" s="63"/>
    </row>
    <row r="1011" spans="2:13" hidden="1">
      <c r="B1011" s="202"/>
      <c r="C1011" s="203"/>
      <c r="D1011" s="202"/>
      <c r="E1011" s="202"/>
      <c r="F1011" s="22"/>
      <c r="G1011" s="22"/>
      <c r="H1011" s="22"/>
      <c r="I1011" s="202"/>
      <c r="J1011" s="202"/>
      <c r="K1011" s="203"/>
      <c r="M1011" s="63"/>
    </row>
    <row r="1012" spans="2:13" hidden="1">
      <c r="B1012" s="202"/>
      <c r="C1012" s="203"/>
      <c r="D1012" s="202"/>
      <c r="E1012" s="202"/>
      <c r="F1012" s="22"/>
      <c r="G1012" s="22"/>
      <c r="H1012" s="22"/>
      <c r="I1012" s="202"/>
      <c r="J1012" s="202"/>
      <c r="K1012" s="203"/>
      <c r="M1012" s="63"/>
    </row>
    <row r="1013" spans="2:13" hidden="1">
      <c r="B1013" s="202"/>
      <c r="C1013" s="203"/>
      <c r="D1013" s="202"/>
      <c r="E1013" s="202"/>
      <c r="F1013" s="22"/>
      <c r="G1013" s="22"/>
      <c r="H1013" s="22"/>
      <c r="I1013" s="202"/>
      <c r="J1013" s="202"/>
      <c r="K1013" s="203"/>
      <c r="M1013" s="63"/>
    </row>
    <row r="1014" spans="2:13" hidden="1">
      <c r="B1014" s="202"/>
      <c r="C1014" s="203"/>
      <c r="D1014" s="202"/>
      <c r="E1014" s="202"/>
      <c r="F1014" s="22"/>
      <c r="G1014" s="22"/>
      <c r="H1014" s="22"/>
      <c r="I1014" s="202"/>
      <c r="J1014" s="202"/>
      <c r="K1014" s="203"/>
      <c r="M1014" s="63"/>
    </row>
    <row r="1015" spans="2:13" hidden="1">
      <c r="B1015" s="202"/>
      <c r="C1015" s="203"/>
      <c r="D1015" s="202"/>
      <c r="E1015" s="202"/>
      <c r="F1015" s="22"/>
      <c r="G1015" s="22"/>
      <c r="H1015" s="22"/>
      <c r="I1015" s="202"/>
      <c r="J1015" s="202"/>
      <c r="K1015" s="203"/>
      <c r="M1015" s="63"/>
    </row>
    <row r="1016" spans="2:13" hidden="1">
      <c r="B1016" s="202"/>
      <c r="C1016" s="203"/>
      <c r="D1016" s="202"/>
      <c r="E1016" s="202"/>
      <c r="F1016" s="22"/>
      <c r="G1016" s="22"/>
      <c r="H1016" s="22"/>
      <c r="I1016" s="202"/>
      <c r="J1016" s="202"/>
      <c r="K1016" s="203"/>
      <c r="M1016" s="63"/>
    </row>
    <row r="1017" spans="2:13" hidden="1">
      <c r="B1017" s="202"/>
      <c r="C1017" s="203"/>
      <c r="D1017" s="202"/>
      <c r="E1017" s="202"/>
      <c r="F1017" s="22"/>
      <c r="G1017" s="22"/>
      <c r="H1017" s="22"/>
      <c r="I1017" s="202"/>
      <c r="J1017" s="202"/>
      <c r="K1017" s="203"/>
      <c r="M1017" s="63"/>
    </row>
    <row r="1018" spans="2:13" hidden="1">
      <c r="B1018" s="202"/>
      <c r="C1018" s="203"/>
      <c r="D1018" s="202"/>
      <c r="E1018" s="202"/>
      <c r="F1018" s="22"/>
      <c r="G1018" s="22"/>
      <c r="H1018" s="22"/>
      <c r="I1018" s="202"/>
      <c r="J1018" s="202"/>
      <c r="K1018" s="203"/>
      <c r="M1018" s="63"/>
    </row>
    <row r="1019" spans="2:13" hidden="1">
      <c r="B1019" s="202"/>
      <c r="C1019" s="203"/>
      <c r="D1019" s="202"/>
      <c r="E1019" s="202"/>
      <c r="F1019" s="22"/>
      <c r="G1019" s="22"/>
      <c r="H1019" s="22"/>
      <c r="I1019" s="202"/>
      <c r="J1019" s="202"/>
      <c r="K1019" s="203"/>
      <c r="M1019" s="63"/>
    </row>
    <row r="1020" spans="2:13" hidden="1">
      <c r="B1020" s="202"/>
      <c r="C1020" s="203"/>
      <c r="D1020" s="202"/>
      <c r="E1020" s="202"/>
      <c r="F1020" s="22"/>
      <c r="G1020" s="22"/>
      <c r="H1020" s="22"/>
      <c r="I1020" s="202"/>
      <c r="J1020" s="202"/>
      <c r="K1020" s="203"/>
      <c r="M1020" s="63"/>
    </row>
    <row r="1021" spans="2:13" hidden="1">
      <c r="B1021" s="202"/>
      <c r="C1021" s="203"/>
      <c r="D1021" s="202"/>
      <c r="E1021" s="202"/>
      <c r="F1021" s="22"/>
      <c r="G1021" s="22"/>
      <c r="H1021" s="22"/>
      <c r="I1021" s="202"/>
      <c r="J1021" s="202"/>
      <c r="K1021" s="203"/>
      <c r="M1021" s="63"/>
    </row>
    <row r="1022" spans="2:13" hidden="1">
      <c r="B1022" s="202"/>
      <c r="C1022" s="203"/>
      <c r="D1022" s="202"/>
      <c r="E1022" s="202"/>
      <c r="F1022" s="22"/>
      <c r="G1022" s="22"/>
      <c r="H1022" s="22"/>
      <c r="I1022" s="202"/>
      <c r="J1022" s="202"/>
      <c r="K1022" s="203"/>
      <c r="M1022" s="63"/>
    </row>
    <row r="1023" spans="2:13" hidden="1">
      <c r="B1023" s="202"/>
      <c r="C1023" s="203"/>
      <c r="D1023" s="202"/>
      <c r="E1023" s="202"/>
      <c r="F1023" s="22"/>
      <c r="G1023" s="22"/>
      <c r="H1023" s="22"/>
      <c r="I1023" s="202"/>
      <c r="J1023" s="202"/>
      <c r="K1023" s="203"/>
      <c r="M1023" s="63"/>
    </row>
    <row r="1024" spans="2:13" hidden="1">
      <c r="B1024" s="202"/>
      <c r="C1024" s="203"/>
      <c r="D1024" s="202"/>
      <c r="E1024" s="202"/>
      <c r="F1024" s="22"/>
      <c r="G1024" s="22"/>
      <c r="H1024" s="22"/>
      <c r="I1024" s="202"/>
      <c r="J1024" s="202"/>
      <c r="K1024" s="203"/>
      <c r="M1024" s="63"/>
    </row>
    <row r="1025" spans="2:13" hidden="1">
      <c r="B1025" s="202"/>
      <c r="C1025" s="203"/>
      <c r="D1025" s="202"/>
      <c r="E1025" s="202"/>
      <c r="F1025" s="22"/>
      <c r="G1025" s="22"/>
      <c r="H1025" s="22"/>
      <c r="I1025" s="202"/>
      <c r="J1025" s="202"/>
      <c r="K1025" s="203"/>
      <c r="M1025" s="63"/>
    </row>
    <row r="1026" spans="2:13" hidden="1">
      <c r="B1026" s="202"/>
      <c r="C1026" s="203"/>
      <c r="D1026" s="202"/>
      <c r="E1026" s="202"/>
      <c r="F1026" s="22"/>
      <c r="G1026" s="22"/>
      <c r="H1026" s="22"/>
      <c r="I1026" s="202"/>
      <c r="J1026" s="202"/>
      <c r="K1026" s="203"/>
      <c r="M1026" s="63"/>
    </row>
    <row r="1027" spans="2:13" hidden="1">
      <c r="B1027" s="202"/>
      <c r="C1027" s="203"/>
      <c r="D1027" s="202"/>
      <c r="E1027" s="202"/>
      <c r="F1027" s="22"/>
      <c r="G1027" s="22"/>
      <c r="H1027" s="22"/>
      <c r="I1027" s="202"/>
      <c r="J1027" s="202"/>
      <c r="K1027" s="203"/>
      <c r="M1027" s="63"/>
    </row>
    <row r="1028" spans="2:13" hidden="1">
      <c r="B1028" s="202"/>
      <c r="C1028" s="203"/>
      <c r="D1028" s="202"/>
      <c r="E1028" s="202"/>
      <c r="F1028" s="22"/>
      <c r="G1028" s="22"/>
      <c r="H1028" s="22"/>
      <c r="I1028" s="202"/>
      <c r="J1028" s="202"/>
      <c r="K1028" s="203"/>
      <c r="M1028" s="63"/>
    </row>
    <row r="1029" spans="2:13" hidden="1">
      <c r="B1029" s="202"/>
      <c r="C1029" s="203"/>
      <c r="D1029" s="202"/>
      <c r="E1029" s="202"/>
      <c r="F1029" s="22"/>
      <c r="G1029" s="22"/>
      <c r="H1029" s="22"/>
      <c r="I1029" s="202"/>
      <c r="J1029" s="202"/>
      <c r="K1029" s="203"/>
      <c r="M1029" s="63"/>
    </row>
    <row r="1030" spans="2:13" hidden="1">
      <c r="B1030" s="202"/>
      <c r="C1030" s="203"/>
      <c r="D1030" s="202"/>
      <c r="E1030" s="202"/>
      <c r="F1030" s="22"/>
      <c r="G1030" s="22"/>
      <c r="H1030" s="22"/>
      <c r="I1030" s="202"/>
      <c r="J1030" s="202"/>
      <c r="K1030" s="203"/>
      <c r="M1030" s="63"/>
    </row>
    <row r="1031" spans="2:13" hidden="1">
      <c r="B1031" s="202"/>
      <c r="C1031" s="203"/>
      <c r="D1031" s="202"/>
      <c r="E1031" s="202"/>
      <c r="F1031" s="22"/>
      <c r="G1031" s="22"/>
      <c r="H1031" s="22"/>
      <c r="I1031" s="202"/>
      <c r="J1031" s="202"/>
      <c r="K1031" s="203"/>
      <c r="M1031" s="63"/>
    </row>
    <row r="1032" spans="2:13" hidden="1">
      <c r="B1032" s="202"/>
      <c r="C1032" s="203"/>
      <c r="D1032" s="202"/>
      <c r="E1032" s="202"/>
      <c r="F1032" s="22"/>
      <c r="G1032" s="22"/>
      <c r="H1032" s="22"/>
      <c r="I1032" s="202"/>
      <c r="J1032" s="202"/>
      <c r="K1032" s="203"/>
      <c r="M1032" s="63"/>
    </row>
    <row r="1033" spans="2:13" hidden="1">
      <c r="B1033" s="202"/>
      <c r="C1033" s="203"/>
      <c r="D1033" s="202"/>
      <c r="E1033" s="202"/>
      <c r="F1033" s="22"/>
      <c r="G1033" s="22"/>
      <c r="H1033" s="22"/>
      <c r="I1033" s="202"/>
      <c r="J1033" s="202"/>
      <c r="K1033" s="203"/>
      <c r="M1033" s="63"/>
    </row>
    <row r="1034" spans="2:13" hidden="1">
      <c r="B1034" s="202"/>
      <c r="C1034" s="203"/>
      <c r="D1034" s="202"/>
      <c r="E1034" s="202"/>
      <c r="F1034" s="22"/>
      <c r="G1034" s="22"/>
      <c r="H1034" s="22"/>
      <c r="I1034" s="202"/>
      <c r="J1034" s="202"/>
      <c r="K1034" s="203"/>
      <c r="M1034" s="63"/>
    </row>
    <row r="1035" spans="2:13" hidden="1">
      <c r="B1035" s="202"/>
      <c r="C1035" s="203"/>
      <c r="D1035" s="202"/>
      <c r="E1035" s="202"/>
      <c r="F1035" s="22"/>
      <c r="G1035" s="22"/>
      <c r="H1035" s="22"/>
      <c r="I1035" s="202"/>
      <c r="J1035" s="202"/>
      <c r="K1035" s="203"/>
      <c r="M1035" s="63"/>
    </row>
    <row r="1036" spans="2:13" hidden="1">
      <c r="B1036" s="202"/>
      <c r="C1036" s="203"/>
      <c r="D1036" s="202"/>
      <c r="E1036" s="202"/>
      <c r="F1036" s="22"/>
      <c r="G1036" s="22"/>
      <c r="H1036" s="22"/>
      <c r="I1036" s="202"/>
      <c r="J1036" s="202"/>
      <c r="K1036" s="203"/>
      <c r="M1036" s="63"/>
    </row>
    <row r="1037" spans="2:13" hidden="1">
      <c r="B1037" s="202"/>
      <c r="C1037" s="203"/>
      <c r="D1037" s="202"/>
      <c r="E1037" s="202"/>
      <c r="F1037" s="22"/>
      <c r="G1037" s="22"/>
      <c r="H1037" s="22"/>
      <c r="I1037" s="202"/>
      <c r="J1037" s="202"/>
      <c r="K1037" s="203"/>
      <c r="M1037" s="63"/>
    </row>
    <row r="1038" spans="2:13" hidden="1">
      <c r="B1038" s="202"/>
      <c r="C1038" s="203"/>
      <c r="D1038" s="202"/>
      <c r="E1038" s="202"/>
      <c r="F1038" s="22"/>
      <c r="G1038" s="22"/>
      <c r="H1038" s="22"/>
      <c r="I1038" s="202"/>
      <c r="J1038" s="202"/>
      <c r="K1038" s="203"/>
      <c r="M1038" s="63"/>
    </row>
    <row r="1039" spans="2:13" hidden="1">
      <c r="B1039" s="202"/>
      <c r="C1039" s="203"/>
      <c r="D1039" s="202"/>
      <c r="E1039" s="202"/>
      <c r="F1039" s="22"/>
      <c r="G1039" s="22"/>
      <c r="H1039" s="22"/>
      <c r="I1039" s="202"/>
      <c r="J1039" s="202"/>
      <c r="K1039" s="203"/>
      <c r="M1039" s="63"/>
    </row>
    <row r="1040" spans="2:13" hidden="1">
      <c r="B1040" s="202"/>
      <c r="C1040" s="203"/>
      <c r="D1040" s="202"/>
      <c r="E1040" s="202"/>
      <c r="F1040" s="22"/>
      <c r="G1040" s="22"/>
      <c r="H1040" s="22"/>
      <c r="I1040" s="202"/>
      <c r="J1040" s="202"/>
      <c r="K1040" s="203"/>
      <c r="M1040" s="63"/>
    </row>
    <row r="1041" spans="2:13" hidden="1">
      <c r="B1041" s="202"/>
      <c r="C1041" s="203"/>
      <c r="D1041" s="202"/>
      <c r="E1041" s="202"/>
      <c r="F1041" s="22"/>
      <c r="G1041" s="22"/>
      <c r="H1041" s="22"/>
      <c r="I1041" s="202"/>
      <c r="J1041" s="202"/>
      <c r="K1041" s="203"/>
      <c r="M1041" s="63"/>
    </row>
    <row r="1042" spans="2:13" hidden="1">
      <c r="B1042" s="202"/>
      <c r="C1042" s="203"/>
      <c r="D1042" s="202"/>
      <c r="E1042" s="202"/>
      <c r="F1042" s="22"/>
      <c r="G1042" s="22"/>
      <c r="H1042" s="22"/>
      <c r="I1042" s="202"/>
      <c r="J1042" s="202"/>
      <c r="K1042" s="203"/>
      <c r="M1042" s="63"/>
    </row>
    <row r="1043" spans="2:13" hidden="1">
      <c r="B1043" s="202"/>
      <c r="C1043" s="203"/>
      <c r="D1043" s="202"/>
      <c r="E1043" s="202"/>
      <c r="F1043" s="22"/>
      <c r="G1043" s="22"/>
      <c r="H1043" s="22"/>
      <c r="I1043" s="202"/>
      <c r="J1043" s="202"/>
      <c r="K1043" s="203"/>
      <c r="M1043" s="63"/>
    </row>
    <row r="1044" spans="2:13" hidden="1">
      <c r="B1044" s="202"/>
      <c r="C1044" s="203"/>
      <c r="D1044" s="202"/>
      <c r="E1044" s="202"/>
      <c r="F1044" s="22"/>
      <c r="G1044" s="22"/>
      <c r="H1044" s="22"/>
      <c r="I1044" s="202"/>
      <c r="J1044" s="202"/>
      <c r="K1044" s="203"/>
      <c r="M1044" s="63"/>
    </row>
    <row r="1045" spans="2:13" hidden="1">
      <c r="B1045" s="202"/>
      <c r="C1045" s="203"/>
      <c r="D1045" s="202"/>
      <c r="E1045" s="202"/>
      <c r="F1045" s="22"/>
      <c r="G1045" s="22"/>
      <c r="H1045" s="22"/>
      <c r="I1045" s="202"/>
      <c r="J1045" s="202"/>
      <c r="K1045" s="203"/>
      <c r="M1045" s="63"/>
    </row>
    <row r="1046" spans="2:13" hidden="1">
      <c r="B1046" s="202"/>
      <c r="C1046" s="203"/>
      <c r="D1046" s="202"/>
      <c r="E1046" s="202"/>
      <c r="F1046" s="22"/>
      <c r="G1046" s="22"/>
      <c r="H1046" s="22"/>
      <c r="I1046" s="202"/>
      <c r="J1046" s="202"/>
      <c r="K1046" s="203"/>
      <c r="M1046" s="63"/>
    </row>
    <row r="1047" spans="2:13" hidden="1">
      <c r="B1047" s="202"/>
      <c r="C1047" s="203"/>
      <c r="D1047" s="202"/>
      <c r="E1047" s="202"/>
      <c r="F1047" s="22"/>
      <c r="G1047" s="22"/>
      <c r="H1047" s="22"/>
      <c r="I1047" s="202"/>
      <c r="J1047" s="202"/>
      <c r="K1047" s="203"/>
      <c r="M1047" s="63"/>
    </row>
    <row r="1048" spans="2:13" hidden="1">
      <c r="B1048" s="202"/>
      <c r="C1048" s="203"/>
      <c r="D1048" s="202"/>
      <c r="E1048" s="202"/>
      <c r="F1048" s="22"/>
      <c r="G1048" s="22"/>
      <c r="H1048" s="22"/>
      <c r="I1048" s="202"/>
      <c r="J1048" s="202"/>
      <c r="K1048" s="203"/>
      <c r="M1048" s="63"/>
    </row>
    <row r="1049" spans="2:13" hidden="1">
      <c r="B1049" s="202"/>
      <c r="C1049" s="203"/>
      <c r="D1049" s="202"/>
      <c r="E1049" s="202"/>
      <c r="F1049" s="22"/>
      <c r="G1049" s="22"/>
      <c r="H1049" s="22"/>
      <c r="I1049" s="202"/>
      <c r="J1049" s="202"/>
      <c r="K1049" s="203"/>
      <c r="M1049" s="63"/>
    </row>
    <row r="1050" spans="2:13" hidden="1">
      <c r="B1050" s="202"/>
      <c r="C1050" s="203"/>
      <c r="D1050" s="202"/>
      <c r="E1050" s="202"/>
      <c r="F1050" s="22"/>
      <c r="G1050" s="22"/>
      <c r="H1050" s="22"/>
      <c r="I1050" s="202"/>
      <c r="J1050" s="202"/>
      <c r="K1050" s="203"/>
      <c r="M1050" s="63"/>
    </row>
    <row r="1051" spans="2:13" hidden="1">
      <c r="B1051" s="202"/>
      <c r="C1051" s="203"/>
      <c r="D1051" s="202"/>
      <c r="E1051" s="202"/>
      <c r="F1051" s="22"/>
      <c r="G1051" s="22"/>
      <c r="H1051" s="22"/>
      <c r="I1051" s="202"/>
      <c r="J1051" s="202"/>
      <c r="K1051" s="203"/>
      <c r="M1051" s="63"/>
    </row>
    <row r="1052" spans="2:13" hidden="1">
      <c r="B1052" s="202"/>
      <c r="C1052" s="203"/>
      <c r="D1052" s="202"/>
      <c r="E1052" s="202"/>
      <c r="F1052" s="22"/>
      <c r="G1052" s="22"/>
      <c r="H1052" s="22"/>
      <c r="I1052" s="202"/>
      <c r="J1052" s="202"/>
      <c r="K1052" s="203"/>
      <c r="M1052" s="63"/>
    </row>
    <row r="1053" spans="2:13" hidden="1">
      <c r="B1053" s="202"/>
      <c r="C1053" s="203"/>
      <c r="D1053" s="202"/>
      <c r="E1053" s="202"/>
      <c r="F1053" s="22"/>
      <c r="G1053" s="22"/>
      <c r="H1053" s="22"/>
      <c r="I1053" s="202"/>
      <c r="J1053" s="202"/>
      <c r="K1053" s="203"/>
      <c r="M1053" s="63"/>
    </row>
    <row r="1054" spans="2:13" hidden="1">
      <c r="B1054" s="202"/>
      <c r="C1054" s="203"/>
      <c r="D1054" s="202"/>
      <c r="E1054" s="202"/>
      <c r="F1054" s="22"/>
      <c r="G1054" s="22"/>
      <c r="H1054" s="22"/>
      <c r="I1054" s="202"/>
      <c r="J1054" s="202"/>
      <c r="K1054" s="203"/>
      <c r="M1054" s="63"/>
    </row>
    <row r="1055" spans="2:13" hidden="1">
      <c r="B1055" s="202"/>
      <c r="C1055" s="203"/>
      <c r="D1055" s="202"/>
      <c r="E1055" s="202"/>
      <c r="F1055" s="22"/>
      <c r="G1055" s="22"/>
      <c r="H1055" s="22"/>
      <c r="I1055" s="202"/>
      <c r="J1055" s="202"/>
      <c r="K1055" s="203"/>
      <c r="M1055" s="63"/>
    </row>
    <row r="1056" spans="2:13" hidden="1">
      <c r="B1056" s="202"/>
      <c r="C1056" s="203"/>
      <c r="D1056" s="202"/>
      <c r="E1056" s="202"/>
      <c r="F1056" s="22"/>
      <c r="G1056" s="22"/>
      <c r="H1056" s="22"/>
      <c r="I1056" s="202"/>
      <c r="J1056" s="202"/>
      <c r="K1056" s="203"/>
      <c r="M1056" s="63"/>
    </row>
    <row r="1057" spans="2:13" hidden="1">
      <c r="B1057" s="202"/>
      <c r="C1057" s="203"/>
      <c r="D1057" s="202"/>
      <c r="E1057" s="202"/>
      <c r="F1057" s="22"/>
      <c r="G1057" s="22"/>
      <c r="H1057" s="22"/>
      <c r="I1057" s="202"/>
      <c r="J1057" s="202"/>
      <c r="K1057" s="203"/>
      <c r="M1057" s="63"/>
    </row>
    <row r="1058" spans="2:13" hidden="1">
      <c r="B1058" s="202"/>
      <c r="C1058" s="203"/>
      <c r="D1058" s="202"/>
      <c r="E1058" s="202"/>
      <c r="F1058" s="22"/>
      <c r="G1058" s="22"/>
      <c r="H1058" s="22"/>
      <c r="I1058" s="202"/>
      <c r="J1058" s="202"/>
      <c r="K1058" s="203"/>
      <c r="M1058" s="63"/>
    </row>
    <row r="1059" spans="2:13" hidden="1">
      <c r="B1059" s="202"/>
      <c r="C1059" s="203"/>
      <c r="D1059" s="202"/>
      <c r="E1059" s="202"/>
      <c r="F1059" s="22"/>
      <c r="G1059" s="22"/>
      <c r="H1059" s="22"/>
      <c r="I1059" s="202"/>
      <c r="J1059" s="202"/>
      <c r="K1059" s="203"/>
      <c r="M1059" s="63"/>
    </row>
    <row r="1060" spans="2:13" hidden="1">
      <c r="B1060" s="202"/>
      <c r="C1060" s="203"/>
      <c r="D1060" s="202"/>
      <c r="E1060" s="202"/>
      <c r="F1060" s="22"/>
      <c r="G1060" s="22"/>
      <c r="H1060" s="22"/>
      <c r="I1060" s="202"/>
      <c r="J1060" s="202"/>
      <c r="K1060" s="203"/>
      <c r="M1060" s="63"/>
    </row>
    <row r="1061" spans="2:13" hidden="1">
      <c r="B1061" s="202"/>
      <c r="C1061" s="203"/>
      <c r="D1061" s="202"/>
      <c r="E1061" s="202"/>
      <c r="F1061" s="22"/>
      <c r="G1061" s="22"/>
      <c r="H1061" s="22"/>
      <c r="I1061" s="202"/>
      <c r="J1061" s="202"/>
      <c r="K1061" s="203"/>
      <c r="M1061" s="63"/>
    </row>
    <row r="1062" spans="2:13" hidden="1">
      <c r="B1062" s="202"/>
      <c r="C1062" s="203"/>
      <c r="D1062" s="202"/>
      <c r="E1062" s="202"/>
      <c r="F1062" s="22"/>
      <c r="G1062" s="22"/>
      <c r="H1062" s="22"/>
      <c r="I1062" s="202"/>
      <c r="J1062" s="202"/>
      <c r="K1062" s="203"/>
      <c r="M1062" s="63"/>
    </row>
    <row r="1063" spans="2:13" hidden="1">
      <c r="B1063" s="202"/>
      <c r="C1063" s="203"/>
      <c r="D1063" s="202"/>
      <c r="E1063" s="202"/>
      <c r="F1063" s="22"/>
      <c r="G1063" s="22"/>
      <c r="H1063" s="22"/>
      <c r="I1063" s="202"/>
      <c r="J1063" s="202"/>
      <c r="K1063" s="203"/>
      <c r="M1063" s="63"/>
    </row>
    <row r="1064" spans="2:13" hidden="1">
      <c r="B1064" s="202"/>
      <c r="C1064" s="203"/>
      <c r="D1064" s="202"/>
      <c r="E1064" s="202"/>
      <c r="F1064" s="22"/>
      <c r="G1064" s="22"/>
      <c r="H1064" s="22"/>
      <c r="I1064" s="202"/>
      <c r="J1064" s="202"/>
      <c r="K1064" s="203"/>
      <c r="M1064" s="63"/>
    </row>
    <row r="1065" spans="2:13" hidden="1">
      <c r="B1065" s="202"/>
      <c r="C1065" s="203"/>
      <c r="D1065" s="202"/>
      <c r="E1065" s="202"/>
      <c r="F1065" s="22"/>
      <c r="G1065" s="22"/>
      <c r="H1065" s="22"/>
      <c r="I1065" s="202"/>
      <c r="J1065" s="202"/>
      <c r="K1065" s="203"/>
      <c r="M1065" s="63"/>
    </row>
    <row r="1066" spans="2:13" hidden="1">
      <c r="B1066" s="202"/>
      <c r="C1066" s="203"/>
      <c r="D1066" s="202"/>
      <c r="E1066" s="202"/>
      <c r="F1066" s="22"/>
      <c r="G1066" s="22"/>
      <c r="H1066" s="22"/>
      <c r="I1066" s="202"/>
      <c r="J1066" s="202"/>
      <c r="K1066" s="203"/>
      <c r="M1066" s="63"/>
    </row>
    <row r="1067" spans="2:13" hidden="1">
      <c r="B1067" s="202"/>
      <c r="C1067" s="203"/>
      <c r="D1067" s="202"/>
      <c r="E1067" s="202"/>
      <c r="F1067" s="22"/>
      <c r="G1067" s="22"/>
      <c r="H1067" s="22"/>
      <c r="I1067" s="202"/>
      <c r="J1067" s="202"/>
      <c r="K1067" s="203"/>
      <c r="M1067" s="63"/>
    </row>
    <row r="1068" spans="2:13" hidden="1">
      <c r="B1068" s="202"/>
      <c r="C1068" s="203"/>
      <c r="D1068" s="202"/>
      <c r="E1068" s="202"/>
      <c r="F1068" s="22"/>
      <c r="G1068" s="22"/>
      <c r="H1068" s="22"/>
      <c r="I1068" s="202"/>
      <c r="J1068" s="202"/>
      <c r="K1068" s="203"/>
      <c r="M1068" s="63"/>
    </row>
    <row r="1069" spans="2:13" hidden="1">
      <c r="B1069" s="202"/>
      <c r="C1069" s="203"/>
      <c r="D1069" s="202"/>
      <c r="E1069" s="202"/>
      <c r="F1069" s="22"/>
      <c r="G1069" s="22"/>
      <c r="H1069" s="22"/>
      <c r="I1069" s="202"/>
      <c r="J1069" s="202"/>
      <c r="K1069" s="203"/>
      <c r="M1069" s="63"/>
    </row>
    <row r="1070" spans="2:13" hidden="1">
      <c r="B1070" s="202"/>
      <c r="C1070" s="203"/>
      <c r="D1070" s="202"/>
      <c r="E1070" s="202"/>
      <c r="F1070" s="22"/>
      <c r="G1070" s="22"/>
      <c r="H1070" s="22"/>
      <c r="I1070" s="202"/>
      <c r="J1070" s="202"/>
      <c r="K1070" s="203"/>
      <c r="M1070" s="63"/>
    </row>
    <row r="1071" spans="2:13" hidden="1">
      <c r="B1071" s="202"/>
      <c r="C1071" s="203"/>
      <c r="D1071" s="202"/>
      <c r="E1071" s="202"/>
      <c r="F1071" s="22"/>
      <c r="G1071" s="22"/>
      <c r="H1071" s="22"/>
      <c r="I1071" s="202"/>
      <c r="J1071" s="202"/>
      <c r="K1071" s="203"/>
      <c r="M1071" s="63"/>
    </row>
    <row r="1072" spans="2:13" hidden="1">
      <c r="B1072" s="202"/>
      <c r="C1072" s="203"/>
      <c r="D1072" s="202"/>
      <c r="E1072" s="202"/>
      <c r="F1072" s="22"/>
      <c r="G1072" s="22"/>
      <c r="H1072" s="22"/>
      <c r="I1072" s="202"/>
      <c r="J1072" s="202"/>
      <c r="K1072" s="203"/>
      <c r="M1072" s="63"/>
    </row>
    <row r="1073" spans="2:13" hidden="1">
      <c r="B1073" s="202"/>
      <c r="C1073" s="203"/>
      <c r="D1073" s="202"/>
      <c r="E1073" s="202"/>
      <c r="F1073" s="22"/>
      <c r="G1073" s="22"/>
      <c r="H1073" s="22"/>
      <c r="I1073" s="202"/>
      <c r="J1073" s="202"/>
      <c r="K1073" s="203"/>
      <c r="M1073" s="63"/>
    </row>
    <row r="1074" spans="2:13" hidden="1">
      <c r="B1074" s="202"/>
      <c r="C1074" s="203"/>
      <c r="D1074" s="202"/>
      <c r="E1074" s="202"/>
      <c r="F1074" s="22"/>
      <c r="G1074" s="22"/>
      <c r="H1074" s="22"/>
      <c r="I1074" s="202"/>
      <c r="J1074" s="202"/>
      <c r="K1074" s="203"/>
      <c r="M1074" s="63"/>
    </row>
    <row r="1075" spans="2:13" hidden="1">
      <c r="B1075" s="202"/>
      <c r="C1075" s="203"/>
      <c r="D1075" s="202"/>
      <c r="E1075" s="202"/>
      <c r="F1075" s="22"/>
      <c r="G1075" s="22"/>
      <c r="H1075" s="22"/>
      <c r="I1075" s="202"/>
      <c r="J1075" s="202"/>
      <c r="K1075" s="203"/>
      <c r="M1075" s="63"/>
    </row>
    <row r="1076" spans="2:13" hidden="1">
      <c r="B1076" s="202"/>
      <c r="C1076" s="203"/>
      <c r="D1076" s="202"/>
      <c r="E1076" s="202"/>
      <c r="F1076" s="22"/>
      <c r="G1076" s="22"/>
      <c r="H1076" s="22"/>
      <c r="I1076" s="202"/>
      <c r="J1076" s="202"/>
      <c r="K1076" s="203"/>
      <c r="M1076" s="63"/>
    </row>
    <row r="1077" spans="2:13" hidden="1">
      <c r="B1077" s="202"/>
      <c r="C1077" s="203"/>
      <c r="D1077" s="202"/>
      <c r="E1077" s="202"/>
      <c r="F1077" s="22"/>
      <c r="G1077" s="22"/>
      <c r="H1077" s="22"/>
      <c r="I1077" s="202"/>
      <c r="J1077" s="202"/>
      <c r="K1077" s="203"/>
      <c r="M1077" s="63"/>
    </row>
    <row r="1078" spans="2:13" hidden="1">
      <c r="B1078" s="202"/>
      <c r="C1078" s="203"/>
      <c r="D1078" s="202"/>
      <c r="E1078" s="202"/>
      <c r="F1078" s="22"/>
      <c r="G1078" s="22"/>
      <c r="H1078" s="22"/>
      <c r="I1078" s="202"/>
      <c r="J1078" s="202"/>
      <c r="K1078" s="203"/>
      <c r="M1078" s="63"/>
    </row>
    <row r="1079" spans="2:13" hidden="1">
      <c r="B1079" s="202"/>
      <c r="C1079" s="203"/>
      <c r="D1079" s="202"/>
      <c r="E1079" s="202"/>
      <c r="F1079" s="22"/>
      <c r="G1079" s="22"/>
      <c r="H1079" s="22"/>
      <c r="I1079" s="202"/>
      <c r="J1079" s="202"/>
      <c r="K1079" s="203"/>
      <c r="M1079" s="63"/>
    </row>
    <row r="1080" spans="2:13" hidden="1">
      <c r="B1080" s="202"/>
      <c r="C1080" s="203"/>
      <c r="D1080" s="202"/>
      <c r="E1080" s="202"/>
      <c r="F1080" s="22"/>
      <c r="G1080" s="22"/>
      <c r="H1080" s="22"/>
      <c r="I1080" s="202"/>
      <c r="J1080" s="202"/>
      <c r="K1080" s="203"/>
      <c r="M1080" s="63"/>
    </row>
    <row r="1081" spans="2:13" hidden="1">
      <c r="B1081" s="202"/>
      <c r="C1081" s="203"/>
      <c r="D1081" s="202"/>
      <c r="E1081" s="202"/>
      <c r="F1081" s="22"/>
      <c r="G1081" s="22"/>
      <c r="H1081" s="22"/>
      <c r="I1081" s="202"/>
      <c r="J1081" s="202"/>
      <c r="K1081" s="203"/>
      <c r="M1081" s="63"/>
    </row>
    <row r="1082" spans="2:13" hidden="1">
      <c r="B1082" s="202"/>
      <c r="C1082" s="203"/>
      <c r="D1082" s="202"/>
      <c r="E1082" s="202"/>
      <c r="F1082" s="22"/>
      <c r="G1082" s="22"/>
      <c r="H1082" s="22"/>
      <c r="I1082" s="202"/>
      <c r="J1082" s="202"/>
      <c r="K1082" s="203"/>
      <c r="M1082" s="63"/>
    </row>
    <row r="1083" spans="2:13" hidden="1">
      <c r="B1083" s="202"/>
      <c r="C1083" s="203"/>
      <c r="D1083" s="202"/>
      <c r="E1083" s="202"/>
      <c r="F1083" s="22"/>
      <c r="G1083" s="22"/>
      <c r="H1083" s="22"/>
      <c r="I1083" s="202"/>
      <c r="J1083" s="202"/>
      <c r="K1083" s="203"/>
      <c r="M1083" s="63"/>
    </row>
    <row r="1084" spans="2:13" hidden="1">
      <c r="B1084" s="202"/>
      <c r="C1084" s="203"/>
      <c r="D1084" s="202"/>
      <c r="E1084" s="202"/>
      <c r="F1084" s="22"/>
      <c r="G1084" s="22"/>
      <c r="H1084" s="22"/>
      <c r="I1084" s="202"/>
      <c r="J1084" s="202"/>
      <c r="K1084" s="203"/>
      <c r="M1084" s="63"/>
    </row>
    <row r="1085" spans="2:13" hidden="1">
      <c r="B1085" s="202"/>
      <c r="C1085" s="203"/>
      <c r="D1085" s="202"/>
      <c r="E1085" s="202"/>
      <c r="F1085" s="22"/>
      <c r="G1085" s="22"/>
      <c r="H1085" s="22"/>
      <c r="I1085" s="202"/>
      <c r="J1085" s="202"/>
      <c r="K1085" s="203"/>
      <c r="M1085" s="63"/>
    </row>
    <row r="1086" spans="2:13" hidden="1">
      <c r="B1086" s="202"/>
      <c r="C1086" s="203"/>
      <c r="D1086" s="202"/>
      <c r="E1086" s="202"/>
      <c r="F1086" s="22"/>
      <c r="G1086" s="22"/>
      <c r="H1086" s="22"/>
      <c r="I1086" s="202"/>
      <c r="J1086" s="202"/>
      <c r="K1086" s="203"/>
      <c r="M1086" s="63"/>
    </row>
    <row r="1087" spans="2:13" hidden="1">
      <c r="B1087" s="202"/>
      <c r="C1087" s="203"/>
      <c r="D1087" s="202"/>
      <c r="E1087" s="202"/>
      <c r="F1087" s="22"/>
      <c r="G1087" s="22"/>
      <c r="H1087" s="22"/>
      <c r="I1087" s="202"/>
      <c r="J1087" s="202"/>
      <c r="K1087" s="203"/>
      <c r="M1087" s="63"/>
    </row>
    <row r="1088" spans="2:13" hidden="1">
      <c r="B1088" s="202"/>
      <c r="C1088" s="203"/>
      <c r="D1088" s="202"/>
      <c r="E1088" s="202"/>
      <c r="F1088" s="22"/>
      <c r="G1088" s="22"/>
      <c r="H1088" s="22"/>
      <c r="I1088" s="202"/>
      <c r="J1088" s="202"/>
      <c r="K1088" s="203"/>
      <c r="M1088" s="63"/>
    </row>
    <row r="1089" spans="2:13" hidden="1">
      <c r="B1089" s="202"/>
      <c r="C1089" s="203"/>
      <c r="D1089" s="202"/>
      <c r="E1089" s="202"/>
      <c r="F1089" s="22"/>
      <c r="G1089" s="22"/>
      <c r="H1089" s="22"/>
      <c r="I1089" s="202"/>
      <c r="J1089" s="202"/>
      <c r="K1089" s="203"/>
      <c r="M1089" s="63"/>
    </row>
    <row r="1090" spans="2:13" hidden="1">
      <c r="B1090" s="202"/>
      <c r="C1090" s="203"/>
      <c r="D1090" s="202"/>
      <c r="E1090" s="202"/>
      <c r="F1090" s="22"/>
      <c r="G1090" s="22"/>
      <c r="H1090" s="22"/>
      <c r="I1090" s="202"/>
      <c r="J1090" s="202"/>
      <c r="K1090" s="203"/>
      <c r="M1090" s="63"/>
    </row>
    <row r="1091" spans="2:13" hidden="1">
      <c r="B1091" s="202"/>
      <c r="C1091" s="203"/>
      <c r="D1091" s="202"/>
      <c r="E1091" s="202"/>
      <c r="F1091" s="22"/>
      <c r="G1091" s="22"/>
      <c r="H1091" s="22"/>
      <c r="I1091" s="202"/>
      <c r="J1091" s="202"/>
      <c r="K1091" s="203"/>
      <c r="M1091" s="63"/>
    </row>
    <row r="1092" spans="2:13" hidden="1">
      <c r="B1092" s="202"/>
      <c r="C1092" s="203"/>
      <c r="D1092" s="202"/>
      <c r="E1092" s="202"/>
      <c r="F1092" s="22"/>
      <c r="G1092" s="22"/>
      <c r="H1092" s="22"/>
      <c r="I1092" s="202"/>
      <c r="J1092" s="202"/>
      <c r="K1092" s="203"/>
      <c r="M1092" s="63"/>
    </row>
    <row r="1093" spans="2:13" hidden="1">
      <c r="B1093" s="202"/>
      <c r="C1093" s="203"/>
      <c r="D1093" s="202"/>
      <c r="E1093" s="202"/>
      <c r="F1093" s="22"/>
      <c r="G1093" s="22"/>
      <c r="H1093" s="22"/>
      <c r="I1093" s="202"/>
      <c r="J1093" s="202"/>
      <c r="K1093" s="203"/>
      <c r="M1093" s="63"/>
    </row>
    <row r="1094" spans="2:13" hidden="1">
      <c r="B1094" s="202"/>
      <c r="C1094" s="203"/>
      <c r="D1094" s="202"/>
      <c r="E1094" s="202"/>
      <c r="F1094" s="22"/>
      <c r="G1094" s="22"/>
      <c r="H1094" s="22"/>
      <c r="I1094" s="202"/>
      <c r="J1094" s="202"/>
      <c r="K1094" s="203"/>
      <c r="M1094" s="63"/>
    </row>
    <row r="1095" spans="2:13" hidden="1">
      <c r="B1095" s="202"/>
      <c r="C1095" s="203"/>
      <c r="D1095" s="202"/>
      <c r="E1095" s="202"/>
      <c r="F1095" s="22"/>
      <c r="G1095" s="22"/>
      <c r="H1095" s="22"/>
      <c r="I1095" s="202"/>
      <c r="J1095" s="202"/>
      <c r="K1095" s="203"/>
      <c r="M1095" s="63"/>
    </row>
    <row r="1096" spans="2:13" hidden="1">
      <c r="B1096" s="202"/>
      <c r="C1096" s="203"/>
      <c r="D1096" s="202"/>
      <c r="E1096" s="202"/>
      <c r="F1096" s="22"/>
      <c r="G1096" s="22"/>
      <c r="H1096" s="22"/>
      <c r="I1096" s="202"/>
      <c r="J1096" s="202"/>
      <c r="K1096" s="203"/>
      <c r="M1096" s="63"/>
    </row>
    <row r="1097" spans="2:13" hidden="1">
      <c r="B1097" s="202"/>
      <c r="C1097" s="203"/>
      <c r="D1097" s="202"/>
      <c r="E1097" s="202"/>
      <c r="F1097" s="22"/>
      <c r="G1097" s="22"/>
      <c r="H1097" s="22"/>
      <c r="I1097" s="202"/>
      <c r="J1097" s="202"/>
      <c r="K1097" s="203"/>
      <c r="M1097" s="63"/>
    </row>
    <row r="1098" spans="2:13" hidden="1">
      <c r="B1098" s="202"/>
      <c r="C1098" s="203"/>
      <c r="D1098" s="202"/>
      <c r="E1098" s="202"/>
      <c r="F1098" s="22"/>
      <c r="G1098" s="22"/>
      <c r="H1098" s="22"/>
      <c r="I1098" s="202"/>
      <c r="J1098" s="202"/>
      <c r="K1098" s="203"/>
      <c r="M1098" s="63"/>
    </row>
    <row r="1099" spans="2:13" hidden="1">
      <c r="B1099" s="202"/>
      <c r="C1099" s="203"/>
      <c r="D1099" s="202"/>
      <c r="E1099" s="202"/>
      <c r="F1099" s="22"/>
      <c r="G1099" s="22"/>
      <c r="H1099" s="22"/>
      <c r="I1099" s="202"/>
      <c r="J1099" s="202"/>
      <c r="K1099" s="203"/>
      <c r="M1099" s="63"/>
    </row>
    <row r="1100" spans="2:13" hidden="1">
      <c r="B1100" s="202"/>
      <c r="C1100" s="203"/>
      <c r="D1100" s="202"/>
      <c r="E1100" s="202"/>
      <c r="F1100" s="22"/>
      <c r="G1100" s="22"/>
      <c r="H1100" s="22"/>
      <c r="I1100" s="202"/>
      <c r="J1100" s="202"/>
      <c r="K1100" s="203"/>
      <c r="M1100" s="63"/>
    </row>
    <row r="1101" spans="2:13" hidden="1">
      <c r="B1101" s="202"/>
      <c r="C1101" s="203"/>
      <c r="D1101" s="202"/>
      <c r="E1101" s="202"/>
      <c r="F1101" s="22"/>
      <c r="G1101" s="22"/>
      <c r="H1101" s="22"/>
      <c r="I1101" s="202"/>
      <c r="J1101" s="202"/>
      <c r="K1101" s="203"/>
      <c r="M1101" s="63"/>
    </row>
    <row r="1102" spans="2:13" hidden="1">
      <c r="B1102" s="202"/>
      <c r="C1102" s="203"/>
      <c r="D1102" s="202"/>
      <c r="E1102" s="202"/>
      <c r="F1102" s="22"/>
      <c r="G1102" s="22"/>
      <c r="H1102" s="22"/>
      <c r="I1102" s="202"/>
      <c r="J1102" s="202"/>
      <c r="K1102" s="203"/>
      <c r="M1102" s="63"/>
    </row>
    <row r="1103" spans="2:13" hidden="1">
      <c r="B1103" s="202"/>
      <c r="C1103" s="203"/>
      <c r="D1103" s="202"/>
      <c r="E1103" s="202"/>
      <c r="F1103" s="22"/>
      <c r="G1103" s="22"/>
      <c r="H1103" s="22"/>
      <c r="I1103" s="202"/>
      <c r="J1103" s="202"/>
      <c r="K1103" s="203"/>
      <c r="M1103" s="63"/>
    </row>
    <row r="1104" spans="2:13" hidden="1">
      <c r="B1104" s="202"/>
      <c r="C1104" s="203"/>
      <c r="D1104" s="202"/>
      <c r="E1104" s="202"/>
      <c r="F1104" s="22"/>
      <c r="G1104" s="22"/>
      <c r="H1104" s="22"/>
      <c r="I1104" s="202"/>
      <c r="J1104" s="202"/>
      <c r="K1104" s="203"/>
      <c r="M1104" s="63"/>
    </row>
    <row r="1105" spans="2:13" hidden="1">
      <c r="B1105" s="202"/>
      <c r="C1105" s="203"/>
      <c r="D1105" s="202"/>
      <c r="E1105" s="202"/>
      <c r="F1105" s="22"/>
      <c r="G1105" s="22"/>
      <c r="H1105" s="22"/>
      <c r="I1105" s="202"/>
      <c r="J1105" s="202"/>
      <c r="K1105" s="203"/>
      <c r="M1105" s="63"/>
    </row>
    <row r="1106" spans="2:13" hidden="1">
      <c r="B1106" s="202"/>
      <c r="C1106" s="203"/>
      <c r="D1106" s="202"/>
      <c r="E1106" s="202"/>
      <c r="F1106" s="22"/>
      <c r="G1106" s="22"/>
      <c r="H1106" s="22"/>
      <c r="I1106" s="202"/>
      <c r="J1106" s="202"/>
      <c r="K1106" s="203"/>
      <c r="M1106" s="63"/>
    </row>
    <row r="1107" spans="2:13" hidden="1">
      <c r="B1107" s="202"/>
      <c r="C1107" s="203"/>
      <c r="D1107" s="202"/>
      <c r="E1107" s="202"/>
      <c r="F1107" s="22"/>
      <c r="G1107" s="22"/>
      <c r="H1107" s="22"/>
      <c r="I1107" s="202"/>
      <c r="J1107" s="202"/>
      <c r="K1107" s="203"/>
      <c r="M1107" s="63"/>
    </row>
    <row r="1108" spans="2:13" hidden="1">
      <c r="B1108" s="202"/>
      <c r="C1108" s="203"/>
      <c r="D1108" s="202"/>
      <c r="E1108" s="202"/>
      <c r="F1108" s="22"/>
      <c r="G1108" s="22"/>
      <c r="H1108" s="22"/>
      <c r="I1108" s="202"/>
      <c r="J1108" s="202"/>
      <c r="K1108" s="203"/>
      <c r="M1108" s="63"/>
    </row>
    <row r="1109" spans="2:13" hidden="1">
      <c r="B1109" s="202"/>
      <c r="C1109" s="203"/>
      <c r="D1109" s="202"/>
      <c r="E1109" s="202"/>
      <c r="F1109" s="22"/>
      <c r="G1109" s="22"/>
      <c r="H1109" s="22"/>
      <c r="I1109" s="202"/>
      <c r="J1109" s="202"/>
      <c r="K1109" s="203"/>
      <c r="M1109" s="63"/>
    </row>
    <row r="1110" spans="2:13" hidden="1">
      <c r="B1110" s="202"/>
      <c r="C1110" s="203"/>
      <c r="D1110" s="202"/>
      <c r="E1110" s="202"/>
      <c r="F1110" s="22"/>
      <c r="G1110" s="22"/>
      <c r="H1110" s="22"/>
      <c r="I1110" s="202"/>
      <c r="J1110" s="202"/>
      <c r="K1110" s="203"/>
      <c r="M1110" s="63"/>
    </row>
    <row r="1111" spans="2:13" hidden="1">
      <c r="B1111" s="202"/>
      <c r="C1111" s="203"/>
      <c r="D1111" s="202"/>
      <c r="E1111" s="202"/>
      <c r="F1111" s="22"/>
      <c r="G1111" s="22"/>
      <c r="H1111" s="22"/>
      <c r="I1111" s="202"/>
      <c r="J1111" s="202"/>
      <c r="K1111" s="203"/>
      <c r="M1111" s="63"/>
    </row>
    <row r="1112" spans="2:13" hidden="1">
      <c r="B1112" s="202"/>
      <c r="C1112" s="203"/>
      <c r="D1112" s="202"/>
      <c r="E1112" s="202"/>
      <c r="F1112" s="22"/>
      <c r="G1112" s="22"/>
      <c r="H1112" s="22"/>
      <c r="I1112" s="202"/>
      <c r="J1112" s="202"/>
      <c r="K1112" s="203"/>
      <c r="M1112" s="63"/>
    </row>
    <row r="1113" spans="2:13" hidden="1">
      <c r="B1113" s="202"/>
      <c r="C1113" s="203"/>
      <c r="D1113" s="202"/>
      <c r="E1113" s="202"/>
      <c r="F1113" s="22"/>
      <c r="G1113" s="22"/>
      <c r="H1113" s="22"/>
      <c r="I1113" s="202"/>
      <c r="J1113" s="202"/>
      <c r="K1113" s="203"/>
      <c r="M1113" s="63"/>
    </row>
    <row r="1114" spans="2:13" hidden="1">
      <c r="B1114" s="202"/>
      <c r="C1114" s="203"/>
      <c r="D1114" s="202"/>
      <c r="E1114" s="202"/>
      <c r="F1114" s="22"/>
      <c r="G1114" s="22"/>
      <c r="H1114" s="22"/>
      <c r="I1114" s="202"/>
      <c r="J1114" s="202"/>
      <c r="K1114" s="203"/>
      <c r="M1114" s="63"/>
    </row>
    <row r="1115" spans="2:13" hidden="1">
      <c r="B1115" s="202"/>
      <c r="C1115" s="203"/>
      <c r="D1115" s="202"/>
      <c r="E1115" s="202"/>
      <c r="F1115" s="22"/>
      <c r="G1115" s="22"/>
      <c r="H1115" s="22"/>
      <c r="I1115" s="202"/>
      <c r="J1115" s="202"/>
      <c r="K1115" s="203"/>
      <c r="M1115" s="63"/>
    </row>
    <row r="1116" spans="2:13" hidden="1">
      <c r="B1116" s="202"/>
      <c r="C1116" s="203"/>
      <c r="D1116" s="202"/>
      <c r="E1116" s="202"/>
      <c r="F1116" s="22"/>
      <c r="G1116" s="22"/>
      <c r="H1116" s="22"/>
      <c r="I1116" s="202"/>
      <c r="J1116" s="202"/>
      <c r="K1116" s="203"/>
      <c r="M1116" s="63"/>
    </row>
    <row r="1117" spans="2:13" hidden="1">
      <c r="B1117" s="202"/>
      <c r="C1117" s="203"/>
      <c r="D1117" s="202"/>
      <c r="E1117" s="202"/>
      <c r="F1117" s="22"/>
      <c r="G1117" s="22"/>
      <c r="H1117" s="22"/>
      <c r="I1117" s="202"/>
      <c r="J1117" s="202"/>
      <c r="K1117" s="203"/>
      <c r="M1117" s="63"/>
    </row>
    <row r="1118" spans="2:13" hidden="1">
      <c r="B1118" s="202"/>
      <c r="C1118" s="203"/>
      <c r="D1118" s="202"/>
      <c r="E1118" s="202"/>
      <c r="F1118" s="22"/>
      <c r="G1118" s="22"/>
      <c r="H1118" s="22"/>
      <c r="I1118" s="202"/>
      <c r="J1118" s="202"/>
      <c r="K1118" s="203"/>
      <c r="M1118" s="63"/>
    </row>
    <row r="1119" spans="2:13" hidden="1">
      <c r="B1119" s="202"/>
      <c r="C1119" s="203"/>
      <c r="D1119" s="202"/>
      <c r="E1119" s="202"/>
      <c r="F1119" s="22"/>
      <c r="G1119" s="22"/>
      <c r="H1119" s="22"/>
      <c r="I1119" s="202"/>
      <c r="J1119" s="202"/>
      <c r="K1119" s="203"/>
      <c r="M1119" s="63"/>
    </row>
    <row r="1120" spans="2:13" hidden="1">
      <c r="B1120" s="202"/>
      <c r="C1120" s="203"/>
      <c r="D1120" s="202"/>
      <c r="E1120" s="202"/>
      <c r="F1120" s="22"/>
      <c r="G1120" s="22"/>
      <c r="H1120" s="22"/>
      <c r="I1120" s="202"/>
      <c r="J1120" s="202"/>
      <c r="K1120" s="203"/>
      <c r="M1120" s="63"/>
    </row>
    <row r="1121" spans="2:13" hidden="1">
      <c r="B1121" s="202"/>
      <c r="C1121" s="203"/>
      <c r="D1121" s="202"/>
      <c r="E1121" s="202"/>
      <c r="F1121" s="22"/>
      <c r="G1121" s="22"/>
      <c r="H1121" s="22"/>
      <c r="I1121" s="202"/>
      <c r="J1121" s="202"/>
      <c r="K1121" s="203"/>
      <c r="M1121" s="63"/>
    </row>
    <row r="1122" spans="2:13" hidden="1">
      <c r="B1122" s="202"/>
      <c r="C1122" s="203"/>
      <c r="D1122" s="202"/>
      <c r="E1122" s="202"/>
      <c r="F1122" s="22"/>
      <c r="G1122" s="22"/>
      <c r="H1122" s="22"/>
      <c r="I1122" s="202"/>
      <c r="J1122" s="202"/>
      <c r="K1122" s="203"/>
      <c r="M1122" s="63"/>
    </row>
    <row r="1123" spans="2:13" hidden="1">
      <c r="B1123" s="202"/>
      <c r="C1123" s="203"/>
      <c r="D1123" s="202"/>
      <c r="E1123" s="202"/>
      <c r="F1123" s="22"/>
      <c r="G1123" s="22"/>
      <c r="H1123" s="22"/>
      <c r="I1123" s="202"/>
      <c r="J1123" s="202"/>
      <c r="K1123" s="203"/>
      <c r="M1123" s="63"/>
    </row>
    <row r="1124" spans="2:13" hidden="1">
      <c r="B1124" s="202"/>
      <c r="C1124" s="203"/>
      <c r="D1124" s="202"/>
      <c r="E1124" s="202"/>
      <c r="F1124" s="22"/>
      <c r="G1124" s="22"/>
      <c r="H1124" s="22"/>
      <c r="I1124" s="202"/>
      <c r="J1124" s="202"/>
      <c r="K1124" s="203"/>
      <c r="M1124" s="63"/>
    </row>
    <row r="1125" spans="2:13" hidden="1">
      <c r="B1125" s="202"/>
      <c r="C1125" s="203"/>
      <c r="D1125" s="202"/>
      <c r="E1125" s="202"/>
      <c r="F1125" s="22"/>
      <c r="G1125" s="22"/>
      <c r="H1125" s="22"/>
      <c r="I1125" s="202"/>
      <c r="J1125" s="202"/>
      <c r="K1125" s="203"/>
      <c r="M1125" s="63"/>
    </row>
    <row r="1126" spans="2:13" hidden="1">
      <c r="B1126" s="202"/>
      <c r="C1126" s="203"/>
      <c r="D1126" s="202"/>
      <c r="E1126" s="202"/>
      <c r="F1126" s="22"/>
      <c r="G1126" s="22"/>
      <c r="H1126" s="22"/>
      <c r="I1126" s="202"/>
      <c r="J1126" s="202"/>
      <c r="K1126" s="203"/>
      <c r="M1126" s="63"/>
    </row>
    <row r="1127" spans="2:13" hidden="1">
      <c r="B1127" s="202"/>
      <c r="C1127" s="203"/>
      <c r="D1127" s="202"/>
      <c r="E1127" s="202"/>
      <c r="F1127" s="22"/>
      <c r="G1127" s="22"/>
      <c r="H1127" s="22"/>
      <c r="I1127" s="202"/>
      <c r="J1127" s="202"/>
      <c r="K1127" s="203"/>
      <c r="M1127" s="63"/>
    </row>
    <row r="1128" spans="2:13" hidden="1">
      <c r="B1128" s="202"/>
      <c r="C1128" s="203"/>
      <c r="D1128" s="202"/>
      <c r="E1128" s="202"/>
      <c r="F1128" s="22"/>
      <c r="G1128" s="22"/>
      <c r="H1128" s="22"/>
      <c r="I1128" s="202"/>
      <c r="J1128" s="202"/>
      <c r="K1128" s="203"/>
      <c r="M1128" s="63"/>
    </row>
    <row r="1129" spans="2:13" hidden="1">
      <c r="B1129" s="202"/>
      <c r="C1129" s="203"/>
      <c r="D1129" s="202"/>
      <c r="E1129" s="202"/>
      <c r="F1129" s="22"/>
      <c r="G1129" s="22"/>
      <c r="H1129" s="22"/>
      <c r="I1129" s="202"/>
      <c r="J1129" s="202"/>
      <c r="K1129" s="203"/>
      <c r="M1129" s="63"/>
    </row>
    <row r="1130" spans="2:13" hidden="1">
      <c r="B1130" s="202"/>
      <c r="C1130" s="203"/>
      <c r="D1130" s="202"/>
      <c r="E1130" s="202"/>
      <c r="F1130" s="22"/>
      <c r="G1130" s="22"/>
      <c r="H1130" s="22"/>
      <c r="I1130" s="202"/>
      <c r="J1130" s="202"/>
      <c r="K1130" s="203"/>
      <c r="M1130" s="63"/>
    </row>
    <row r="1131" spans="2:13" hidden="1">
      <c r="B1131" s="202"/>
      <c r="C1131" s="203"/>
      <c r="D1131" s="202"/>
      <c r="E1131" s="202"/>
      <c r="F1131" s="22"/>
      <c r="G1131" s="22"/>
      <c r="H1131" s="22"/>
      <c r="I1131" s="202"/>
      <c r="J1131" s="202"/>
      <c r="K1131" s="203"/>
      <c r="M1131" s="63"/>
    </row>
    <row r="1132" spans="2:13" hidden="1">
      <c r="B1132" s="202"/>
      <c r="C1132" s="203"/>
      <c r="D1132" s="202"/>
      <c r="E1132" s="202"/>
      <c r="F1132" s="22"/>
      <c r="G1132" s="22"/>
      <c r="H1132" s="22"/>
      <c r="I1132" s="202"/>
      <c r="J1132" s="202"/>
      <c r="K1132" s="203"/>
      <c r="M1132" s="63"/>
    </row>
    <row r="1133" spans="2:13" hidden="1">
      <c r="B1133" s="202"/>
      <c r="C1133" s="203"/>
      <c r="D1133" s="202"/>
      <c r="E1133" s="202"/>
      <c r="F1133" s="22"/>
      <c r="G1133" s="22"/>
      <c r="H1133" s="22"/>
      <c r="I1133" s="202"/>
      <c r="J1133" s="202"/>
      <c r="K1133" s="203"/>
      <c r="M1133" s="63"/>
    </row>
    <row r="1134" spans="2:13" hidden="1">
      <c r="B1134" s="202"/>
      <c r="C1134" s="203"/>
      <c r="D1134" s="202"/>
      <c r="E1134" s="202"/>
      <c r="F1134" s="22"/>
      <c r="G1134" s="22"/>
      <c r="H1134" s="22"/>
      <c r="I1134" s="202"/>
      <c r="J1134" s="202"/>
      <c r="K1134" s="203"/>
      <c r="M1134" s="63"/>
    </row>
    <row r="1135" spans="2:13" hidden="1">
      <c r="B1135" s="202"/>
      <c r="C1135" s="203"/>
      <c r="D1135" s="202"/>
      <c r="E1135" s="202"/>
      <c r="F1135" s="22"/>
      <c r="G1135" s="22"/>
      <c r="H1135" s="22"/>
      <c r="I1135" s="202"/>
      <c r="J1135" s="202"/>
      <c r="K1135" s="203"/>
      <c r="M1135" s="63"/>
    </row>
    <row r="1136" spans="2:13" hidden="1">
      <c r="B1136" s="202"/>
      <c r="C1136" s="203"/>
      <c r="D1136" s="202"/>
      <c r="E1136" s="202"/>
      <c r="F1136" s="22"/>
      <c r="G1136" s="22"/>
      <c r="H1136" s="22"/>
      <c r="I1136" s="202"/>
      <c r="J1136" s="202"/>
      <c r="K1136" s="203"/>
      <c r="M1136" s="63"/>
    </row>
    <row r="1137" spans="2:13" hidden="1">
      <c r="B1137" s="202"/>
      <c r="C1137" s="203"/>
      <c r="D1137" s="202"/>
      <c r="E1137" s="202"/>
      <c r="F1137" s="22"/>
      <c r="G1137" s="22"/>
      <c r="H1137" s="22"/>
      <c r="I1137" s="202"/>
      <c r="J1137" s="202"/>
      <c r="K1137" s="203"/>
      <c r="M1137" s="63"/>
    </row>
    <row r="1138" spans="2:13" hidden="1">
      <c r="B1138" s="202"/>
      <c r="C1138" s="203"/>
      <c r="D1138" s="202"/>
      <c r="E1138" s="202"/>
      <c r="F1138" s="22"/>
      <c r="G1138" s="22"/>
      <c r="H1138" s="22"/>
      <c r="I1138" s="202"/>
      <c r="J1138" s="202"/>
      <c r="K1138" s="203"/>
      <c r="M1138" s="63"/>
    </row>
    <row r="1139" spans="2:13" hidden="1">
      <c r="B1139" s="202"/>
      <c r="C1139" s="203"/>
      <c r="D1139" s="202"/>
      <c r="E1139" s="202"/>
      <c r="F1139" s="22"/>
      <c r="G1139" s="22"/>
      <c r="H1139" s="22"/>
      <c r="I1139" s="202"/>
      <c r="J1139" s="202"/>
      <c r="K1139" s="203"/>
      <c r="M1139" s="63"/>
    </row>
    <row r="1140" spans="2:13" hidden="1">
      <c r="B1140" s="202"/>
      <c r="C1140" s="203"/>
      <c r="D1140" s="202"/>
      <c r="E1140" s="202"/>
      <c r="F1140" s="22"/>
      <c r="G1140" s="22"/>
      <c r="H1140" s="22"/>
      <c r="I1140" s="202"/>
      <c r="J1140" s="202"/>
      <c r="K1140" s="203"/>
      <c r="M1140" s="63"/>
    </row>
    <row r="1141" spans="2:13" hidden="1">
      <c r="B1141" s="202"/>
      <c r="C1141" s="203"/>
      <c r="D1141" s="202"/>
      <c r="E1141" s="202"/>
      <c r="F1141" s="22"/>
      <c r="G1141" s="22"/>
      <c r="H1141" s="22"/>
      <c r="I1141" s="202"/>
      <c r="J1141" s="202"/>
      <c r="K1141" s="203"/>
      <c r="M1141" s="63"/>
    </row>
    <row r="1142" spans="2:13" hidden="1">
      <c r="B1142" s="202"/>
      <c r="C1142" s="203"/>
      <c r="D1142" s="202"/>
      <c r="E1142" s="202"/>
      <c r="F1142" s="22"/>
      <c r="G1142" s="22"/>
      <c r="H1142" s="22"/>
      <c r="I1142" s="202"/>
      <c r="J1142" s="202"/>
      <c r="K1142" s="203"/>
      <c r="M1142" s="63"/>
    </row>
    <row r="1143" spans="2:13" hidden="1">
      <c r="B1143" s="202"/>
      <c r="C1143" s="203"/>
      <c r="D1143" s="202"/>
      <c r="E1143" s="202"/>
      <c r="F1143" s="22"/>
      <c r="G1143" s="22"/>
      <c r="H1143" s="22"/>
      <c r="I1143" s="202"/>
      <c r="J1143" s="202"/>
      <c r="K1143" s="203"/>
      <c r="M1143" s="63"/>
    </row>
    <row r="1144" spans="2:13" hidden="1">
      <c r="B1144" s="202"/>
      <c r="C1144" s="203"/>
      <c r="D1144" s="202"/>
      <c r="E1144" s="202"/>
      <c r="F1144" s="22"/>
      <c r="G1144" s="22"/>
      <c r="H1144" s="22"/>
      <c r="I1144" s="202"/>
      <c r="J1144" s="202"/>
      <c r="K1144" s="203"/>
      <c r="M1144" s="63"/>
    </row>
    <row r="1145" spans="2:13" hidden="1">
      <c r="B1145" s="202"/>
      <c r="C1145" s="203"/>
      <c r="D1145" s="202"/>
      <c r="E1145" s="202"/>
      <c r="F1145" s="22"/>
      <c r="G1145" s="22"/>
      <c r="H1145" s="22"/>
      <c r="I1145" s="202"/>
      <c r="J1145" s="202"/>
      <c r="K1145" s="203"/>
      <c r="M1145" s="63"/>
    </row>
    <row r="1146" spans="2:13" hidden="1">
      <c r="B1146" s="202"/>
      <c r="C1146" s="203"/>
      <c r="D1146" s="202"/>
      <c r="E1146" s="202"/>
      <c r="F1146" s="22"/>
      <c r="G1146" s="22"/>
      <c r="H1146" s="22"/>
      <c r="I1146" s="202"/>
      <c r="J1146" s="202"/>
      <c r="K1146" s="203"/>
      <c r="M1146" s="63"/>
    </row>
    <row r="1147" spans="2:13" hidden="1">
      <c r="B1147" s="202"/>
      <c r="C1147" s="203"/>
      <c r="D1147" s="202"/>
      <c r="E1147" s="202"/>
      <c r="F1147" s="22"/>
      <c r="G1147" s="22"/>
      <c r="H1147" s="22"/>
      <c r="I1147" s="202"/>
      <c r="J1147" s="202"/>
      <c r="K1147" s="203"/>
      <c r="M1147" s="63"/>
    </row>
    <row r="1148" spans="2:13" hidden="1">
      <c r="B1148" s="202"/>
      <c r="C1148" s="203"/>
      <c r="D1148" s="202"/>
      <c r="E1148" s="202"/>
      <c r="F1148" s="22"/>
      <c r="G1148" s="22"/>
      <c r="H1148" s="22"/>
      <c r="I1148" s="202"/>
      <c r="J1148" s="202"/>
      <c r="K1148" s="203"/>
      <c r="M1148" s="63"/>
    </row>
    <row r="1149" spans="2:13" hidden="1">
      <c r="B1149" s="202"/>
      <c r="C1149" s="203"/>
      <c r="D1149" s="202"/>
      <c r="E1149" s="202"/>
      <c r="F1149" s="22"/>
      <c r="G1149" s="22"/>
      <c r="H1149" s="22"/>
      <c r="I1149" s="202"/>
      <c r="J1149" s="202"/>
      <c r="K1149" s="203"/>
      <c r="M1149" s="63"/>
    </row>
    <row r="1150" spans="2:13" hidden="1">
      <c r="B1150" s="202"/>
      <c r="C1150" s="203"/>
      <c r="D1150" s="202"/>
      <c r="E1150" s="202"/>
      <c r="F1150" s="22"/>
      <c r="G1150" s="22"/>
      <c r="H1150" s="22"/>
      <c r="I1150" s="202"/>
      <c r="J1150" s="202"/>
      <c r="K1150" s="203"/>
      <c r="M1150" s="63"/>
    </row>
    <row r="1151" spans="2:13" hidden="1">
      <c r="B1151" s="202"/>
      <c r="C1151" s="203"/>
      <c r="D1151" s="202"/>
      <c r="E1151" s="202"/>
      <c r="F1151" s="22"/>
      <c r="G1151" s="22"/>
      <c r="H1151" s="22"/>
      <c r="I1151" s="202"/>
      <c r="J1151" s="202"/>
      <c r="K1151" s="203"/>
      <c r="M1151" s="63"/>
    </row>
    <row r="1152" spans="2:13" hidden="1">
      <c r="B1152" s="202"/>
      <c r="C1152" s="203"/>
      <c r="D1152" s="202"/>
      <c r="E1152" s="202"/>
      <c r="F1152" s="22"/>
      <c r="G1152" s="22"/>
      <c r="H1152" s="22"/>
      <c r="I1152" s="202"/>
      <c r="J1152" s="202"/>
      <c r="K1152" s="203"/>
      <c r="M1152" s="63"/>
    </row>
    <row r="1153" spans="2:13" hidden="1">
      <c r="B1153" s="202"/>
      <c r="C1153" s="203"/>
      <c r="D1153" s="202"/>
      <c r="E1153" s="202"/>
      <c r="F1153" s="22"/>
      <c r="G1153" s="22"/>
      <c r="H1153" s="22"/>
      <c r="I1153" s="202"/>
      <c r="J1153" s="202"/>
      <c r="K1153" s="203"/>
      <c r="M1153" s="63"/>
    </row>
    <row r="1154" spans="2:13" hidden="1">
      <c r="B1154" s="202"/>
      <c r="C1154" s="203"/>
      <c r="D1154" s="202"/>
      <c r="E1154" s="202"/>
      <c r="F1154" s="22"/>
      <c r="G1154" s="22"/>
      <c r="H1154" s="22"/>
      <c r="I1154" s="202"/>
      <c r="J1154" s="202"/>
      <c r="K1154" s="203"/>
      <c r="M1154" s="63"/>
    </row>
    <row r="1155" spans="2:13" hidden="1">
      <c r="B1155" s="202"/>
      <c r="C1155" s="203"/>
      <c r="D1155" s="202"/>
      <c r="E1155" s="202"/>
      <c r="F1155" s="22"/>
      <c r="G1155" s="22"/>
      <c r="H1155" s="22"/>
      <c r="I1155" s="202"/>
      <c r="J1155" s="202"/>
      <c r="K1155" s="203"/>
      <c r="M1155" s="63"/>
    </row>
    <row r="1156" spans="2:13" hidden="1">
      <c r="B1156" s="202"/>
      <c r="C1156" s="203"/>
      <c r="D1156" s="202"/>
      <c r="E1156" s="202"/>
      <c r="F1156" s="22"/>
      <c r="G1156" s="22"/>
      <c r="H1156" s="22"/>
      <c r="I1156" s="202"/>
      <c r="J1156" s="202"/>
      <c r="K1156" s="203"/>
      <c r="M1156" s="63"/>
    </row>
    <row r="1157" spans="2:13" hidden="1">
      <c r="B1157" s="202"/>
      <c r="C1157" s="203"/>
      <c r="D1157" s="202"/>
      <c r="E1157" s="202"/>
      <c r="F1157" s="22"/>
      <c r="G1157" s="22"/>
      <c r="H1157" s="22"/>
      <c r="I1157" s="202"/>
      <c r="J1157" s="202"/>
      <c r="K1157" s="203"/>
      <c r="M1157" s="63"/>
    </row>
    <row r="1158" spans="2:13" hidden="1">
      <c r="B1158" s="202"/>
      <c r="C1158" s="203"/>
      <c r="D1158" s="202"/>
      <c r="E1158" s="202"/>
      <c r="F1158" s="22"/>
      <c r="G1158" s="22"/>
      <c r="H1158" s="22"/>
      <c r="I1158" s="202"/>
      <c r="J1158" s="202"/>
      <c r="K1158" s="203"/>
      <c r="M1158" s="63"/>
    </row>
    <row r="1159" spans="2:13" hidden="1">
      <c r="B1159" s="202"/>
      <c r="C1159" s="203"/>
      <c r="D1159" s="202"/>
      <c r="E1159" s="202"/>
      <c r="F1159" s="22"/>
      <c r="G1159" s="22"/>
      <c r="H1159" s="22"/>
      <c r="I1159" s="202"/>
      <c r="J1159" s="202"/>
      <c r="K1159" s="203"/>
      <c r="M1159" s="63"/>
    </row>
    <row r="1160" spans="2:13" hidden="1">
      <c r="B1160" s="202"/>
      <c r="C1160" s="203"/>
      <c r="D1160" s="202"/>
      <c r="E1160" s="202"/>
      <c r="F1160" s="22"/>
      <c r="G1160" s="22"/>
      <c r="H1160" s="22"/>
      <c r="I1160" s="202"/>
      <c r="J1160" s="202"/>
      <c r="K1160" s="203"/>
      <c r="M1160" s="63"/>
    </row>
    <row r="1161" spans="2:13" hidden="1">
      <c r="B1161" s="202"/>
      <c r="C1161" s="203"/>
      <c r="D1161" s="202"/>
      <c r="E1161" s="202"/>
      <c r="F1161" s="22"/>
      <c r="G1161" s="22"/>
      <c r="H1161" s="22"/>
      <c r="I1161" s="202"/>
      <c r="J1161" s="202"/>
      <c r="K1161" s="203"/>
      <c r="M1161" s="63"/>
    </row>
    <row r="1162" spans="2:13" hidden="1">
      <c r="B1162" s="202"/>
      <c r="C1162" s="203"/>
      <c r="D1162" s="202"/>
      <c r="E1162" s="202"/>
      <c r="F1162" s="22"/>
      <c r="G1162" s="22"/>
      <c r="H1162" s="22"/>
      <c r="I1162" s="202"/>
      <c r="J1162" s="202"/>
      <c r="K1162" s="203"/>
      <c r="M1162" s="63"/>
    </row>
    <row r="1163" spans="2:13" hidden="1">
      <c r="B1163" s="202"/>
      <c r="C1163" s="203"/>
      <c r="D1163" s="202"/>
      <c r="E1163" s="202"/>
      <c r="F1163" s="22"/>
      <c r="G1163" s="22"/>
      <c r="H1163" s="22"/>
      <c r="I1163" s="202"/>
      <c r="J1163" s="202"/>
      <c r="K1163" s="203"/>
      <c r="M1163" s="63"/>
    </row>
    <row r="1164" spans="2:13" hidden="1">
      <c r="B1164" s="202"/>
      <c r="C1164" s="203"/>
      <c r="D1164" s="202"/>
      <c r="E1164" s="202"/>
      <c r="F1164" s="22"/>
      <c r="G1164" s="22"/>
      <c r="H1164" s="22"/>
      <c r="I1164" s="202"/>
      <c r="J1164" s="202"/>
      <c r="K1164" s="203"/>
      <c r="M1164" s="63"/>
    </row>
    <row r="1165" spans="2:13" hidden="1">
      <c r="B1165" s="202"/>
      <c r="C1165" s="203"/>
      <c r="D1165" s="202"/>
      <c r="E1165" s="202"/>
      <c r="F1165" s="22"/>
      <c r="G1165" s="22"/>
      <c r="H1165" s="22"/>
      <c r="I1165" s="202"/>
      <c r="J1165" s="202"/>
      <c r="K1165" s="203"/>
      <c r="M1165" s="63"/>
    </row>
    <row r="1166" spans="2:13" hidden="1">
      <c r="B1166" s="202"/>
      <c r="C1166" s="203"/>
      <c r="D1166" s="202"/>
      <c r="E1166" s="202"/>
      <c r="F1166" s="22"/>
      <c r="G1166" s="22"/>
      <c r="H1166" s="22"/>
      <c r="I1166" s="202"/>
      <c r="J1166" s="202"/>
      <c r="K1166" s="203"/>
      <c r="M1166" s="63"/>
    </row>
    <row r="1167" spans="2:13" hidden="1">
      <c r="B1167" s="202"/>
      <c r="C1167" s="203"/>
      <c r="D1167" s="202"/>
      <c r="E1167" s="202"/>
      <c r="F1167" s="22"/>
      <c r="G1167" s="22"/>
      <c r="H1167" s="22"/>
      <c r="I1167" s="202"/>
      <c r="J1167" s="202"/>
      <c r="K1167" s="203"/>
      <c r="M1167" s="63"/>
    </row>
    <row r="1168" spans="2:13" hidden="1">
      <c r="B1168" s="202"/>
      <c r="C1168" s="203"/>
      <c r="D1168" s="202"/>
      <c r="E1168" s="202"/>
      <c r="F1168" s="22"/>
      <c r="G1168" s="22"/>
      <c r="H1168" s="22"/>
      <c r="I1168" s="202"/>
      <c r="J1168" s="202"/>
      <c r="K1168" s="203"/>
      <c r="M1168" s="63"/>
    </row>
    <row r="1169" spans="2:13" hidden="1">
      <c r="B1169" s="202"/>
      <c r="C1169" s="203"/>
      <c r="D1169" s="202"/>
      <c r="E1169" s="202"/>
      <c r="F1169" s="22"/>
      <c r="G1169" s="22"/>
      <c r="H1169" s="22"/>
      <c r="I1169" s="202"/>
      <c r="J1169" s="202"/>
      <c r="K1169" s="203"/>
      <c r="M1169" s="63"/>
    </row>
    <row r="1170" spans="2:13" hidden="1">
      <c r="B1170" s="202"/>
      <c r="C1170" s="203"/>
      <c r="D1170" s="202"/>
      <c r="E1170" s="202"/>
      <c r="F1170" s="22"/>
      <c r="G1170" s="22"/>
      <c r="H1170" s="22"/>
      <c r="I1170" s="202"/>
      <c r="J1170" s="202"/>
      <c r="K1170" s="203"/>
      <c r="M1170" s="63"/>
    </row>
    <row r="1171" spans="2:13" hidden="1">
      <c r="B1171" s="202"/>
      <c r="C1171" s="203"/>
      <c r="D1171" s="202"/>
      <c r="E1171" s="202"/>
      <c r="F1171" s="22"/>
      <c r="G1171" s="22"/>
      <c r="H1171" s="22"/>
      <c r="I1171" s="202"/>
      <c r="J1171" s="202"/>
      <c r="K1171" s="203"/>
      <c r="M1171" s="63"/>
    </row>
    <row r="1172" spans="2:13" hidden="1">
      <c r="B1172" s="202"/>
      <c r="C1172" s="203"/>
      <c r="D1172" s="202"/>
      <c r="E1172" s="202"/>
      <c r="F1172" s="22"/>
      <c r="G1172" s="22"/>
      <c r="H1172" s="22"/>
      <c r="I1172" s="202"/>
      <c r="J1172" s="202"/>
      <c r="K1172" s="203"/>
      <c r="M1172" s="63"/>
    </row>
    <row r="1173" spans="2:13" hidden="1">
      <c r="B1173" s="202"/>
      <c r="C1173" s="203"/>
      <c r="D1173" s="202"/>
      <c r="E1173" s="202"/>
      <c r="F1173" s="22"/>
      <c r="G1173" s="22"/>
      <c r="H1173" s="22"/>
      <c r="I1173" s="202"/>
      <c r="J1173" s="202"/>
      <c r="K1173" s="203"/>
      <c r="M1173" s="63"/>
    </row>
    <row r="1174" spans="2:13" hidden="1">
      <c r="B1174" s="202"/>
      <c r="C1174" s="203"/>
      <c r="D1174" s="202"/>
      <c r="E1174" s="202"/>
      <c r="F1174" s="22"/>
      <c r="G1174" s="22"/>
      <c r="H1174" s="22"/>
      <c r="I1174" s="202"/>
      <c r="J1174" s="202"/>
      <c r="K1174" s="203"/>
      <c r="M1174" s="63"/>
    </row>
    <row r="1175" spans="2:13" hidden="1">
      <c r="B1175" s="202"/>
      <c r="C1175" s="203"/>
      <c r="D1175" s="202"/>
      <c r="E1175" s="202"/>
      <c r="F1175" s="22"/>
      <c r="G1175" s="22"/>
      <c r="H1175" s="22"/>
      <c r="I1175" s="202"/>
      <c r="J1175" s="202"/>
      <c r="K1175" s="203"/>
      <c r="M1175" s="63"/>
    </row>
    <row r="1176" spans="2:13" hidden="1">
      <c r="B1176" s="202"/>
      <c r="C1176" s="203"/>
      <c r="D1176" s="202"/>
      <c r="E1176" s="202"/>
      <c r="F1176" s="22"/>
      <c r="G1176" s="22"/>
      <c r="H1176" s="22"/>
      <c r="I1176" s="202"/>
      <c r="J1176" s="202"/>
      <c r="K1176" s="203"/>
      <c r="M1176" s="63"/>
    </row>
    <row r="1177" spans="2:13" hidden="1">
      <c r="B1177" s="202"/>
      <c r="C1177" s="203"/>
      <c r="D1177" s="202"/>
      <c r="E1177" s="202"/>
      <c r="F1177" s="22"/>
      <c r="G1177" s="22"/>
      <c r="H1177" s="22"/>
      <c r="I1177" s="202"/>
      <c r="J1177" s="202"/>
      <c r="K1177" s="203"/>
      <c r="M1177" s="63"/>
    </row>
    <row r="1178" spans="2:13" hidden="1">
      <c r="B1178" s="202"/>
      <c r="C1178" s="203"/>
      <c r="D1178" s="202"/>
      <c r="E1178" s="202"/>
      <c r="F1178" s="22"/>
      <c r="G1178" s="22"/>
      <c r="H1178" s="22"/>
      <c r="I1178" s="202"/>
      <c r="J1178" s="202"/>
      <c r="K1178" s="203"/>
      <c r="M1178" s="63"/>
    </row>
    <row r="1179" spans="2:13" hidden="1">
      <c r="B1179" s="202"/>
      <c r="C1179" s="203"/>
      <c r="D1179" s="202"/>
      <c r="E1179" s="202"/>
      <c r="F1179" s="22"/>
      <c r="G1179" s="22"/>
      <c r="H1179" s="22"/>
      <c r="I1179" s="202"/>
      <c r="J1179" s="202"/>
      <c r="K1179" s="203"/>
      <c r="M1179" s="63"/>
    </row>
    <row r="1180" spans="2:13" hidden="1">
      <c r="B1180" s="202"/>
      <c r="C1180" s="203"/>
      <c r="D1180" s="202"/>
      <c r="E1180" s="202"/>
      <c r="F1180" s="22"/>
      <c r="G1180" s="22"/>
      <c r="H1180" s="22"/>
      <c r="I1180" s="202"/>
      <c r="J1180" s="202"/>
      <c r="K1180" s="203"/>
      <c r="M1180" s="63"/>
    </row>
    <row r="1181" spans="2:13" hidden="1">
      <c r="B1181" s="202"/>
      <c r="C1181" s="203"/>
      <c r="D1181" s="202"/>
      <c r="E1181" s="202"/>
      <c r="F1181" s="22"/>
      <c r="G1181" s="22"/>
      <c r="H1181" s="22"/>
      <c r="I1181" s="202"/>
      <c r="J1181" s="202"/>
      <c r="K1181" s="203"/>
      <c r="M1181" s="63"/>
    </row>
    <row r="1182" spans="2:13" hidden="1">
      <c r="B1182" s="202"/>
      <c r="C1182" s="203"/>
      <c r="D1182" s="202"/>
      <c r="E1182" s="202"/>
      <c r="F1182" s="22"/>
      <c r="G1182" s="22"/>
      <c r="H1182" s="22"/>
      <c r="I1182" s="202"/>
      <c r="J1182" s="202"/>
      <c r="K1182" s="203"/>
      <c r="M1182" s="63"/>
    </row>
    <row r="1183" spans="2:13" hidden="1">
      <c r="B1183" s="202"/>
      <c r="C1183" s="203"/>
      <c r="D1183" s="202"/>
      <c r="E1183" s="202"/>
      <c r="F1183" s="22"/>
      <c r="G1183" s="22"/>
      <c r="H1183" s="22"/>
      <c r="I1183" s="202"/>
      <c r="J1183" s="202"/>
      <c r="K1183" s="203"/>
      <c r="M1183" s="63"/>
    </row>
    <row r="1184" spans="2:13" hidden="1">
      <c r="B1184" s="202"/>
      <c r="C1184" s="203"/>
      <c r="D1184" s="202"/>
      <c r="E1184" s="202"/>
      <c r="F1184" s="22"/>
      <c r="G1184" s="22"/>
      <c r="H1184" s="22"/>
      <c r="I1184" s="202"/>
      <c r="J1184" s="202"/>
      <c r="K1184" s="203"/>
      <c r="M1184" s="63"/>
    </row>
    <row r="1185" spans="2:13" hidden="1">
      <c r="B1185" s="202"/>
      <c r="C1185" s="203"/>
      <c r="D1185" s="202"/>
      <c r="E1185" s="202"/>
      <c r="F1185" s="22"/>
      <c r="G1185" s="22"/>
      <c r="H1185" s="22"/>
      <c r="I1185" s="202"/>
      <c r="J1185" s="202"/>
      <c r="K1185" s="203"/>
      <c r="M1185" s="63"/>
    </row>
    <row r="1186" spans="2:13" hidden="1">
      <c r="B1186" s="202"/>
      <c r="C1186" s="203"/>
      <c r="D1186" s="202"/>
      <c r="E1186" s="202"/>
      <c r="F1186" s="22"/>
      <c r="G1186" s="22"/>
      <c r="H1186" s="22"/>
      <c r="I1186" s="202"/>
      <c r="J1186" s="202"/>
      <c r="K1186" s="203"/>
      <c r="M1186" s="63"/>
    </row>
    <row r="1187" spans="2:13" hidden="1">
      <c r="B1187" s="202"/>
      <c r="C1187" s="203"/>
      <c r="D1187" s="202"/>
      <c r="E1187" s="202"/>
      <c r="F1187" s="22"/>
      <c r="G1187" s="22"/>
      <c r="H1187" s="22"/>
      <c r="I1187" s="202"/>
      <c r="J1187" s="202"/>
      <c r="K1187" s="203"/>
      <c r="M1187" s="63"/>
    </row>
    <row r="1188" spans="2:13" hidden="1">
      <c r="B1188" s="202"/>
      <c r="C1188" s="203"/>
      <c r="D1188" s="202"/>
      <c r="E1188" s="202"/>
      <c r="F1188" s="22"/>
      <c r="G1188" s="22"/>
      <c r="H1188" s="22"/>
      <c r="I1188" s="202"/>
      <c r="J1188" s="202"/>
      <c r="K1188" s="203"/>
      <c r="M1188" s="63"/>
    </row>
    <row r="1189" spans="2:13" hidden="1">
      <c r="B1189" s="202"/>
      <c r="C1189" s="203"/>
      <c r="D1189" s="202"/>
      <c r="E1189" s="202"/>
      <c r="F1189" s="22"/>
      <c r="G1189" s="22"/>
      <c r="H1189" s="22"/>
      <c r="I1189" s="202"/>
      <c r="J1189" s="202"/>
      <c r="K1189" s="203"/>
      <c r="M1189" s="63"/>
    </row>
    <row r="1190" spans="2:13" hidden="1">
      <c r="B1190" s="202"/>
      <c r="C1190" s="203"/>
      <c r="D1190" s="202"/>
      <c r="E1190" s="202"/>
      <c r="F1190" s="22"/>
      <c r="G1190" s="22"/>
      <c r="H1190" s="22"/>
      <c r="I1190" s="202"/>
      <c r="J1190" s="202"/>
      <c r="K1190" s="203"/>
      <c r="M1190" s="63"/>
    </row>
    <row r="1191" spans="2:13" hidden="1">
      <c r="B1191" s="202"/>
      <c r="C1191" s="203"/>
      <c r="D1191" s="202"/>
      <c r="E1191" s="202"/>
      <c r="F1191" s="22"/>
      <c r="G1191" s="22"/>
      <c r="H1191" s="22"/>
      <c r="I1191" s="202"/>
      <c r="J1191" s="202"/>
      <c r="K1191" s="203"/>
      <c r="M1191" s="63"/>
    </row>
    <row r="1192" spans="2:13" hidden="1">
      <c r="B1192" s="202"/>
      <c r="C1192" s="203"/>
      <c r="D1192" s="202"/>
      <c r="E1192" s="202"/>
      <c r="F1192" s="22"/>
      <c r="G1192" s="22"/>
      <c r="H1192" s="22"/>
      <c r="I1192" s="202"/>
      <c r="J1192" s="202"/>
      <c r="K1192" s="203"/>
      <c r="M1192" s="63"/>
    </row>
    <row r="1193" spans="2:13" hidden="1">
      <c r="B1193" s="202"/>
      <c r="C1193" s="203"/>
      <c r="D1193" s="202"/>
      <c r="E1193" s="202"/>
      <c r="F1193" s="22"/>
      <c r="G1193" s="22"/>
      <c r="H1193" s="22"/>
      <c r="I1193" s="202"/>
      <c r="J1193" s="202"/>
      <c r="K1193" s="203"/>
      <c r="M1193" s="63"/>
    </row>
    <row r="1194" spans="2:13" hidden="1">
      <c r="B1194" s="202"/>
      <c r="C1194" s="203"/>
      <c r="D1194" s="202"/>
      <c r="E1194" s="202"/>
      <c r="F1194" s="22"/>
      <c r="G1194" s="22"/>
      <c r="H1194" s="22"/>
      <c r="I1194" s="202"/>
      <c r="J1194" s="202"/>
      <c r="K1194" s="203"/>
      <c r="M1194" s="63"/>
    </row>
    <row r="1195" spans="2:13" hidden="1">
      <c r="B1195" s="202"/>
      <c r="C1195" s="203"/>
      <c r="D1195" s="202"/>
      <c r="E1195" s="202"/>
      <c r="F1195" s="22"/>
      <c r="G1195" s="22"/>
      <c r="H1195" s="22"/>
      <c r="I1195" s="202"/>
      <c r="J1195" s="202"/>
      <c r="K1195" s="203"/>
      <c r="M1195" s="63"/>
    </row>
    <row r="1196" spans="2:13" hidden="1">
      <c r="B1196" s="202"/>
      <c r="C1196" s="203"/>
      <c r="D1196" s="202"/>
      <c r="E1196" s="202"/>
      <c r="F1196" s="22"/>
      <c r="G1196" s="22"/>
      <c r="H1196" s="22"/>
      <c r="I1196" s="202"/>
      <c r="J1196" s="202"/>
      <c r="K1196" s="203"/>
      <c r="M1196" s="63"/>
    </row>
    <row r="1197" spans="2:13" hidden="1">
      <c r="B1197" s="202"/>
      <c r="C1197" s="203"/>
      <c r="D1197" s="202"/>
      <c r="E1197" s="202"/>
      <c r="F1197" s="22"/>
      <c r="G1197" s="22"/>
      <c r="H1197" s="22"/>
      <c r="I1197" s="202"/>
      <c r="J1197" s="202"/>
      <c r="K1197" s="203"/>
      <c r="M1197" s="63"/>
    </row>
    <row r="1198" spans="2:13" hidden="1">
      <c r="B1198" s="202"/>
      <c r="C1198" s="203"/>
      <c r="D1198" s="202"/>
      <c r="E1198" s="202"/>
      <c r="F1198" s="22"/>
      <c r="G1198" s="22"/>
      <c r="H1198" s="22"/>
      <c r="I1198" s="202"/>
      <c r="J1198" s="202"/>
      <c r="K1198" s="203"/>
      <c r="M1198" s="63"/>
    </row>
    <row r="1199" spans="2:13" hidden="1">
      <c r="B1199" s="202"/>
      <c r="C1199" s="203"/>
      <c r="D1199" s="202"/>
      <c r="E1199" s="202"/>
      <c r="F1199" s="22"/>
      <c r="G1199" s="22"/>
      <c r="H1199" s="22"/>
      <c r="I1199" s="202"/>
      <c r="J1199" s="202"/>
      <c r="K1199" s="203"/>
      <c r="M1199" s="63"/>
    </row>
    <row r="1200" spans="2:13" hidden="1">
      <c r="B1200" s="202"/>
      <c r="C1200" s="203"/>
      <c r="D1200" s="202"/>
      <c r="E1200" s="202"/>
      <c r="F1200" s="22"/>
      <c r="G1200" s="22"/>
      <c r="H1200" s="22"/>
      <c r="I1200" s="202"/>
      <c r="J1200" s="202"/>
      <c r="K1200" s="203"/>
      <c r="M1200" s="63"/>
    </row>
    <row r="1201" spans="2:13" hidden="1">
      <c r="B1201" s="202"/>
      <c r="C1201" s="203"/>
      <c r="D1201" s="202"/>
      <c r="E1201" s="202"/>
      <c r="F1201" s="22"/>
      <c r="G1201" s="22"/>
      <c r="H1201" s="22"/>
      <c r="I1201" s="202"/>
      <c r="J1201" s="202"/>
      <c r="K1201" s="203"/>
      <c r="M1201" s="63"/>
    </row>
    <row r="1202" spans="2:13" hidden="1">
      <c r="B1202" s="202"/>
      <c r="C1202" s="203"/>
      <c r="D1202" s="202"/>
      <c r="E1202" s="202"/>
      <c r="F1202" s="22"/>
      <c r="G1202" s="22"/>
      <c r="H1202" s="22"/>
      <c r="I1202" s="202"/>
      <c r="J1202" s="202"/>
      <c r="K1202" s="203"/>
      <c r="M1202" s="63"/>
    </row>
    <row r="1203" spans="2:13" hidden="1">
      <c r="B1203" s="202"/>
      <c r="C1203" s="203"/>
      <c r="D1203" s="202"/>
      <c r="E1203" s="202"/>
      <c r="F1203" s="22"/>
      <c r="G1203" s="22"/>
      <c r="H1203" s="22"/>
      <c r="I1203" s="202"/>
      <c r="J1203" s="202"/>
      <c r="K1203" s="203"/>
      <c r="M1203" s="63"/>
    </row>
    <row r="1204" spans="2:13" hidden="1">
      <c r="B1204" s="202"/>
      <c r="C1204" s="203"/>
      <c r="D1204" s="202"/>
      <c r="E1204" s="202"/>
      <c r="F1204" s="22"/>
      <c r="G1204" s="22"/>
      <c r="H1204" s="22"/>
      <c r="I1204" s="202"/>
      <c r="J1204" s="202"/>
      <c r="K1204" s="203"/>
      <c r="M1204" s="63"/>
    </row>
    <row r="1205" spans="2:13" hidden="1">
      <c r="B1205" s="202"/>
      <c r="C1205" s="203"/>
      <c r="D1205" s="202"/>
      <c r="E1205" s="202"/>
      <c r="F1205" s="22"/>
      <c r="G1205" s="22"/>
      <c r="H1205" s="22"/>
      <c r="I1205" s="202"/>
      <c r="J1205" s="202"/>
      <c r="K1205" s="203"/>
      <c r="M1205" s="63"/>
    </row>
    <row r="1206" spans="2:13" hidden="1">
      <c r="B1206" s="202"/>
      <c r="C1206" s="203"/>
      <c r="D1206" s="202"/>
      <c r="E1206" s="202"/>
      <c r="F1206" s="22"/>
      <c r="G1206" s="22"/>
      <c r="H1206" s="22"/>
      <c r="I1206" s="202"/>
      <c r="J1206" s="202"/>
      <c r="K1206" s="203"/>
      <c r="M1206" s="63"/>
    </row>
    <row r="1207" spans="2:13" hidden="1">
      <c r="B1207" s="202"/>
      <c r="C1207" s="203"/>
      <c r="D1207" s="202"/>
      <c r="E1207" s="202"/>
      <c r="F1207" s="22"/>
      <c r="G1207" s="22"/>
      <c r="H1207" s="22"/>
      <c r="I1207" s="202"/>
      <c r="J1207" s="202"/>
      <c r="K1207" s="203"/>
      <c r="M1207" s="63"/>
    </row>
    <row r="1208" spans="2:13" hidden="1">
      <c r="B1208" s="202"/>
      <c r="C1208" s="203"/>
      <c r="D1208" s="202"/>
      <c r="E1208" s="202"/>
      <c r="F1208" s="22"/>
      <c r="G1208" s="22"/>
      <c r="H1208" s="22"/>
      <c r="I1208" s="202"/>
      <c r="J1208" s="202"/>
      <c r="K1208" s="203"/>
      <c r="M1208" s="63"/>
    </row>
    <row r="1209" spans="2:13" hidden="1">
      <c r="B1209" s="202"/>
      <c r="C1209" s="203"/>
      <c r="D1209" s="202"/>
      <c r="E1209" s="202"/>
      <c r="F1209" s="22"/>
      <c r="G1209" s="22"/>
      <c r="H1209" s="22"/>
      <c r="I1209" s="202"/>
      <c r="J1209" s="202"/>
      <c r="K1209" s="203"/>
      <c r="M1209" s="63"/>
    </row>
    <row r="1210" spans="2:13" hidden="1">
      <c r="B1210" s="202"/>
      <c r="C1210" s="203"/>
      <c r="D1210" s="202"/>
      <c r="E1210" s="202"/>
      <c r="F1210" s="22"/>
      <c r="G1210" s="22"/>
      <c r="H1210" s="22"/>
      <c r="I1210" s="202"/>
      <c r="J1210" s="202"/>
      <c r="K1210" s="203"/>
      <c r="M1210" s="63"/>
    </row>
    <row r="1211" spans="2:13" hidden="1">
      <c r="B1211" s="202"/>
      <c r="C1211" s="203"/>
      <c r="D1211" s="202"/>
      <c r="E1211" s="202"/>
      <c r="F1211" s="22"/>
      <c r="G1211" s="22"/>
      <c r="H1211" s="22"/>
      <c r="I1211" s="202"/>
      <c r="J1211" s="202"/>
      <c r="K1211" s="203"/>
      <c r="M1211" s="63"/>
    </row>
    <row r="1212" spans="2:13" hidden="1">
      <c r="B1212" s="202"/>
      <c r="C1212" s="203"/>
      <c r="D1212" s="202"/>
      <c r="E1212" s="202"/>
      <c r="F1212" s="22"/>
      <c r="G1212" s="22"/>
      <c r="H1212" s="22"/>
      <c r="I1212" s="202"/>
      <c r="J1212" s="202"/>
      <c r="K1212" s="203"/>
      <c r="M1212" s="63"/>
    </row>
    <row r="1213" spans="2:13" hidden="1">
      <c r="B1213" s="202"/>
      <c r="C1213" s="203"/>
      <c r="D1213" s="202"/>
      <c r="E1213" s="202"/>
      <c r="F1213" s="22"/>
      <c r="G1213" s="22"/>
      <c r="H1213" s="22"/>
      <c r="I1213" s="202"/>
      <c r="J1213" s="202"/>
      <c r="K1213" s="203"/>
      <c r="M1213" s="63"/>
    </row>
    <row r="1214" spans="2:13" hidden="1">
      <c r="B1214" s="202"/>
      <c r="C1214" s="203"/>
      <c r="D1214" s="202"/>
      <c r="E1214" s="202"/>
      <c r="F1214" s="22"/>
      <c r="G1214" s="22"/>
      <c r="H1214" s="22"/>
      <c r="I1214" s="202"/>
      <c r="J1214" s="202"/>
      <c r="K1214" s="203"/>
      <c r="M1214" s="63"/>
    </row>
    <row r="1215" spans="2:13" hidden="1">
      <c r="B1215" s="202"/>
      <c r="C1215" s="203"/>
      <c r="D1215" s="202"/>
      <c r="E1215" s="202"/>
      <c r="F1215" s="22"/>
      <c r="G1215" s="22"/>
      <c r="H1215" s="22"/>
      <c r="I1215" s="202"/>
      <c r="J1215" s="202"/>
      <c r="K1215" s="203"/>
      <c r="M1215" s="63"/>
    </row>
    <row r="1216" spans="2:13" hidden="1">
      <c r="B1216" s="202"/>
      <c r="C1216" s="203"/>
      <c r="D1216" s="202"/>
      <c r="E1216" s="202"/>
      <c r="F1216" s="22"/>
      <c r="G1216" s="22"/>
      <c r="H1216" s="22"/>
      <c r="I1216" s="202"/>
      <c r="J1216" s="202"/>
      <c r="K1216" s="203"/>
      <c r="M1216" s="63"/>
    </row>
    <row r="1217" spans="2:13" hidden="1">
      <c r="B1217" s="202"/>
      <c r="C1217" s="203"/>
      <c r="D1217" s="202"/>
      <c r="E1217" s="202"/>
      <c r="F1217" s="22"/>
      <c r="G1217" s="22"/>
      <c r="H1217" s="22"/>
      <c r="I1217" s="202"/>
      <c r="J1217" s="202"/>
      <c r="K1217" s="203"/>
      <c r="M1217" s="63"/>
    </row>
    <row r="1218" spans="2:13" hidden="1">
      <c r="B1218" s="202"/>
      <c r="C1218" s="203"/>
      <c r="D1218" s="202"/>
      <c r="E1218" s="202"/>
      <c r="F1218" s="22"/>
      <c r="G1218" s="22"/>
      <c r="H1218" s="22"/>
      <c r="I1218" s="202"/>
      <c r="J1218" s="202"/>
      <c r="K1218" s="203"/>
      <c r="M1218" s="63"/>
    </row>
    <row r="1219" spans="2:13" hidden="1">
      <c r="B1219" s="202"/>
      <c r="C1219" s="203"/>
      <c r="D1219" s="202"/>
      <c r="E1219" s="202"/>
      <c r="F1219" s="22"/>
      <c r="G1219" s="22"/>
      <c r="H1219" s="22"/>
      <c r="I1219" s="202"/>
      <c r="J1219" s="202"/>
      <c r="K1219" s="203"/>
      <c r="M1219" s="63"/>
    </row>
    <row r="1220" spans="2:13" hidden="1">
      <c r="B1220" s="202"/>
      <c r="C1220" s="203"/>
      <c r="D1220" s="202"/>
      <c r="E1220" s="202"/>
      <c r="F1220" s="22"/>
      <c r="G1220" s="22"/>
      <c r="H1220" s="22"/>
      <c r="I1220" s="202"/>
      <c r="J1220" s="202"/>
      <c r="K1220" s="203"/>
      <c r="M1220" s="63"/>
    </row>
    <row r="1221" spans="2:13" hidden="1">
      <c r="B1221" s="202"/>
      <c r="C1221" s="203"/>
      <c r="D1221" s="202"/>
      <c r="E1221" s="202"/>
      <c r="F1221" s="22"/>
      <c r="G1221" s="22"/>
      <c r="H1221" s="22"/>
      <c r="I1221" s="202"/>
      <c r="J1221" s="202"/>
      <c r="K1221" s="203"/>
      <c r="M1221" s="63"/>
    </row>
    <row r="1222" spans="2:13" hidden="1">
      <c r="B1222" s="202"/>
      <c r="C1222" s="203"/>
      <c r="D1222" s="202"/>
      <c r="E1222" s="202"/>
      <c r="F1222" s="22"/>
      <c r="G1222" s="22"/>
      <c r="H1222" s="22"/>
      <c r="I1222" s="202"/>
      <c r="J1222" s="202"/>
      <c r="K1222" s="203"/>
      <c r="M1222" s="63"/>
    </row>
    <row r="1223" spans="2:13" hidden="1">
      <c r="B1223" s="202"/>
      <c r="C1223" s="203"/>
      <c r="D1223" s="202"/>
      <c r="E1223" s="202"/>
      <c r="F1223" s="22"/>
      <c r="G1223" s="22"/>
      <c r="H1223" s="22"/>
      <c r="I1223" s="202"/>
      <c r="J1223" s="202"/>
      <c r="K1223" s="203"/>
      <c r="M1223" s="63"/>
    </row>
    <row r="1224" spans="2:13" hidden="1">
      <c r="B1224" s="202"/>
      <c r="C1224" s="203"/>
      <c r="D1224" s="202"/>
      <c r="E1224" s="202"/>
      <c r="F1224" s="22"/>
      <c r="G1224" s="22"/>
      <c r="H1224" s="22"/>
      <c r="I1224" s="202"/>
      <c r="J1224" s="202"/>
      <c r="K1224" s="203"/>
      <c r="M1224" s="63"/>
    </row>
    <row r="1225" spans="2:13" hidden="1">
      <c r="B1225" s="202"/>
      <c r="C1225" s="203"/>
      <c r="D1225" s="202"/>
      <c r="E1225" s="202"/>
      <c r="F1225" s="22"/>
      <c r="G1225" s="22"/>
      <c r="H1225" s="22"/>
      <c r="I1225" s="202"/>
      <c r="J1225" s="202"/>
      <c r="K1225" s="203"/>
      <c r="M1225" s="63"/>
    </row>
    <row r="1226" spans="2:13" hidden="1">
      <c r="B1226" s="202"/>
      <c r="C1226" s="203"/>
      <c r="D1226" s="202"/>
      <c r="E1226" s="202"/>
      <c r="F1226" s="22"/>
      <c r="G1226" s="22"/>
      <c r="H1226" s="22"/>
      <c r="I1226" s="202"/>
      <c r="J1226" s="202"/>
      <c r="K1226" s="203"/>
      <c r="M1226" s="63"/>
    </row>
    <row r="1227" spans="2:13" hidden="1">
      <c r="B1227" s="202"/>
      <c r="C1227" s="203"/>
      <c r="D1227" s="202"/>
      <c r="E1227" s="202"/>
      <c r="F1227" s="22"/>
      <c r="G1227" s="22"/>
      <c r="H1227" s="22"/>
      <c r="I1227" s="202"/>
      <c r="J1227" s="202"/>
      <c r="K1227" s="203"/>
      <c r="M1227" s="63"/>
    </row>
    <row r="1228" spans="2:13" hidden="1">
      <c r="B1228" s="202"/>
      <c r="C1228" s="203"/>
      <c r="D1228" s="202"/>
      <c r="E1228" s="202"/>
      <c r="F1228" s="22"/>
      <c r="G1228" s="22"/>
      <c r="H1228" s="22"/>
      <c r="I1228" s="202"/>
      <c r="J1228" s="202"/>
      <c r="K1228" s="203"/>
      <c r="M1228" s="63"/>
    </row>
    <row r="1229" spans="2:13" hidden="1">
      <c r="B1229" s="202"/>
      <c r="C1229" s="203"/>
      <c r="D1229" s="202"/>
      <c r="E1229" s="202"/>
      <c r="F1229" s="22"/>
      <c r="G1229" s="22"/>
      <c r="H1229" s="22"/>
      <c r="I1229" s="202"/>
      <c r="J1229" s="202"/>
      <c r="K1229" s="203"/>
      <c r="M1229" s="63"/>
    </row>
    <row r="1230" spans="2:13" hidden="1">
      <c r="B1230" s="202"/>
      <c r="C1230" s="203"/>
      <c r="D1230" s="202"/>
      <c r="E1230" s="202"/>
      <c r="F1230" s="22"/>
      <c r="G1230" s="22"/>
      <c r="H1230" s="22"/>
      <c r="I1230" s="202"/>
      <c r="J1230" s="202"/>
      <c r="K1230" s="203"/>
      <c r="M1230" s="63"/>
    </row>
    <row r="1231" spans="2:13" hidden="1">
      <c r="B1231" s="202"/>
      <c r="C1231" s="203"/>
      <c r="D1231" s="202"/>
      <c r="E1231" s="202"/>
      <c r="F1231" s="22"/>
      <c r="G1231" s="22"/>
      <c r="H1231" s="22"/>
      <c r="I1231" s="202"/>
      <c r="J1231" s="202"/>
      <c r="K1231" s="203"/>
      <c r="M1231" s="63"/>
    </row>
    <row r="1232" spans="2:13" hidden="1">
      <c r="B1232" s="202"/>
      <c r="C1232" s="203"/>
      <c r="D1232" s="202"/>
      <c r="E1232" s="202"/>
      <c r="F1232" s="22"/>
      <c r="G1232" s="22"/>
      <c r="H1232" s="22"/>
      <c r="I1232" s="202"/>
      <c r="J1232" s="202"/>
      <c r="K1232" s="203"/>
      <c r="M1232" s="63"/>
    </row>
    <row r="1233" spans="2:13" hidden="1">
      <c r="B1233" s="202"/>
      <c r="C1233" s="203"/>
      <c r="D1233" s="202"/>
      <c r="E1233" s="202"/>
      <c r="F1233" s="22"/>
      <c r="G1233" s="22"/>
      <c r="H1233" s="22"/>
      <c r="I1233" s="202"/>
      <c r="J1233" s="202"/>
      <c r="K1233" s="203"/>
      <c r="M1233" s="63"/>
    </row>
    <row r="1234" spans="2:13" hidden="1">
      <c r="B1234" s="202"/>
      <c r="C1234" s="203"/>
      <c r="D1234" s="202"/>
      <c r="E1234" s="202"/>
      <c r="F1234" s="22"/>
      <c r="G1234" s="22"/>
      <c r="H1234" s="22"/>
      <c r="I1234" s="202"/>
      <c r="J1234" s="202"/>
      <c r="K1234" s="203"/>
      <c r="M1234" s="63"/>
    </row>
    <row r="1235" spans="2:13" hidden="1">
      <c r="B1235" s="202"/>
      <c r="C1235" s="203"/>
      <c r="D1235" s="202"/>
      <c r="E1235" s="202"/>
      <c r="F1235" s="22"/>
      <c r="G1235" s="22"/>
      <c r="H1235" s="22"/>
      <c r="I1235" s="202"/>
      <c r="J1235" s="202"/>
      <c r="K1235" s="203"/>
      <c r="M1235" s="63"/>
    </row>
    <row r="1236" spans="2:13" hidden="1">
      <c r="B1236" s="202"/>
      <c r="C1236" s="203"/>
      <c r="D1236" s="202"/>
      <c r="E1236" s="202"/>
      <c r="F1236" s="22"/>
      <c r="G1236" s="22"/>
      <c r="H1236" s="22"/>
      <c r="I1236" s="202"/>
      <c r="J1236" s="202"/>
      <c r="K1236" s="203"/>
      <c r="M1236" s="63"/>
    </row>
    <row r="1237" spans="2:13" hidden="1">
      <c r="B1237" s="202"/>
      <c r="C1237" s="203"/>
      <c r="D1237" s="202"/>
      <c r="E1237" s="202"/>
      <c r="F1237" s="22"/>
      <c r="G1237" s="22"/>
      <c r="H1237" s="22"/>
      <c r="I1237" s="202"/>
      <c r="J1237" s="202"/>
      <c r="K1237" s="203"/>
      <c r="M1237" s="63"/>
    </row>
    <row r="1238" spans="2:13" hidden="1">
      <c r="B1238" s="202"/>
      <c r="C1238" s="203"/>
      <c r="D1238" s="202"/>
      <c r="E1238" s="202"/>
      <c r="F1238" s="22"/>
      <c r="G1238" s="22"/>
      <c r="H1238" s="22"/>
      <c r="I1238" s="202"/>
      <c r="J1238" s="202"/>
      <c r="K1238" s="203"/>
      <c r="M1238" s="63"/>
    </row>
    <row r="1239" spans="2:13" hidden="1">
      <c r="B1239" s="202"/>
      <c r="C1239" s="203"/>
      <c r="D1239" s="202"/>
      <c r="E1239" s="202"/>
      <c r="F1239" s="22"/>
      <c r="G1239" s="22"/>
      <c r="H1239" s="22"/>
      <c r="I1239" s="202"/>
      <c r="J1239" s="202"/>
      <c r="K1239" s="203"/>
      <c r="M1239" s="63"/>
    </row>
    <row r="1240" spans="2:13" hidden="1">
      <c r="B1240" s="202"/>
      <c r="C1240" s="203"/>
      <c r="D1240" s="202"/>
      <c r="E1240" s="202"/>
      <c r="F1240" s="22"/>
      <c r="G1240" s="22"/>
      <c r="H1240" s="22"/>
      <c r="I1240" s="202"/>
      <c r="J1240" s="202"/>
      <c r="K1240" s="203"/>
      <c r="M1240" s="63"/>
    </row>
    <row r="1241" spans="2:13" hidden="1">
      <c r="B1241" s="202"/>
      <c r="C1241" s="203"/>
      <c r="D1241" s="202"/>
      <c r="E1241" s="202"/>
      <c r="F1241" s="22"/>
      <c r="G1241" s="22"/>
      <c r="H1241" s="22"/>
      <c r="I1241" s="202"/>
      <c r="J1241" s="202"/>
      <c r="K1241" s="203"/>
      <c r="M1241" s="63"/>
    </row>
    <row r="1242" spans="2:13" hidden="1">
      <c r="B1242" s="202"/>
      <c r="C1242" s="203"/>
      <c r="D1242" s="202"/>
      <c r="E1242" s="202"/>
      <c r="F1242" s="22"/>
      <c r="G1242" s="22"/>
      <c r="H1242" s="22"/>
      <c r="I1242" s="202"/>
      <c r="J1242" s="202"/>
      <c r="K1242" s="203"/>
      <c r="M1242" s="63"/>
    </row>
    <row r="1243" spans="2:13" hidden="1">
      <c r="B1243" s="202"/>
      <c r="C1243" s="203"/>
      <c r="D1243" s="202"/>
      <c r="E1243" s="202"/>
      <c r="F1243" s="22"/>
      <c r="G1243" s="22"/>
      <c r="H1243" s="22"/>
      <c r="I1243" s="202"/>
      <c r="J1243" s="202"/>
      <c r="K1243" s="203"/>
      <c r="M1243" s="63"/>
    </row>
    <row r="1244" spans="2:13" hidden="1">
      <c r="B1244" s="202"/>
      <c r="C1244" s="203"/>
      <c r="D1244" s="202"/>
      <c r="E1244" s="202"/>
      <c r="F1244" s="22"/>
      <c r="G1244" s="22"/>
      <c r="H1244" s="22"/>
      <c r="I1244" s="202"/>
      <c r="J1244" s="202"/>
      <c r="K1244" s="203"/>
      <c r="M1244" s="63"/>
    </row>
    <row r="1245" spans="2:13" hidden="1">
      <c r="B1245" s="202"/>
      <c r="C1245" s="203"/>
      <c r="D1245" s="202"/>
      <c r="E1245" s="202"/>
      <c r="F1245" s="22"/>
      <c r="G1245" s="22"/>
      <c r="H1245" s="22"/>
      <c r="I1245" s="202"/>
      <c r="J1245" s="202"/>
      <c r="K1245" s="203"/>
      <c r="M1245" s="63"/>
    </row>
    <row r="1246" spans="2:13" hidden="1">
      <c r="B1246" s="202"/>
      <c r="C1246" s="203"/>
      <c r="D1246" s="202"/>
      <c r="E1246" s="202"/>
      <c r="F1246" s="22"/>
      <c r="G1246" s="22"/>
      <c r="H1246" s="22"/>
      <c r="I1246" s="202"/>
      <c r="J1246" s="202"/>
      <c r="K1246" s="203"/>
      <c r="M1246" s="63"/>
    </row>
    <row r="1247" spans="2:13" hidden="1">
      <c r="B1247" s="202"/>
      <c r="C1247" s="203"/>
      <c r="D1247" s="202"/>
      <c r="E1247" s="202"/>
      <c r="F1247" s="22"/>
      <c r="G1247" s="22"/>
      <c r="H1247" s="22"/>
      <c r="I1247" s="202"/>
      <c r="J1247" s="202"/>
      <c r="K1247" s="203"/>
      <c r="M1247" s="63"/>
    </row>
    <row r="1248" spans="2:13" hidden="1">
      <c r="B1248" s="202"/>
      <c r="C1248" s="203"/>
      <c r="D1248" s="202"/>
      <c r="E1248" s="202"/>
      <c r="F1248" s="22"/>
      <c r="G1248" s="22"/>
      <c r="H1248" s="22"/>
      <c r="I1248" s="202"/>
      <c r="J1248" s="202"/>
      <c r="K1248" s="203"/>
      <c r="M1248" s="63"/>
    </row>
    <row r="1249" spans="2:13" hidden="1">
      <c r="B1249" s="202"/>
      <c r="C1249" s="203"/>
      <c r="D1249" s="202"/>
      <c r="E1249" s="202"/>
      <c r="F1249" s="22"/>
      <c r="G1249" s="22"/>
      <c r="H1249" s="22"/>
      <c r="I1249" s="202"/>
      <c r="J1249" s="202"/>
      <c r="K1249" s="203"/>
      <c r="M1249" s="63"/>
    </row>
    <row r="1250" spans="2:13" hidden="1">
      <c r="B1250" s="202"/>
      <c r="C1250" s="203"/>
      <c r="D1250" s="202"/>
      <c r="E1250" s="202"/>
      <c r="F1250" s="22"/>
      <c r="G1250" s="22"/>
      <c r="H1250" s="22"/>
      <c r="I1250" s="202"/>
      <c r="J1250" s="202"/>
      <c r="K1250" s="203"/>
      <c r="M1250" s="63"/>
    </row>
    <row r="1251" spans="2:13" hidden="1">
      <c r="B1251" s="202"/>
      <c r="C1251" s="203"/>
      <c r="D1251" s="202"/>
      <c r="E1251" s="202"/>
      <c r="F1251" s="22"/>
      <c r="G1251" s="22"/>
      <c r="H1251" s="22"/>
      <c r="I1251" s="202"/>
      <c r="J1251" s="202"/>
      <c r="K1251" s="203"/>
      <c r="M1251" s="63"/>
    </row>
    <row r="1252" spans="2:13" hidden="1">
      <c r="B1252" s="202"/>
      <c r="C1252" s="203"/>
      <c r="D1252" s="202"/>
      <c r="E1252" s="202"/>
      <c r="F1252" s="22"/>
      <c r="G1252" s="22"/>
      <c r="H1252" s="22"/>
      <c r="I1252" s="202"/>
      <c r="J1252" s="202"/>
      <c r="K1252" s="203"/>
      <c r="M1252" s="63"/>
    </row>
    <row r="1253" spans="2:13" hidden="1">
      <c r="B1253" s="202"/>
      <c r="C1253" s="203"/>
      <c r="D1253" s="202"/>
      <c r="E1253" s="202"/>
      <c r="F1253" s="22"/>
      <c r="G1253" s="22"/>
      <c r="H1253" s="22"/>
      <c r="I1253" s="202"/>
      <c r="J1253" s="202"/>
      <c r="K1253" s="203"/>
      <c r="M1253" s="63"/>
    </row>
    <row r="1254" spans="2:13" hidden="1">
      <c r="B1254" s="202"/>
      <c r="C1254" s="203"/>
      <c r="D1254" s="202"/>
      <c r="E1254" s="202"/>
      <c r="F1254" s="22"/>
      <c r="G1254" s="22"/>
      <c r="H1254" s="22"/>
      <c r="I1254" s="202"/>
      <c r="J1254" s="202"/>
      <c r="K1254" s="203"/>
      <c r="M1254" s="63"/>
    </row>
    <row r="1255" spans="2:13" hidden="1">
      <c r="B1255" s="202"/>
      <c r="C1255" s="203"/>
      <c r="D1255" s="202"/>
      <c r="E1255" s="202"/>
      <c r="F1255" s="22"/>
      <c r="G1255" s="22"/>
      <c r="H1255" s="22"/>
      <c r="I1255" s="202"/>
      <c r="J1255" s="202"/>
      <c r="K1255" s="203"/>
      <c r="M1255" s="63"/>
    </row>
    <row r="1256" spans="2:13" hidden="1">
      <c r="B1256" s="202"/>
      <c r="C1256" s="203"/>
      <c r="D1256" s="202"/>
      <c r="E1256" s="202"/>
      <c r="F1256" s="22"/>
      <c r="G1256" s="22"/>
      <c r="H1256" s="22"/>
      <c r="I1256" s="202"/>
      <c r="J1256" s="202"/>
      <c r="K1256" s="203"/>
      <c r="M1256" s="63"/>
    </row>
    <row r="1257" spans="2:13" hidden="1">
      <c r="B1257" s="202"/>
      <c r="C1257" s="203"/>
      <c r="D1257" s="202"/>
      <c r="E1257" s="202"/>
      <c r="F1257" s="22"/>
      <c r="G1257" s="22"/>
      <c r="H1257" s="22"/>
      <c r="I1257" s="202"/>
      <c r="J1257" s="202"/>
      <c r="K1257" s="203"/>
      <c r="M1257" s="63"/>
    </row>
    <row r="1258" spans="2:13" hidden="1">
      <c r="B1258" s="202"/>
      <c r="C1258" s="203"/>
      <c r="D1258" s="202"/>
      <c r="E1258" s="202"/>
      <c r="F1258" s="22"/>
      <c r="G1258" s="22"/>
      <c r="H1258" s="22"/>
      <c r="I1258" s="202"/>
      <c r="J1258" s="202"/>
      <c r="K1258" s="203"/>
      <c r="M1258" s="63"/>
    </row>
    <row r="1259" spans="2:13" hidden="1">
      <c r="B1259" s="202"/>
      <c r="C1259" s="203"/>
      <c r="D1259" s="202"/>
      <c r="E1259" s="202"/>
      <c r="F1259" s="22"/>
      <c r="G1259" s="22"/>
      <c r="H1259" s="22"/>
      <c r="I1259" s="202"/>
      <c r="J1259" s="202"/>
      <c r="K1259" s="203"/>
      <c r="M1259" s="63"/>
    </row>
    <row r="1260" spans="2:13" hidden="1">
      <c r="B1260" s="202"/>
      <c r="C1260" s="203"/>
      <c r="D1260" s="202"/>
      <c r="E1260" s="202"/>
      <c r="F1260" s="22"/>
      <c r="G1260" s="22"/>
      <c r="H1260" s="22"/>
      <c r="I1260" s="202"/>
      <c r="J1260" s="202"/>
      <c r="K1260" s="203"/>
      <c r="M1260" s="63"/>
    </row>
    <row r="1261" spans="2:13" hidden="1">
      <c r="B1261" s="202"/>
      <c r="C1261" s="203"/>
      <c r="D1261" s="202"/>
      <c r="E1261" s="202"/>
      <c r="F1261" s="22"/>
      <c r="G1261" s="22"/>
      <c r="H1261" s="22"/>
      <c r="I1261" s="202"/>
      <c r="J1261" s="202"/>
      <c r="K1261" s="203"/>
      <c r="M1261" s="63"/>
    </row>
    <row r="1262" spans="2:13" hidden="1">
      <c r="B1262" s="202"/>
      <c r="C1262" s="203"/>
      <c r="D1262" s="202"/>
      <c r="E1262" s="202"/>
      <c r="F1262" s="22"/>
      <c r="G1262" s="22"/>
      <c r="H1262" s="22"/>
      <c r="I1262" s="202"/>
      <c r="J1262" s="202"/>
      <c r="K1262" s="203"/>
      <c r="M1262" s="63"/>
    </row>
    <row r="1263" spans="2:13" hidden="1">
      <c r="B1263" s="202"/>
      <c r="C1263" s="203"/>
      <c r="D1263" s="202"/>
      <c r="E1263" s="202"/>
      <c r="F1263" s="22"/>
      <c r="G1263" s="22"/>
      <c r="H1263" s="22"/>
      <c r="I1263" s="202"/>
      <c r="J1263" s="202"/>
      <c r="K1263" s="203"/>
      <c r="M1263" s="63"/>
    </row>
    <row r="1264" spans="2:13" hidden="1">
      <c r="B1264" s="202"/>
      <c r="C1264" s="203"/>
      <c r="D1264" s="202"/>
      <c r="E1264" s="202"/>
      <c r="F1264" s="22"/>
      <c r="G1264" s="22"/>
      <c r="H1264" s="22"/>
      <c r="I1264" s="202"/>
      <c r="J1264" s="202"/>
      <c r="K1264" s="203"/>
      <c r="M1264" s="63"/>
    </row>
    <row r="1265" spans="2:13" hidden="1">
      <c r="B1265" s="202"/>
      <c r="C1265" s="203"/>
      <c r="D1265" s="202"/>
      <c r="E1265" s="202"/>
      <c r="F1265" s="22"/>
      <c r="G1265" s="22"/>
      <c r="H1265" s="22"/>
      <c r="I1265" s="202"/>
      <c r="J1265" s="202"/>
      <c r="K1265" s="203"/>
      <c r="M1265" s="63"/>
    </row>
    <row r="1266" spans="2:13" hidden="1">
      <c r="B1266" s="202"/>
      <c r="C1266" s="203"/>
      <c r="D1266" s="202"/>
      <c r="E1266" s="202"/>
      <c r="F1266" s="22"/>
      <c r="G1266" s="22"/>
      <c r="H1266" s="22"/>
      <c r="I1266" s="202"/>
      <c r="J1266" s="202"/>
      <c r="K1266" s="203"/>
      <c r="M1266" s="63"/>
    </row>
    <row r="1267" spans="2:13" hidden="1">
      <c r="B1267" s="202"/>
      <c r="C1267" s="203"/>
      <c r="D1267" s="202"/>
      <c r="E1267" s="202"/>
      <c r="F1267" s="22"/>
      <c r="G1267" s="22"/>
      <c r="H1267" s="22"/>
      <c r="I1267" s="202"/>
      <c r="J1267" s="202"/>
      <c r="K1267" s="203"/>
      <c r="M1267" s="63"/>
    </row>
    <row r="1268" spans="2:13" hidden="1">
      <c r="B1268" s="202"/>
      <c r="C1268" s="203"/>
      <c r="D1268" s="202"/>
      <c r="E1268" s="202"/>
      <c r="F1268" s="22"/>
      <c r="G1268" s="22"/>
      <c r="H1268" s="22"/>
      <c r="I1268" s="202"/>
      <c r="J1268" s="202"/>
      <c r="K1268" s="203"/>
      <c r="M1268" s="63"/>
    </row>
    <row r="1269" spans="2:13" hidden="1">
      <c r="B1269" s="202"/>
      <c r="C1269" s="203"/>
      <c r="D1269" s="202"/>
      <c r="E1269" s="202"/>
      <c r="F1269" s="22"/>
      <c r="G1269" s="22"/>
      <c r="H1269" s="22"/>
      <c r="I1269" s="202"/>
      <c r="J1269" s="202"/>
      <c r="K1269" s="203"/>
      <c r="M1269" s="63"/>
    </row>
    <row r="1270" spans="2:13" hidden="1">
      <c r="B1270" s="202"/>
      <c r="C1270" s="203"/>
      <c r="D1270" s="202"/>
      <c r="E1270" s="202"/>
      <c r="F1270" s="22"/>
      <c r="G1270" s="22"/>
      <c r="H1270" s="22"/>
      <c r="I1270" s="202"/>
      <c r="J1270" s="202"/>
      <c r="K1270" s="203"/>
      <c r="M1270" s="63"/>
    </row>
    <row r="1271" spans="2:13" hidden="1">
      <c r="B1271" s="202"/>
      <c r="C1271" s="203"/>
      <c r="D1271" s="202"/>
      <c r="E1271" s="202"/>
      <c r="F1271" s="22"/>
      <c r="G1271" s="22"/>
      <c r="H1271" s="22"/>
      <c r="I1271" s="202"/>
      <c r="J1271" s="202"/>
      <c r="K1271" s="203"/>
      <c r="M1271" s="63"/>
    </row>
    <row r="1272" spans="2:13" hidden="1">
      <c r="B1272" s="202"/>
      <c r="C1272" s="203"/>
      <c r="D1272" s="202"/>
      <c r="E1272" s="202"/>
      <c r="F1272" s="22"/>
      <c r="G1272" s="22"/>
      <c r="H1272" s="22"/>
      <c r="I1272" s="202"/>
      <c r="J1272" s="202"/>
      <c r="K1272" s="203"/>
      <c r="M1272" s="63"/>
    </row>
    <row r="1273" spans="2:13" hidden="1">
      <c r="B1273" s="202"/>
      <c r="C1273" s="203"/>
      <c r="D1273" s="202"/>
      <c r="E1273" s="202"/>
      <c r="F1273" s="22"/>
      <c r="G1273" s="22"/>
      <c r="H1273" s="22"/>
      <c r="I1273" s="202"/>
      <c r="J1273" s="202"/>
      <c r="K1273" s="203"/>
      <c r="M1273" s="63"/>
    </row>
    <row r="1274" spans="2:13" hidden="1">
      <c r="B1274" s="202"/>
      <c r="C1274" s="203"/>
      <c r="D1274" s="202"/>
      <c r="E1274" s="202"/>
      <c r="F1274" s="22"/>
      <c r="G1274" s="22"/>
      <c r="H1274" s="22"/>
      <c r="I1274" s="202"/>
      <c r="J1274" s="202"/>
      <c r="K1274" s="203"/>
      <c r="M1274" s="63"/>
    </row>
    <row r="1275" spans="2:13" hidden="1">
      <c r="B1275" s="202"/>
      <c r="C1275" s="203"/>
      <c r="D1275" s="202"/>
      <c r="E1275" s="202"/>
      <c r="F1275" s="22"/>
      <c r="G1275" s="22"/>
      <c r="H1275" s="22"/>
      <c r="I1275" s="202"/>
      <c r="J1275" s="202"/>
      <c r="K1275" s="203"/>
      <c r="M1275" s="63"/>
    </row>
    <row r="1276" spans="2:13" hidden="1">
      <c r="B1276" s="202"/>
      <c r="C1276" s="203"/>
      <c r="D1276" s="202"/>
      <c r="E1276" s="202"/>
      <c r="F1276" s="22"/>
      <c r="G1276" s="22"/>
      <c r="H1276" s="22"/>
      <c r="I1276" s="202"/>
      <c r="J1276" s="202"/>
      <c r="K1276" s="203"/>
      <c r="M1276" s="63"/>
    </row>
    <row r="1277" spans="2:13" hidden="1">
      <c r="B1277" s="202"/>
      <c r="C1277" s="203"/>
      <c r="D1277" s="202"/>
      <c r="E1277" s="202"/>
      <c r="F1277" s="22"/>
      <c r="G1277" s="22"/>
      <c r="H1277" s="22"/>
      <c r="I1277" s="202"/>
      <c r="J1277" s="202"/>
      <c r="K1277" s="203"/>
      <c r="M1277" s="63"/>
    </row>
    <row r="1278" spans="2:13" hidden="1">
      <c r="B1278" s="202"/>
      <c r="C1278" s="203"/>
      <c r="D1278" s="202"/>
      <c r="E1278" s="202"/>
      <c r="F1278" s="22"/>
      <c r="G1278" s="22"/>
      <c r="H1278" s="22"/>
      <c r="I1278" s="202"/>
      <c r="J1278" s="202"/>
      <c r="K1278" s="203"/>
      <c r="M1278" s="63"/>
    </row>
    <row r="1279" spans="2:13" hidden="1">
      <c r="B1279" s="202"/>
      <c r="C1279" s="203"/>
      <c r="D1279" s="202"/>
      <c r="E1279" s="202"/>
      <c r="F1279" s="22"/>
      <c r="G1279" s="22"/>
      <c r="H1279" s="22"/>
      <c r="I1279" s="202"/>
      <c r="J1279" s="202"/>
      <c r="K1279" s="203"/>
      <c r="M1279" s="63"/>
    </row>
    <row r="1280" spans="2:13" hidden="1">
      <c r="B1280" s="202"/>
      <c r="C1280" s="203"/>
      <c r="D1280" s="202"/>
      <c r="E1280" s="202"/>
      <c r="F1280" s="22"/>
      <c r="G1280" s="22"/>
      <c r="H1280" s="22"/>
      <c r="I1280" s="202"/>
      <c r="J1280" s="202"/>
      <c r="K1280" s="203"/>
      <c r="M1280" s="63"/>
    </row>
    <row r="1281" spans="2:13" hidden="1">
      <c r="B1281" s="202"/>
      <c r="C1281" s="203"/>
      <c r="D1281" s="202"/>
      <c r="E1281" s="202"/>
      <c r="F1281" s="22"/>
      <c r="G1281" s="22"/>
      <c r="H1281" s="22"/>
      <c r="I1281" s="202"/>
      <c r="J1281" s="202"/>
      <c r="K1281" s="203"/>
      <c r="M1281" s="63"/>
    </row>
    <row r="1282" spans="2:13" hidden="1">
      <c r="B1282" s="202"/>
      <c r="C1282" s="203"/>
      <c r="D1282" s="202"/>
      <c r="E1282" s="202"/>
      <c r="F1282" s="22"/>
      <c r="G1282" s="22"/>
      <c r="H1282" s="22"/>
      <c r="I1282" s="202"/>
      <c r="J1282" s="202"/>
      <c r="K1282" s="203"/>
      <c r="M1282" s="63"/>
    </row>
    <row r="1283" spans="2:13" hidden="1">
      <c r="B1283" s="202"/>
      <c r="C1283" s="203"/>
      <c r="D1283" s="202"/>
      <c r="E1283" s="202"/>
      <c r="F1283" s="22"/>
      <c r="G1283" s="22"/>
      <c r="H1283" s="22"/>
      <c r="I1283" s="202"/>
      <c r="J1283" s="202"/>
      <c r="K1283" s="203"/>
      <c r="M1283" s="63"/>
    </row>
    <row r="1284" spans="2:13" hidden="1">
      <c r="B1284" s="202"/>
      <c r="C1284" s="203"/>
      <c r="D1284" s="202"/>
      <c r="E1284" s="202"/>
      <c r="F1284" s="22"/>
      <c r="G1284" s="22"/>
      <c r="H1284" s="22"/>
      <c r="I1284" s="202"/>
      <c r="J1284" s="202"/>
      <c r="K1284" s="203"/>
      <c r="M1284" s="63"/>
    </row>
    <row r="1285" spans="2:13" hidden="1">
      <c r="B1285" s="202"/>
      <c r="C1285" s="203"/>
      <c r="D1285" s="202"/>
      <c r="E1285" s="202"/>
      <c r="F1285" s="22"/>
      <c r="G1285" s="22"/>
      <c r="H1285" s="22"/>
      <c r="I1285" s="202"/>
      <c r="J1285" s="202"/>
      <c r="K1285" s="203"/>
      <c r="M1285" s="63"/>
    </row>
    <row r="1286" spans="2:13" hidden="1">
      <c r="B1286" s="202"/>
      <c r="C1286" s="203"/>
      <c r="D1286" s="202"/>
      <c r="E1286" s="202"/>
      <c r="F1286" s="22"/>
      <c r="G1286" s="22"/>
      <c r="H1286" s="22"/>
      <c r="I1286" s="202"/>
      <c r="J1286" s="202"/>
      <c r="K1286" s="203"/>
      <c r="M1286" s="63"/>
    </row>
    <row r="1287" spans="2:13" hidden="1">
      <c r="B1287" s="202"/>
      <c r="C1287" s="203"/>
      <c r="D1287" s="202"/>
      <c r="E1287" s="202"/>
      <c r="F1287" s="22"/>
      <c r="G1287" s="22"/>
      <c r="H1287" s="22"/>
      <c r="I1287" s="202"/>
      <c r="J1287" s="202"/>
      <c r="K1287" s="203"/>
      <c r="M1287" s="63"/>
    </row>
    <row r="1288" spans="2:13" hidden="1">
      <c r="B1288" s="202"/>
      <c r="C1288" s="203"/>
      <c r="D1288" s="202"/>
      <c r="E1288" s="202"/>
      <c r="F1288" s="22"/>
      <c r="G1288" s="22"/>
      <c r="H1288" s="22"/>
      <c r="I1288" s="202"/>
      <c r="J1288" s="202"/>
      <c r="K1288" s="203"/>
      <c r="M1288" s="63"/>
    </row>
    <row r="1289" spans="2:13" hidden="1">
      <c r="B1289" s="202"/>
      <c r="C1289" s="203"/>
      <c r="D1289" s="202"/>
      <c r="E1289" s="202"/>
      <c r="F1289" s="22"/>
      <c r="G1289" s="22"/>
      <c r="H1289" s="22"/>
      <c r="I1289" s="202"/>
      <c r="J1289" s="202"/>
      <c r="K1289" s="203"/>
      <c r="M1289" s="63"/>
    </row>
    <row r="1290" spans="2:13" hidden="1">
      <c r="B1290" s="202"/>
      <c r="C1290" s="203"/>
      <c r="D1290" s="202"/>
      <c r="E1290" s="202"/>
      <c r="F1290" s="22"/>
      <c r="G1290" s="22"/>
      <c r="H1290" s="22"/>
      <c r="I1290" s="202"/>
      <c r="J1290" s="202"/>
      <c r="K1290" s="203"/>
      <c r="M1290" s="63"/>
    </row>
    <row r="1291" spans="2:13" hidden="1">
      <c r="B1291" s="202"/>
      <c r="C1291" s="203"/>
      <c r="D1291" s="202"/>
      <c r="E1291" s="202"/>
      <c r="F1291" s="22"/>
      <c r="G1291" s="22"/>
      <c r="H1291" s="22"/>
      <c r="I1291" s="202"/>
      <c r="J1291" s="202"/>
      <c r="K1291" s="203"/>
      <c r="M1291" s="63"/>
    </row>
    <row r="1292" spans="2:13" hidden="1">
      <c r="B1292" s="202"/>
      <c r="C1292" s="203"/>
      <c r="D1292" s="202"/>
      <c r="E1292" s="202"/>
      <c r="F1292" s="22"/>
      <c r="G1292" s="22"/>
      <c r="H1292" s="22"/>
      <c r="I1292" s="202"/>
      <c r="J1292" s="202"/>
      <c r="K1292" s="203"/>
      <c r="M1292" s="63"/>
    </row>
    <row r="1293" spans="2:13" hidden="1">
      <c r="B1293" s="202"/>
      <c r="C1293" s="203"/>
      <c r="D1293" s="202"/>
      <c r="E1293" s="202"/>
      <c r="F1293" s="22"/>
      <c r="G1293" s="22"/>
      <c r="H1293" s="22"/>
      <c r="I1293" s="202"/>
      <c r="J1293" s="202"/>
      <c r="K1293" s="203"/>
      <c r="M1293" s="63"/>
    </row>
    <row r="1294" spans="2:13" hidden="1">
      <c r="B1294" s="202"/>
      <c r="C1294" s="203"/>
      <c r="D1294" s="202"/>
      <c r="E1294" s="202"/>
      <c r="F1294" s="22"/>
      <c r="G1294" s="22"/>
      <c r="H1294" s="22"/>
      <c r="I1294" s="202"/>
      <c r="J1294" s="202"/>
      <c r="K1294" s="203"/>
      <c r="M1294" s="63"/>
    </row>
    <row r="1295" spans="2:13" hidden="1">
      <c r="B1295" s="202"/>
      <c r="C1295" s="203"/>
      <c r="D1295" s="202"/>
      <c r="E1295" s="202"/>
      <c r="F1295" s="22"/>
      <c r="G1295" s="22"/>
      <c r="H1295" s="22"/>
      <c r="I1295" s="202"/>
      <c r="J1295" s="202"/>
      <c r="K1295" s="203"/>
      <c r="M1295" s="63"/>
    </row>
    <row r="1296" spans="2:13" hidden="1">
      <c r="B1296" s="202"/>
      <c r="C1296" s="203"/>
      <c r="D1296" s="202"/>
      <c r="E1296" s="202"/>
      <c r="F1296" s="22"/>
      <c r="G1296" s="22"/>
      <c r="H1296" s="22"/>
      <c r="I1296" s="202"/>
      <c r="J1296" s="202"/>
      <c r="K1296" s="203"/>
      <c r="M1296" s="63"/>
    </row>
    <row r="1297" spans="2:13" hidden="1">
      <c r="B1297" s="202"/>
      <c r="C1297" s="203"/>
      <c r="D1297" s="202"/>
      <c r="E1297" s="202"/>
      <c r="F1297" s="22"/>
      <c r="G1297" s="22"/>
      <c r="H1297" s="22"/>
      <c r="I1297" s="202"/>
      <c r="J1297" s="202"/>
      <c r="K1297" s="203"/>
      <c r="M1297" s="63"/>
    </row>
    <row r="1298" spans="2:13" hidden="1">
      <c r="B1298" s="202"/>
      <c r="C1298" s="203"/>
      <c r="D1298" s="202"/>
      <c r="E1298" s="202"/>
      <c r="F1298" s="22"/>
      <c r="G1298" s="22"/>
      <c r="H1298" s="22"/>
      <c r="I1298" s="202"/>
      <c r="J1298" s="202"/>
      <c r="K1298" s="203"/>
      <c r="M1298" s="63"/>
    </row>
    <row r="1299" spans="2:13" hidden="1">
      <c r="B1299" s="202"/>
      <c r="C1299" s="203"/>
      <c r="D1299" s="202"/>
      <c r="E1299" s="202"/>
      <c r="F1299" s="22"/>
      <c r="G1299" s="22"/>
      <c r="H1299" s="22"/>
      <c r="I1299" s="202"/>
      <c r="J1299" s="202"/>
      <c r="K1299" s="203"/>
      <c r="M1299" s="63"/>
    </row>
    <row r="1300" spans="2:13" hidden="1">
      <c r="B1300" s="202"/>
      <c r="C1300" s="203"/>
      <c r="D1300" s="202"/>
      <c r="E1300" s="202"/>
      <c r="F1300" s="22"/>
      <c r="G1300" s="22"/>
      <c r="H1300" s="22"/>
      <c r="I1300" s="202"/>
      <c r="J1300" s="202"/>
      <c r="K1300" s="203"/>
      <c r="M1300" s="63"/>
    </row>
    <row r="1301" spans="2:13" hidden="1">
      <c r="B1301" s="202"/>
      <c r="C1301" s="203"/>
      <c r="D1301" s="202"/>
      <c r="E1301" s="202"/>
      <c r="F1301" s="22"/>
      <c r="G1301" s="22"/>
      <c r="H1301" s="22"/>
      <c r="I1301" s="202"/>
      <c r="J1301" s="202"/>
      <c r="K1301" s="203"/>
      <c r="M1301" s="63"/>
    </row>
    <row r="1302" spans="2:13" hidden="1">
      <c r="B1302" s="202"/>
      <c r="C1302" s="203"/>
      <c r="D1302" s="202"/>
      <c r="E1302" s="202"/>
      <c r="F1302" s="22"/>
      <c r="G1302" s="22"/>
      <c r="H1302" s="22"/>
      <c r="I1302" s="202"/>
      <c r="J1302" s="202"/>
      <c r="K1302" s="203"/>
      <c r="M1302" s="63"/>
    </row>
    <row r="1303" spans="2:13" hidden="1">
      <c r="B1303" s="202"/>
      <c r="C1303" s="203"/>
      <c r="D1303" s="202"/>
      <c r="E1303" s="202"/>
      <c r="F1303" s="22"/>
      <c r="G1303" s="22"/>
      <c r="H1303" s="22"/>
      <c r="I1303" s="202"/>
      <c r="J1303" s="202"/>
      <c r="K1303" s="203"/>
      <c r="M1303" s="63"/>
    </row>
    <row r="1304" spans="2:13" hidden="1">
      <c r="B1304" s="202"/>
      <c r="C1304" s="203"/>
      <c r="D1304" s="202"/>
      <c r="E1304" s="202"/>
      <c r="F1304" s="22"/>
      <c r="G1304" s="22"/>
      <c r="H1304" s="22"/>
      <c r="I1304" s="202"/>
      <c r="J1304" s="202"/>
      <c r="K1304" s="203"/>
      <c r="M1304" s="63"/>
    </row>
    <row r="1305" spans="2:13" hidden="1">
      <c r="B1305" s="202"/>
      <c r="C1305" s="203"/>
      <c r="D1305" s="202"/>
      <c r="E1305" s="202"/>
      <c r="F1305" s="22"/>
      <c r="G1305" s="22"/>
      <c r="H1305" s="22"/>
      <c r="I1305" s="202"/>
      <c r="J1305" s="202"/>
      <c r="K1305" s="203"/>
      <c r="M1305" s="63"/>
    </row>
    <row r="1306" spans="2:13" hidden="1">
      <c r="B1306" s="202"/>
      <c r="C1306" s="203"/>
      <c r="D1306" s="202"/>
      <c r="E1306" s="202"/>
      <c r="F1306" s="22"/>
      <c r="G1306" s="22"/>
      <c r="H1306" s="22"/>
      <c r="I1306" s="202"/>
      <c r="J1306" s="202"/>
      <c r="K1306" s="203"/>
      <c r="M1306" s="63"/>
    </row>
    <row r="1307" spans="2:13" hidden="1">
      <c r="B1307" s="202"/>
      <c r="C1307" s="203"/>
      <c r="D1307" s="202"/>
      <c r="E1307" s="202"/>
      <c r="F1307" s="22"/>
      <c r="G1307" s="22"/>
      <c r="H1307" s="22"/>
      <c r="I1307" s="202"/>
      <c r="J1307" s="202"/>
      <c r="K1307" s="203"/>
      <c r="M1307" s="63"/>
    </row>
    <row r="1308" spans="2:13" hidden="1">
      <c r="B1308" s="202"/>
      <c r="C1308" s="203"/>
      <c r="D1308" s="202"/>
      <c r="E1308" s="202"/>
      <c r="F1308" s="22"/>
      <c r="G1308" s="22"/>
      <c r="H1308" s="22"/>
      <c r="I1308" s="202"/>
      <c r="J1308" s="202"/>
      <c r="K1308" s="203"/>
      <c r="M1308" s="63"/>
    </row>
    <row r="1309" spans="2:13" hidden="1">
      <c r="B1309" s="202"/>
      <c r="C1309" s="203"/>
      <c r="D1309" s="202"/>
      <c r="E1309" s="202"/>
      <c r="F1309" s="22"/>
      <c r="G1309" s="22"/>
      <c r="H1309" s="22"/>
      <c r="I1309" s="202"/>
      <c r="J1309" s="202"/>
      <c r="K1309" s="203"/>
      <c r="M1309" s="63"/>
    </row>
    <row r="1310" spans="2:13" hidden="1">
      <c r="B1310" s="202"/>
      <c r="C1310" s="203"/>
      <c r="D1310" s="202"/>
      <c r="E1310" s="202"/>
      <c r="F1310" s="22"/>
      <c r="G1310" s="22"/>
      <c r="H1310" s="22"/>
      <c r="I1310" s="202"/>
      <c r="J1310" s="202"/>
      <c r="K1310" s="203"/>
      <c r="M1310" s="63"/>
    </row>
    <row r="1311" spans="2:13" hidden="1">
      <c r="B1311" s="202"/>
      <c r="C1311" s="203"/>
      <c r="D1311" s="202"/>
      <c r="E1311" s="202"/>
      <c r="F1311" s="22"/>
      <c r="G1311" s="22"/>
      <c r="H1311" s="22"/>
      <c r="I1311" s="202"/>
      <c r="J1311" s="202"/>
      <c r="K1311" s="203"/>
      <c r="M1311" s="63"/>
    </row>
    <row r="1312" spans="2:13" hidden="1">
      <c r="B1312" s="202"/>
      <c r="C1312" s="203"/>
      <c r="D1312" s="202"/>
      <c r="E1312" s="202"/>
      <c r="F1312" s="22"/>
      <c r="G1312" s="22"/>
      <c r="H1312" s="22"/>
      <c r="I1312" s="202"/>
      <c r="J1312" s="202"/>
      <c r="K1312" s="203"/>
      <c r="M1312" s="63"/>
    </row>
    <row r="1313" spans="2:13" hidden="1">
      <c r="B1313" s="202"/>
      <c r="C1313" s="203"/>
      <c r="D1313" s="202"/>
      <c r="E1313" s="202"/>
      <c r="F1313" s="22"/>
      <c r="G1313" s="22"/>
      <c r="H1313" s="22"/>
      <c r="I1313" s="202"/>
      <c r="J1313" s="202"/>
      <c r="K1313" s="203"/>
      <c r="M1313" s="63"/>
    </row>
    <row r="1314" spans="2:13" hidden="1">
      <c r="B1314" s="202"/>
      <c r="C1314" s="203"/>
      <c r="D1314" s="202"/>
      <c r="E1314" s="202"/>
      <c r="F1314" s="22"/>
      <c r="G1314" s="22"/>
      <c r="H1314" s="22"/>
      <c r="I1314" s="202"/>
      <c r="J1314" s="202"/>
      <c r="K1314" s="203"/>
      <c r="M1314" s="63"/>
    </row>
    <row r="1315" spans="2:13" hidden="1">
      <c r="B1315" s="202"/>
      <c r="C1315" s="203"/>
      <c r="D1315" s="202"/>
      <c r="E1315" s="202"/>
      <c r="F1315" s="22"/>
      <c r="G1315" s="22"/>
      <c r="H1315" s="22"/>
      <c r="I1315" s="202"/>
      <c r="J1315" s="202"/>
      <c r="K1315" s="203"/>
      <c r="M1315" s="63"/>
    </row>
    <row r="1316" spans="2:13" hidden="1">
      <c r="B1316" s="202"/>
      <c r="C1316" s="203"/>
      <c r="D1316" s="202"/>
      <c r="E1316" s="202"/>
      <c r="F1316" s="22"/>
      <c r="G1316" s="22"/>
      <c r="H1316" s="22"/>
      <c r="I1316" s="202"/>
      <c r="J1316" s="202"/>
      <c r="K1316" s="203"/>
      <c r="M1316" s="63"/>
    </row>
    <row r="1317" spans="2:13" hidden="1">
      <c r="B1317" s="202"/>
      <c r="C1317" s="203"/>
      <c r="D1317" s="202"/>
      <c r="E1317" s="202"/>
      <c r="F1317" s="22"/>
      <c r="G1317" s="22"/>
      <c r="H1317" s="22"/>
      <c r="I1317" s="202"/>
      <c r="J1317" s="202"/>
      <c r="K1317" s="203"/>
      <c r="M1317" s="63"/>
    </row>
    <row r="1318" spans="2:13" hidden="1">
      <c r="B1318" s="202"/>
      <c r="C1318" s="203"/>
      <c r="D1318" s="202"/>
      <c r="E1318" s="202"/>
      <c r="F1318" s="22"/>
      <c r="G1318" s="22"/>
      <c r="H1318" s="22"/>
      <c r="I1318" s="202"/>
      <c r="J1318" s="202"/>
      <c r="K1318" s="203"/>
      <c r="M1318" s="63"/>
    </row>
    <row r="1319" spans="2:13" hidden="1">
      <c r="B1319" s="202"/>
      <c r="C1319" s="203"/>
      <c r="D1319" s="202"/>
      <c r="E1319" s="202"/>
      <c r="F1319" s="22"/>
      <c r="G1319" s="22"/>
      <c r="H1319" s="22"/>
      <c r="I1319" s="202"/>
      <c r="J1319" s="202"/>
      <c r="K1319" s="203"/>
      <c r="M1319" s="63"/>
    </row>
    <row r="1320" spans="2:13" hidden="1">
      <c r="B1320" s="202"/>
      <c r="C1320" s="203"/>
      <c r="D1320" s="202"/>
      <c r="E1320" s="202"/>
      <c r="F1320" s="22"/>
      <c r="G1320" s="22"/>
      <c r="H1320" s="22"/>
      <c r="I1320" s="202"/>
      <c r="J1320" s="202"/>
      <c r="K1320" s="203"/>
      <c r="M1320" s="63"/>
    </row>
    <row r="1321" spans="2:13" hidden="1">
      <c r="B1321" s="202"/>
      <c r="C1321" s="203"/>
      <c r="D1321" s="202"/>
      <c r="E1321" s="202"/>
      <c r="F1321" s="22"/>
      <c r="G1321" s="22"/>
      <c r="H1321" s="22"/>
      <c r="I1321" s="202"/>
      <c r="J1321" s="202"/>
      <c r="K1321" s="203"/>
      <c r="M1321" s="63"/>
    </row>
    <row r="1322" spans="2:13" hidden="1">
      <c r="B1322" s="202"/>
      <c r="C1322" s="203"/>
      <c r="D1322" s="202"/>
      <c r="E1322" s="202"/>
      <c r="F1322" s="22"/>
      <c r="G1322" s="22"/>
      <c r="H1322" s="22"/>
      <c r="I1322" s="202"/>
      <c r="J1322" s="202"/>
      <c r="K1322" s="203"/>
      <c r="M1322" s="63"/>
    </row>
    <row r="1323" spans="2:13" hidden="1">
      <c r="B1323" s="202"/>
      <c r="C1323" s="203"/>
      <c r="D1323" s="202"/>
      <c r="E1323" s="202"/>
      <c r="F1323" s="22"/>
      <c r="G1323" s="22"/>
      <c r="H1323" s="22"/>
      <c r="I1323" s="202"/>
      <c r="J1323" s="202"/>
      <c r="K1323" s="203"/>
      <c r="M1323" s="63"/>
    </row>
    <row r="1324" spans="2:13" hidden="1">
      <c r="B1324" s="202"/>
      <c r="C1324" s="203"/>
      <c r="D1324" s="202"/>
      <c r="E1324" s="202"/>
      <c r="F1324" s="22"/>
      <c r="G1324" s="22"/>
      <c r="H1324" s="22"/>
      <c r="I1324" s="202"/>
      <c r="J1324" s="202"/>
      <c r="K1324" s="203"/>
      <c r="M1324" s="63"/>
    </row>
    <row r="1325" spans="2:13" hidden="1">
      <c r="B1325" s="202"/>
      <c r="C1325" s="203"/>
      <c r="D1325" s="202"/>
      <c r="E1325" s="202"/>
      <c r="F1325" s="22"/>
      <c r="G1325" s="22"/>
      <c r="H1325" s="22"/>
      <c r="I1325" s="202"/>
      <c r="J1325" s="202"/>
      <c r="K1325" s="203"/>
      <c r="M1325" s="63"/>
    </row>
    <row r="1326" spans="2:13" hidden="1">
      <c r="B1326" s="202"/>
      <c r="C1326" s="203"/>
      <c r="D1326" s="202"/>
      <c r="E1326" s="202"/>
      <c r="F1326" s="22"/>
      <c r="G1326" s="22"/>
      <c r="H1326" s="22"/>
      <c r="I1326" s="202"/>
      <c r="J1326" s="202"/>
      <c r="K1326" s="203"/>
      <c r="M1326" s="63"/>
    </row>
    <row r="1327" spans="2:13" hidden="1">
      <c r="B1327" s="202"/>
      <c r="C1327" s="203"/>
      <c r="D1327" s="202"/>
      <c r="E1327" s="202"/>
      <c r="F1327" s="22"/>
      <c r="G1327" s="22"/>
      <c r="H1327" s="22"/>
      <c r="I1327" s="202"/>
      <c r="J1327" s="202"/>
      <c r="K1327" s="203"/>
      <c r="M1327" s="63"/>
    </row>
    <row r="1328" spans="2:13" hidden="1">
      <c r="B1328" s="202"/>
      <c r="C1328" s="203"/>
      <c r="D1328" s="202"/>
      <c r="E1328" s="202"/>
      <c r="F1328" s="22"/>
      <c r="G1328" s="22"/>
      <c r="H1328" s="22"/>
      <c r="I1328" s="202"/>
      <c r="J1328" s="202"/>
      <c r="K1328" s="203"/>
      <c r="M1328" s="63"/>
    </row>
    <row r="1329" spans="2:13" hidden="1">
      <c r="B1329" s="202"/>
      <c r="C1329" s="203"/>
      <c r="D1329" s="202"/>
      <c r="E1329" s="202"/>
      <c r="F1329" s="22"/>
      <c r="G1329" s="22"/>
      <c r="H1329" s="22"/>
      <c r="I1329" s="202"/>
      <c r="J1329" s="202"/>
      <c r="K1329" s="203"/>
      <c r="M1329" s="63"/>
    </row>
    <row r="1330" spans="2:13" hidden="1">
      <c r="B1330" s="202"/>
      <c r="C1330" s="203"/>
      <c r="D1330" s="202"/>
      <c r="E1330" s="202"/>
      <c r="F1330" s="22"/>
      <c r="G1330" s="22"/>
      <c r="H1330" s="22"/>
      <c r="I1330" s="202"/>
      <c r="J1330" s="202"/>
      <c r="K1330" s="203"/>
      <c r="M1330" s="63"/>
    </row>
    <row r="1331" spans="2:13" hidden="1">
      <c r="B1331" s="202"/>
      <c r="C1331" s="203"/>
      <c r="D1331" s="202"/>
      <c r="E1331" s="202"/>
      <c r="F1331" s="22"/>
      <c r="G1331" s="22"/>
      <c r="H1331" s="22"/>
      <c r="I1331" s="202"/>
      <c r="J1331" s="202"/>
      <c r="K1331" s="203"/>
      <c r="M1331" s="63"/>
    </row>
    <row r="1332" spans="2:13" hidden="1">
      <c r="B1332" s="202"/>
      <c r="C1332" s="203"/>
      <c r="D1332" s="202"/>
      <c r="E1332" s="202"/>
      <c r="F1332" s="22"/>
      <c r="G1332" s="22"/>
      <c r="H1332" s="22"/>
      <c r="I1332" s="202"/>
      <c r="J1332" s="202"/>
      <c r="K1332" s="203"/>
      <c r="M1332" s="63"/>
    </row>
    <row r="1333" spans="2:13" hidden="1">
      <c r="B1333" s="202"/>
      <c r="C1333" s="203"/>
      <c r="D1333" s="202"/>
      <c r="E1333" s="202"/>
      <c r="F1333" s="22"/>
      <c r="G1333" s="22"/>
      <c r="H1333" s="22"/>
      <c r="I1333" s="202"/>
      <c r="J1333" s="202"/>
      <c r="K1333" s="203"/>
      <c r="M1333" s="63"/>
    </row>
    <row r="1334" spans="2:13" hidden="1">
      <c r="B1334" s="202"/>
      <c r="C1334" s="203"/>
      <c r="D1334" s="202"/>
      <c r="E1334" s="202"/>
      <c r="F1334" s="22"/>
      <c r="G1334" s="22"/>
      <c r="H1334" s="22"/>
      <c r="I1334" s="202"/>
      <c r="J1334" s="202"/>
      <c r="K1334" s="203"/>
      <c r="M1334" s="63"/>
    </row>
    <row r="1335" spans="2:13" hidden="1">
      <c r="B1335" s="202"/>
      <c r="C1335" s="203"/>
      <c r="D1335" s="202"/>
      <c r="E1335" s="202"/>
      <c r="F1335" s="22"/>
      <c r="G1335" s="22"/>
      <c r="H1335" s="22"/>
      <c r="I1335" s="202"/>
      <c r="J1335" s="202"/>
      <c r="K1335" s="203"/>
      <c r="M1335" s="63"/>
    </row>
    <row r="1336" spans="2:13" hidden="1">
      <c r="B1336" s="202"/>
      <c r="C1336" s="203"/>
      <c r="D1336" s="202"/>
      <c r="E1336" s="202"/>
      <c r="F1336" s="22"/>
      <c r="G1336" s="22"/>
      <c r="H1336" s="22"/>
      <c r="I1336" s="202"/>
      <c r="J1336" s="202"/>
      <c r="K1336" s="203"/>
      <c r="M1336" s="63"/>
    </row>
    <row r="1337" spans="2:13" hidden="1">
      <c r="B1337" s="202"/>
      <c r="C1337" s="203"/>
      <c r="D1337" s="202"/>
      <c r="E1337" s="202"/>
      <c r="F1337" s="22"/>
      <c r="G1337" s="22"/>
      <c r="H1337" s="22"/>
      <c r="I1337" s="202"/>
      <c r="J1337" s="202"/>
      <c r="K1337" s="203"/>
      <c r="M1337" s="63"/>
    </row>
    <row r="1338" spans="2:13" hidden="1">
      <c r="B1338" s="202"/>
      <c r="C1338" s="203"/>
      <c r="D1338" s="202"/>
      <c r="E1338" s="202"/>
      <c r="F1338" s="22"/>
      <c r="G1338" s="22"/>
      <c r="H1338" s="22"/>
      <c r="I1338" s="202"/>
      <c r="J1338" s="202"/>
      <c r="K1338" s="203"/>
      <c r="M1338" s="63"/>
    </row>
    <row r="1339" spans="2:13" hidden="1">
      <c r="B1339" s="202"/>
      <c r="C1339" s="203"/>
      <c r="D1339" s="202"/>
      <c r="E1339" s="202"/>
      <c r="F1339" s="22"/>
      <c r="G1339" s="22"/>
      <c r="H1339" s="22"/>
      <c r="I1339" s="202"/>
      <c r="J1339" s="202"/>
      <c r="K1339" s="203"/>
      <c r="M1339" s="63"/>
    </row>
    <row r="1340" spans="2:13" hidden="1">
      <c r="B1340" s="202"/>
      <c r="C1340" s="203"/>
      <c r="D1340" s="202"/>
      <c r="E1340" s="202"/>
      <c r="F1340" s="22"/>
      <c r="G1340" s="22"/>
      <c r="H1340" s="22"/>
      <c r="I1340" s="202"/>
      <c r="J1340" s="202"/>
      <c r="K1340" s="203"/>
      <c r="M1340" s="63"/>
    </row>
    <row r="1341" spans="2:13" hidden="1">
      <c r="B1341" s="202"/>
      <c r="C1341" s="203"/>
      <c r="D1341" s="202"/>
      <c r="E1341" s="202"/>
      <c r="F1341" s="22"/>
      <c r="G1341" s="22"/>
      <c r="H1341" s="22"/>
      <c r="I1341" s="202"/>
      <c r="J1341" s="202"/>
      <c r="K1341" s="203"/>
      <c r="M1341" s="63"/>
    </row>
    <row r="1342" spans="2:13" hidden="1">
      <c r="B1342" s="202"/>
      <c r="C1342" s="203"/>
      <c r="D1342" s="202"/>
      <c r="E1342" s="202"/>
      <c r="F1342" s="22"/>
      <c r="G1342" s="22"/>
      <c r="H1342" s="22"/>
      <c r="I1342" s="202"/>
      <c r="J1342" s="202"/>
      <c r="K1342" s="203"/>
      <c r="M1342" s="63"/>
    </row>
    <row r="1343" spans="2:13" hidden="1">
      <c r="B1343" s="202"/>
      <c r="C1343" s="203"/>
      <c r="D1343" s="202"/>
      <c r="E1343" s="202"/>
      <c r="F1343" s="22"/>
      <c r="G1343" s="22"/>
      <c r="H1343" s="22"/>
      <c r="I1343" s="202"/>
      <c r="J1343" s="202"/>
      <c r="K1343" s="203"/>
      <c r="M1343" s="63"/>
    </row>
    <row r="1344" spans="2:13" hidden="1">
      <c r="B1344" s="202"/>
      <c r="C1344" s="203"/>
      <c r="D1344" s="202"/>
      <c r="E1344" s="202"/>
      <c r="F1344" s="22"/>
      <c r="G1344" s="22"/>
      <c r="H1344" s="22"/>
      <c r="I1344" s="202"/>
      <c r="J1344" s="202"/>
      <c r="K1344" s="203"/>
      <c r="M1344" s="63"/>
    </row>
    <row r="1345" spans="2:13" hidden="1">
      <c r="B1345" s="202"/>
      <c r="C1345" s="203"/>
      <c r="D1345" s="202"/>
      <c r="E1345" s="202"/>
      <c r="F1345" s="22"/>
      <c r="G1345" s="22"/>
      <c r="H1345" s="22"/>
      <c r="I1345" s="202"/>
      <c r="J1345" s="202"/>
      <c r="K1345" s="203"/>
      <c r="M1345" s="63"/>
    </row>
    <row r="1346" spans="2:13" hidden="1">
      <c r="B1346" s="202"/>
      <c r="C1346" s="203"/>
      <c r="D1346" s="202"/>
      <c r="E1346" s="202"/>
      <c r="F1346" s="22"/>
      <c r="G1346" s="22"/>
      <c r="H1346" s="22"/>
      <c r="I1346" s="202"/>
      <c r="J1346" s="202"/>
      <c r="K1346" s="203"/>
      <c r="M1346" s="63"/>
    </row>
    <row r="1347" spans="2:13" hidden="1">
      <c r="B1347" s="202"/>
      <c r="C1347" s="203"/>
      <c r="D1347" s="202"/>
      <c r="E1347" s="202"/>
      <c r="F1347" s="22"/>
      <c r="G1347" s="22"/>
      <c r="H1347" s="22"/>
      <c r="I1347" s="202"/>
      <c r="J1347" s="202"/>
      <c r="K1347" s="203"/>
      <c r="M1347" s="63"/>
    </row>
    <row r="1348" spans="2:13" hidden="1">
      <c r="B1348" s="202"/>
      <c r="C1348" s="203"/>
      <c r="D1348" s="202"/>
      <c r="E1348" s="202"/>
      <c r="F1348" s="22"/>
      <c r="G1348" s="22"/>
      <c r="H1348" s="22"/>
      <c r="I1348" s="202"/>
      <c r="J1348" s="202"/>
      <c r="K1348" s="203"/>
      <c r="M1348" s="63"/>
    </row>
    <row r="1349" spans="2:13" hidden="1">
      <c r="B1349" s="202"/>
      <c r="C1349" s="203"/>
      <c r="D1349" s="202"/>
      <c r="E1349" s="202"/>
      <c r="F1349" s="22"/>
      <c r="G1349" s="22"/>
      <c r="H1349" s="22"/>
      <c r="I1349" s="202"/>
      <c r="J1349" s="202"/>
      <c r="K1349" s="203"/>
      <c r="M1349" s="63"/>
    </row>
    <row r="1350" spans="2:13" hidden="1">
      <c r="B1350" s="202"/>
      <c r="C1350" s="203"/>
      <c r="D1350" s="202"/>
      <c r="E1350" s="202"/>
      <c r="F1350" s="22"/>
      <c r="G1350" s="22"/>
      <c r="H1350" s="22"/>
      <c r="I1350" s="202"/>
      <c r="J1350" s="202"/>
      <c r="K1350" s="203"/>
      <c r="M1350" s="63"/>
    </row>
    <row r="1351" spans="2:13" hidden="1">
      <c r="B1351" s="202"/>
      <c r="C1351" s="203"/>
      <c r="D1351" s="202"/>
      <c r="E1351" s="202"/>
      <c r="F1351" s="22"/>
      <c r="G1351" s="22"/>
      <c r="H1351" s="22"/>
      <c r="I1351" s="202"/>
      <c r="J1351" s="202"/>
      <c r="K1351" s="203"/>
      <c r="M1351" s="63"/>
    </row>
    <row r="1352" spans="2:13" hidden="1">
      <c r="B1352" s="202"/>
      <c r="C1352" s="203"/>
      <c r="D1352" s="202"/>
      <c r="E1352" s="202"/>
      <c r="F1352" s="22"/>
      <c r="G1352" s="22"/>
      <c r="H1352" s="22"/>
      <c r="I1352" s="202"/>
      <c r="J1352" s="202"/>
      <c r="K1352" s="203"/>
      <c r="M1352" s="63"/>
    </row>
    <row r="1353" spans="2:13" hidden="1">
      <c r="B1353" s="202"/>
      <c r="C1353" s="203"/>
      <c r="D1353" s="202"/>
      <c r="E1353" s="202"/>
      <c r="F1353" s="22"/>
      <c r="G1353" s="22"/>
      <c r="H1353" s="22"/>
      <c r="I1353" s="202"/>
      <c r="J1353" s="202"/>
      <c r="K1353" s="203"/>
      <c r="M1353" s="63"/>
    </row>
    <row r="1354" spans="2:13" hidden="1">
      <c r="B1354" s="202"/>
      <c r="C1354" s="203"/>
      <c r="D1354" s="202"/>
      <c r="E1354" s="202"/>
      <c r="F1354" s="22"/>
      <c r="G1354" s="22"/>
      <c r="H1354" s="22"/>
      <c r="I1354" s="202"/>
      <c r="J1354" s="202"/>
      <c r="K1354" s="203"/>
      <c r="M1354" s="63"/>
    </row>
    <row r="1355" spans="2:13" hidden="1">
      <c r="B1355" s="202"/>
      <c r="C1355" s="203"/>
      <c r="D1355" s="202"/>
      <c r="E1355" s="202"/>
      <c r="F1355" s="22"/>
      <c r="G1355" s="22"/>
      <c r="H1355" s="22"/>
      <c r="I1355" s="202"/>
      <c r="J1355" s="202"/>
      <c r="K1355" s="203"/>
      <c r="M1355" s="63"/>
    </row>
    <row r="1356" spans="2:13" hidden="1">
      <c r="B1356" s="202"/>
      <c r="C1356" s="203"/>
      <c r="D1356" s="202"/>
      <c r="E1356" s="202"/>
      <c r="F1356" s="22"/>
      <c r="G1356" s="22"/>
      <c r="H1356" s="22"/>
      <c r="I1356" s="202"/>
      <c r="J1356" s="202"/>
      <c r="K1356" s="203"/>
      <c r="M1356" s="63"/>
    </row>
    <row r="1357" spans="2:13" hidden="1">
      <c r="B1357" s="202"/>
      <c r="C1357" s="203"/>
      <c r="D1357" s="202"/>
      <c r="E1357" s="202"/>
      <c r="F1357" s="22"/>
      <c r="G1357" s="22"/>
      <c r="H1357" s="22"/>
      <c r="I1357" s="202"/>
      <c r="J1357" s="202"/>
      <c r="K1357" s="203"/>
      <c r="M1357" s="63"/>
    </row>
    <row r="1358" spans="2:13" hidden="1">
      <c r="B1358" s="202"/>
      <c r="C1358" s="203"/>
      <c r="D1358" s="202"/>
      <c r="E1358" s="202"/>
      <c r="F1358" s="22"/>
      <c r="G1358" s="22"/>
      <c r="H1358" s="22"/>
      <c r="I1358" s="202"/>
      <c r="J1358" s="202"/>
      <c r="K1358" s="203"/>
      <c r="M1358" s="63"/>
    </row>
    <row r="1359" spans="2:13" hidden="1">
      <c r="B1359" s="202"/>
      <c r="C1359" s="203"/>
      <c r="D1359" s="202"/>
      <c r="E1359" s="202"/>
      <c r="F1359" s="22"/>
      <c r="G1359" s="22"/>
      <c r="H1359" s="22"/>
      <c r="I1359" s="202"/>
      <c r="J1359" s="202"/>
      <c r="K1359" s="203"/>
      <c r="M1359" s="63"/>
    </row>
    <row r="1360" spans="2:13" hidden="1">
      <c r="B1360" s="202"/>
      <c r="C1360" s="203"/>
      <c r="D1360" s="202"/>
      <c r="E1360" s="202"/>
      <c r="F1360" s="22"/>
      <c r="G1360" s="22"/>
      <c r="H1360" s="22"/>
      <c r="I1360" s="202"/>
      <c r="J1360" s="202"/>
      <c r="K1360" s="203"/>
      <c r="M1360" s="63"/>
    </row>
    <row r="1361" spans="2:13" hidden="1">
      <c r="B1361" s="202"/>
      <c r="C1361" s="203"/>
      <c r="D1361" s="202"/>
      <c r="E1361" s="202"/>
      <c r="F1361" s="22"/>
      <c r="G1361" s="22"/>
      <c r="H1361" s="22"/>
      <c r="I1361" s="202"/>
      <c r="J1361" s="202"/>
      <c r="K1361" s="203"/>
      <c r="M1361" s="63"/>
    </row>
    <row r="1362" spans="2:13" hidden="1">
      <c r="B1362" s="202"/>
      <c r="C1362" s="203"/>
      <c r="D1362" s="202"/>
      <c r="E1362" s="202"/>
      <c r="F1362" s="22"/>
      <c r="G1362" s="22"/>
      <c r="H1362" s="22"/>
      <c r="I1362" s="202"/>
      <c r="J1362" s="202"/>
      <c r="K1362" s="203"/>
      <c r="M1362" s="63"/>
    </row>
    <row r="1363" spans="2:13" hidden="1">
      <c r="B1363" s="202"/>
      <c r="C1363" s="203"/>
      <c r="D1363" s="202"/>
      <c r="E1363" s="202"/>
      <c r="F1363" s="22"/>
      <c r="G1363" s="22"/>
      <c r="H1363" s="22"/>
      <c r="I1363" s="202"/>
      <c r="J1363" s="202"/>
      <c r="K1363" s="203"/>
      <c r="M1363" s="63"/>
    </row>
    <row r="1364" spans="2:13" hidden="1">
      <c r="B1364" s="202"/>
      <c r="C1364" s="203"/>
      <c r="D1364" s="202"/>
      <c r="E1364" s="202"/>
      <c r="F1364" s="22"/>
      <c r="G1364" s="22"/>
      <c r="H1364" s="22"/>
      <c r="I1364" s="202"/>
      <c r="J1364" s="202"/>
      <c r="K1364" s="203"/>
      <c r="M1364" s="63"/>
    </row>
    <row r="1365" spans="2:13" hidden="1">
      <c r="B1365" s="202"/>
      <c r="C1365" s="203"/>
      <c r="D1365" s="202"/>
      <c r="E1365" s="202"/>
      <c r="F1365" s="22"/>
      <c r="G1365" s="22"/>
      <c r="H1365" s="22"/>
      <c r="I1365" s="202"/>
      <c r="J1365" s="202"/>
      <c r="K1365" s="203"/>
      <c r="M1365" s="63"/>
    </row>
    <row r="1366" spans="2:13" hidden="1">
      <c r="B1366" s="202"/>
      <c r="C1366" s="203"/>
      <c r="D1366" s="202"/>
      <c r="E1366" s="202"/>
      <c r="F1366" s="22"/>
      <c r="G1366" s="22"/>
      <c r="H1366" s="22"/>
      <c r="I1366" s="202"/>
      <c r="J1366" s="202"/>
      <c r="K1366" s="203"/>
      <c r="M1366" s="63"/>
    </row>
    <row r="1367" spans="2:13" hidden="1">
      <c r="B1367" s="202"/>
      <c r="C1367" s="203"/>
      <c r="D1367" s="202"/>
      <c r="E1367" s="202"/>
      <c r="F1367" s="22"/>
      <c r="G1367" s="22"/>
      <c r="H1367" s="22"/>
      <c r="I1367" s="202"/>
      <c r="J1367" s="202"/>
      <c r="K1367" s="203"/>
      <c r="M1367" s="63"/>
    </row>
    <row r="1368" spans="2:13" hidden="1">
      <c r="B1368" s="202"/>
      <c r="C1368" s="203"/>
      <c r="D1368" s="202"/>
      <c r="E1368" s="202"/>
      <c r="F1368" s="22"/>
      <c r="G1368" s="22"/>
      <c r="H1368" s="22"/>
      <c r="I1368" s="202"/>
      <c r="J1368" s="202"/>
      <c r="K1368" s="203"/>
      <c r="M1368" s="63"/>
    </row>
    <row r="1369" spans="2:13" hidden="1">
      <c r="B1369" s="202"/>
      <c r="C1369" s="203"/>
      <c r="D1369" s="202"/>
      <c r="E1369" s="202"/>
      <c r="F1369" s="22"/>
      <c r="G1369" s="22"/>
      <c r="H1369" s="22"/>
      <c r="I1369" s="202"/>
      <c r="J1369" s="202"/>
      <c r="K1369" s="203"/>
      <c r="M1369" s="63"/>
    </row>
    <row r="1370" spans="2:13" hidden="1">
      <c r="B1370" s="202"/>
      <c r="C1370" s="203"/>
      <c r="D1370" s="202"/>
      <c r="E1370" s="202"/>
      <c r="F1370" s="22"/>
      <c r="G1370" s="22"/>
      <c r="H1370" s="22"/>
      <c r="I1370" s="202"/>
      <c r="J1370" s="202"/>
      <c r="K1370" s="203"/>
      <c r="M1370" s="63"/>
    </row>
    <row r="1371" spans="2:13" hidden="1">
      <c r="B1371" s="202"/>
      <c r="C1371" s="203"/>
      <c r="D1371" s="202"/>
      <c r="E1371" s="202"/>
      <c r="F1371" s="22"/>
      <c r="G1371" s="22"/>
      <c r="H1371" s="22"/>
      <c r="I1371" s="202"/>
      <c r="J1371" s="202"/>
      <c r="K1371" s="203"/>
      <c r="M1371" s="63"/>
    </row>
    <row r="1372" spans="2:13" hidden="1">
      <c r="B1372" s="202"/>
      <c r="C1372" s="203"/>
      <c r="D1372" s="202"/>
      <c r="E1372" s="202"/>
      <c r="F1372" s="22"/>
      <c r="G1372" s="22"/>
      <c r="H1372" s="22"/>
      <c r="I1372" s="202"/>
      <c r="J1372" s="202"/>
      <c r="K1372" s="203"/>
      <c r="M1372" s="63"/>
    </row>
    <row r="1373" spans="2:13" hidden="1">
      <c r="B1373" s="202"/>
      <c r="C1373" s="203"/>
      <c r="D1373" s="202"/>
      <c r="E1373" s="202"/>
      <c r="F1373" s="22"/>
      <c r="G1373" s="22"/>
      <c r="H1373" s="22"/>
      <c r="I1373" s="202"/>
      <c r="J1373" s="202"/>
      <c r="K1373" s="203"/>
      <c r="M1373" s="63"/>
    </row>
    <row r="1374" spans="2:13" hidden="1">
      <c r="B1374" s="202"/>
      <c r="C1374" s="203"/>
      <c r="D1374" s="202"/>
      <c r="E1374" s="202"/>
      <c r="F1374" s="22"/>
      <c r="G1374" s="22"/>
      <c r="H1374" s="22"/>
      <c r="I1374" s="202"/>
      <c r="J1374" s="202"/>
      <c r="K1374" s="203"/>
      <c r="M1374" s="63"/>
    </row>
    <row r="1375" spans="2:13" hidden="1">
      <c r="B1375" s="202"/>
      <c r="C1375" s="203"/>
      <c r="D1375" s="202"/>
      <c r="E1375" s="202"/>
      <c r="F1375" s="22"/>
      <c r="G1375" s="22"/>
      <c r="H1375" s="22"/>
      <c r="I1375" s="202"/>
      <c r="J1375" s="202"/>
      <c r="K1375" s="203"/>
      <c r="M1375" s="63"/>
    </row>
    <row r="1376" spans="2:13" hidden="1">
      <c r="B1376" s="202"/>
      <c r="C1376" s="203"/>
      <c r="D1376" s="202"/>
      <c r="E1376" s="202"/>
      <c r="F1376" s="22"/>
      <c r="G1376" s="22"/>
      <c r="H1376" s="22"/>
      <c r="I1376" s="202"/>
      <c r="J1376" s="202"/>
      <c r="K1376" s="203"/>
      <c r="M1376" s="63"/>
    </row>
    <row r="1377" spans="2:13" hidden="1">
      <c r="B1377" s="202"/>
      <c r="C1377" s="203"/>
      <c r="D1377" s="202"/>
      <c r="E1377" s="202"/>
      <c r="F1377" s="22"/>
      <c r="G1377" s="22"/>
      <c r="H1377" s="22"/>
      <c r="I1377" s="202"/>
      <c r="J1377" s="202"/>
      <c r="K1377" s="203"/>
      <c r="M1377" s="63"/>
    </row>
    <row r="1378" spans="2:13" hidden="1">
      <c r="B1378" s="202"/>
      <c r="C1378" s="203"/>
      <c r="D1378" s="202"/>
      <c r="E1378" s="202"/>
      <c r="F1378" s="22"/>
      <c r="G1378" s="22"/>
      <c r="H1378" s="22"/>
      <c r="I1378" s="202"/>
      <c r="J1378" s="202"/>
      <c r="K1378" s="203"/>
      <c r="M1378" s="63"/>
    </row>
    <row r="1379" spans="2:13" hidden="1">
      <c r="B1379" s="202"/>
      <c r="C1379" s="203"/>
      <c r="D1379" s="202"/>
      <c r="E1379" s="202"/>
      <c r="F1379" s="22"/>
      <c r="G1379" s="22"/>
      <c r="H1379" s="22"/>
      <c r="I1379" s="202"/>
      <c r="J1379" s="202"/>
      <c r="K1379" s="203"/>
      <c r="M1379" s="63"/>
    </row>
    <row r="1380" spans="2:13" hidden="1">
      <c r="B1380" s="202"/>
      <c r="C1380" s="203"/>
      <c r="D1380" s="202"/>
      <c r="E1380" s="202"/>
      <c r="F1380" s="22"/>
      <c r="G1380" s="22"/>
      <c r="H1380" s="22"/>
      <c r="I1380" s="202"/>
      <c r="J1380" s="202"/>
      <c r="K1380" s="203"/>
      <c r="M1380" s="63"/>
    </row>
    <row r="1381" spans="2:13" hidden="1">
      <c r="B1381" s="202"/>
      <c r="C1381" s="203"/>
      <c r="D1381" s="202"/>
      <c r="E1381" s="202"/>
      <c r="F1381" s="22"/>
      <c r="G1381" s="22"/>
      <c r="H1381" s="22"/>
      <c r="I1381" s="202"/>
      <c r="J1381" s="202"/>
      <c r="K1381" s="203"/>
      <c r="M1381" s="63"/>
    </row>
    <row r="1382" spans="2:13" hidden="1">
      <c r="B1382" s="202"/>
      <c r="C1382" s="203"/>
      <c r="D1382" s="202"/>
      <c r="E1382" s="202"/>
      <c r="F1382" s="22"/>
      <c r="G1382" s="22"/>
      <c r="H1382" s="22"/>
      <c r="I1382" s="202"/>
      <c r="J1382" s="202"/>
      <c r="K1382" s="203"/>
      <c r="M1382" s="63"/>
    </row>
    <row r="1383" spans="2:13" hidden="1">
      <c r="B1383" s="202"/>
      <c r="C1383" s="203"/>
      <c r="D1383" s="202"/>
      <c r="E1383" s="202"/>
      <c r="F1383" s="22"/>
      <c r="G1383" s="22"/>
      <c r="H1383" s="22"/>
      <c r="I1383" s="202"/>
      <c r="J1383" s="202"/>
      <c r="K1383" s="203"/>
      <c r="M1383" s="63"/>
    </row>
    <row r="1384" spans="2:13" hidden="1">
      <c r="B1384" s="202"/>
      <c r="C1384" s="203"/>
      <c r="D1384" s="202"/>
      <c r="E1384" s="202"/>
      <c r="F1384" s="22"/>
      <c r="G1384" s="22"/>
      <c r="H1384" s="22"/>
      <c r="I1384" s="202"/>
      <c r="J1384" s="202"/>
      <c r="K1384" s="203"/>
      <c r="M1384" s="63"/>
    </row>
    <row r="1385" spans="2:13" hidden="1">
      <c r="B1385" s="202"/>
      <c r="C1385" s="203"/>
      <c r="D1385" s="202"/>
      <c r="E1385" s="202"/>
      <c r="F1385" s="22"/>
      <c r="G1385" s="22"/>
      <c r="H1385" s="22"/>
      <c r="I1385" s="202"/>
      <c r="J1385" s="202"/>
      <c r="K1385" s="203"/>
      <c r="M1385" s="63"/>
    </row>
    <row r="1386" spans="2:13" hidden="1">
      <c r="B1386" s="202"/>
      <c r="C1386" s="203"/>
      <c r="D1386" s="202"/>
      <c r="E1386" s="202"/>
      <c r="F1386" s="22"/>
      <c r="G1386" s="22"/>
      <c r="H1386" s="22"/>
      <c r="I1386" s="202"/>
      <c r="J1386" s="202"/>
      <c r="K1386" s="203"/>
      <c r="M1386" s="63"/>
    </row>
    <row r="1387" spans="2:13" hidden="1">
      <c r="B1387" s="202"/>
      <c r="C1387" s="203"/>
      <c r="D1387" s="202"/>
      <c r="E1387" s="202"/>
      <c r="F1387" s="22"/>
      <c r="G1387" s="22"/>
      <c r="H1387" s="22"/>
      <c r="I1387" s="202"/>
      <c r="J1387" s="202"/>
      <c r="K1387" s="203"/>
      <c r="M1387" s="63"/>
    </row>
    <row r="1388" spans="2:13" hidden="1">
      <c r="B1388" s="202"/>
      <c r="C1388" s="203"/>
      <c r="D1388" s="202"/>
      <c r="E1388" s="202"/>
      <c r="F1388" s="22"/>
      <c r="G1388" s="22"/>
      <c r="H1388" s="22"/>
      <c r="I1388" s="202"/>
      <c r="J1388" s="202"/>
      <c r="K1388" s="203"/>
      <c r="M1388" s="63"/>
    </row>
    <row r="1389" spans="2:13" hidden="1">
      <c r="B1389" s="202"/>
      <c r="C1389" s="203"/>
      <c r="D1389" s="202"/>
      <c r="E1389" s="202"/>
      <c r="F1389" s="22"/>
      <c r="G1389" s="22"/>
      <c r="H1389" s="22"/>
      <c r="I1389" s="202"/>
      <c r="J1389" s="202"/>
      <c r="K1389" s="203"/>
      <c r="M1389" s="63"/>
    </row>
    <row r="1390" spans="2:13" hidden="1">
      <c r="B1390" s="202"/>
      <c r="C1390" s="203"/>
      <c r="D1390" s="202"/>
      <c r="E1390" s="202"/>
      <c r="F1390" s="22"/>
      <c r="G1390" s="22"/>
      <c r="H1390" s="22"/>
      <c r="I1390" s="202"/>
      <c r="J1390" s="202"/>
      <c r="K1390" s="203"/>
      <c r="M1390" s="63"/>
    </row>
    <row r="1391" spans="2:13" hidden="1">
      <c r="B1391" s="202"/>
      <c r="C1391" s="203"/>
      <c r="D1391" s="202"/>
      <c r="E1391" s="202"/>
      <c r="F1391" s="22"/>
      <c r="G1391" s="22"/>
      <c r="H1391" s="22"/>
      <c r="I1391" s="202"/>
      <c r="J1391" s="202"/>
      <c r="K1391" s="203"/>
      <c r="M1391" s="63"/>
    </row>
    <row r="1392" spans="2:13" hidden="1">
      <c r="B1392" s="202"/>
      <c r="C1392" s="203"/>
      <c r="D1392" s="202"/>
      <c r="E1392" s="202"/>
      <c r="F1392" s="22"/>
      <c r="G1392" s="22"/>
      <c r="H1392" s="22"/>
      <c r="I1392" s="202"/>
      <c r="J1392" s="202"/>
      <c r="K1392" s="203"/>
      <c r="M1392" s="63"/>
    </row>
    <row r="1393" spans="2:13" hidden="1">
      <c r="B1393" s="202"/>
      <c r="C1393" s="203"/>
      <c r="D1393" s="202"/>
      <c r="E1393" s="202"/>
      <c r="F1393" s="22"/>
      <c r="G1393" s="22"/>
      <c r="H1393" s="22"/>
      <c r="I1393" s="202"/>
      <c r="J1393" s="202"/>
      <c r="K1393" s="203"/>
      <c r="M1393" s="63"/>
    </row>
    <row r="1394" spans="2:13" hidden="1">
      <c r="B1394" s="202"/>
      <c r="C1394" s="203"/>
      <c r="D1394" s="202"/>
      <c r="E1394" s="202"/>
      <c r="F1394" s="22"/>
      <c r="G1394" s="22"/>
      <c r="H1394" s="22"/>
      <c r="I1394" s="202"/>
      <c r="J1394" s="202"/>
      <c r="K1394" s="203"/>
      <c r="M1394" s="63"/>
    </row>
    <row r="1395" spans="2:13" hidden="1">
      <c r="B1395" s="202"/>
      <c r="C1395" s="203"/>
      <c r="D1395" s="202"/>
      <c r="E1395" s="202"/>
      <c r="F1395" s="22"/>
      <c r="G1395" s="22"/>
      <c r="H1395" s="22"/>
      <c r="I1395" s="202"/>
      <c r="J1395" s="202"/>
      <c r="K1395" s="203"/>
      <c r="M1395" s="63"/>
    </row>
    <row r="1396" spans="2:13" hidden="1">
      <c r="B1396" s="202"/>
      <c r="C1396" s="203"/>
      <c r="D1396" s="202"/>
      <c r="E1396" s="202"/>
      <c r="F1396" s="22"/>
      <c r="G1396" s="22"/>
      <c r="H1396" s="22"/>
      <c r="I1396" s="202"/>
      <c r="J1396" s="202"/>
      <c r="K1396" s="203"/>
      <c r="M1396" s="63"/>
    </row>
    <row r="1397" spans="2:13" hidden="1">
      <c r="B1397" s="202"/>
      <c r="C1397" s="203"/>
      <c r="D1397" s="202"/>
      <c r="E1397" s="202"/>
      <c r="F1397" s="22"/>
      <c r="G1397" s="22"/>
      <c r="H1397" s="22"/>
      <c r="I1397" s="202"/>
      <c r="J1397" s="202"/>
      <c r="K1397" s="203"/>
      <c r="M1397" s="63"/>
    </row>
    <row r="1398" spans="2:13" hidden="1">
      <c r="B1398" s="202"/>
      <c r="C1398" s="203"/>
      <c r="D1398" s="202"/>
      <c r="E1398" s="202"/>
      <c r="F1398" s="22"/>
      <c r="G1398" s="22"/>
      <c r="H1398" s="22"/>
      <c r="I1398" s="202"/>
      <c r="J1398" s="202"/>
      <c r="K1398" s="203"/>
      <c r="M1398" s="63"/>
    </row>
    <row r="1399" spans="2:13" hidden="1">
      <c r="B1399" s="202"/>
      <c r="C1399" s="203"/>
      <c r="D1399" s="202"/>
      <c r="E1399" s="202"/>
      <c r="F1399" s="22"/>
      <c r="G1399" s="22"/>
      <c r="H1399" s="22"/>
      <c r="I1399" s="202"/>
      <c r="J1399" s="202"/>
      <c r="K1399" s="203"/>
      <c r="M1399" s="63"/>
    </row>
    <row r="1400" spans="2:13" hidden="1">
      <c r="B1400" s="202"/>
      <c r="C1400" s="203"/>
      <c r="D1400" s="202"/>
      <c r="E1400" s="202"/>
      <c r="F1400" s="22"/>
      <c r="G1400" s="22"/>
      <c r="H1400" s="22"/>
      <c r="I1400" s="202"/>
      <c r="J1400" s="202"/>
      <c r="K1400" s="203"/>
      <c r="M1400" s="63"/>
    </row>
    <row r="1401" spans="2:13" hidden="1">
      <c r="B1401" s="202"/>
      <c r="C1401" s="203"/>
      <c r="D1401" s="202"/>
      <c r="E1401" s="202"/>
      <c r="F1401" s="22"/>
      <c r="G1401" s="22"/>
      <c r="H1401" s="22"/>
      <c r="I1401" s="202"/>
      <c r="J1401" s="202"/>
      <c r="K1401" s="203"/>
      <c r="M1401" s="63"/>
    </row>
    <row r="1402" spans="2:13" hidden="1">
      <c r="B1402" s="202"/>
      <c r="C1402" s="203"/>
      <c r="D1402" s="202"/>
      <c r="E1402" s="202"/>
      <c r="F1402" s="22"/>
      <c r="G1402" s="22"/>
      <c r="H1402" s="22"/>
      <c r="I1402" s="202"/>
      <c r="J1402" s="202"/>
      <c r="K1402" s="203"/>
      <c r="M1402" s="63"/>
    </row>
    <row r="1403" spans="2:13" hidden="1">
      <c r="B1403" s="202"/>
      <c r="C1403" s="203"/>
      <c r="D1403" s="202"/>
      <c r="E1403" s="202"/>
      <c r="F1403" s="22"/>
      <c r="G1403" s="22"/>
      <c r="H1403" s="22"/>
      <c r="I1403" s="202"/>
      <c r="J1403" s="202"/>
      <c r="K1403" s="203"/>
      <c r="M1403" s="63"/>
    </row>
    <row r="1404" spans="2:13" hidden="1">
      <c r="B1404" s="202"/>
      <c r="C1404" s="203"/>
      <c r="D1404" s="202"/>
      <c r="E1404" s="202"/>
      <c r="F1404" s="22"/>
      <c r="G1404" s="22"/>
      <c r="H1404" s="22"/>
      <c r="I1404" s="202"/>
      <c r="J1404" s="202"/>
      <c r="K1404" s="203"/>
      <c r="M1404" s="63"/>
    </row>
    <row r="1405" spans="2:13" hidden="1">
      <c r="B1405" s="202"/>
      <c r="C1405" s="203"/>
      <c r="D1405" s="202"/>
      <c r="E1405" s="202"/>
      <c r="F1405" s="22"/>
      <c r="G1405" s="22"/>
      <c r="H1405" s="22"/>
      <c r="I1405" s="202"/>
      <c r="J1405" s="202"/>
      <c r="K1405" s="203"/>
      <c r="M1405" s="63"/>
    </row>
    <row r="1406" spans="2:13" hidden="1">
      <c r="B1406" s="202"/>
      <c r="C1406" s="203"/>
      <c r="D1406" s="202"/>
      <c r="E1406" s="202"/>
      <c r="F1406" s="22"/>
      <c r="G1406" s="22"/>
      <c r="H1406" s="22"/>
      <c r="I1406" s="202"/>
      <c r="J1406" s="202"/>
      <c r="K1406" s="203"/>
      <c r="M1406" s="63"/>
    </row>
    <row r="1407" spans="2:13" hidden="1">
      <c r="B1407" s="202"/>
      <c r="C1407" s="203"/>
      <c r="D1407" s="202"/>
      <c r="E1407" s="202"/>
      <c r="F1407" s="22"/>
      <c r="G1407" s="22"/>
      <c r="H1407" s="22"/>
      <c r="I1407" s="202"/>
      <c r="J1407" s="202"/>
      <c r="K1407" s="203"/>
      <c r="M1407" s="63"/>
    </row>
    <row r="1408" spans="2:13" hidden="1">
      <c r="B1408" s="202"/>
      <c r="C1408" s="203"/>
      <c r="D1408" s="202"/>
      <c r="E1408" s="202"/>
      <c r="F1408" s="22"/>
      <c r="G1408" s="22"/>
      <c r="H1408" s="22"/>
      <c r="I1408" s="202"/>
      <c r="J1408" s="202"/>
      <c r="K1408" s="203"/>
      <c r="M1408" s="63"/>
    </row>
    <row r="1409" spans="2:13" hidden="1">
      <c r="B1409" s="202"/>
      <c r="C1409" s="203"/>
      <c r="D1409" s="202"/>
      <c r="E1409" s="202"/>
      <c r="F1409" s="22"/>
      <c r="G1409" s="22"/>
      <c r="H1409" s="22"/>
      <c r="I1409" s="202"/>
      <c r="J1409" s="202"/>
      <c r="K1409" s="203"/>
      <c r="M1409" s="63"/>
    </row>
    <row r="1410" spans="2:13" hidden="1">
      <c r="B1410" s="202"/>
      <c r="C1410" s="203"/>
      <c r="D1410" s="202"/>
      <c r="E1410" s="202"/>
      <c r="F1410" s="22"/>
      <c r="G1410" s="22"/>
      <c r="H1410" s="22"/>
      <c r="I1410" s="202"/>
      <c r="J1410" s="202"/>
      <c r="K1410" s="203"/>
      <c r="M1410" s="63"/>
    </row>
    <row r="1411" spans="2:13" hidden="1">
      <c r="B1411" s="202"/>
      <c r="C1411" s="203"/>
      <c r="D1411" s="202"/>
      <c r="E1411" s="202"/>
      <c r="F1411" s="22"/>
      <c r="G1411" s="22"/>
      <c r="H1411" s="22"/>
      <c r="I1411" s="202"/>
      <c r="J1411" s="202"/>
      <c r="K1411" s="203"/>
      <c r="M1411" s="63"/>
    </row>
    <row r="1412" spans="2:13" hidden="1">
      <c r="B1412" s="202"/>
      <c r="C1412" s="203"/>
      <c r="D1412" s="202"/>
      <c r="E1412" s="202"/>
      <c r="F1412" s="22"/>
      <c r="G1412" s="22"/>
      <c r="H1412" s="22"/>
      <c r="I1412" s="202"/>
      <c r="J1412" s="202"/>
      <c r="K1412" s="203"/>
      <c r="M1412" s="63"/>
    </row>
    <row r="1413" spans="2:13" hidden="1">
      <c r="B1413" s="202"/>
      <c r="C1413" s="203"/>
      <c r="D1413" s="202"/>
      <c r="E1413" s="202"/>
      <c r="F1413" s="22"/>
      <c r="G1413" s="22"/>
      <c r="H1413" s="22"/>
      <c r="I1413" s="202"/>
      <c r="J1413" s="202"/>
      <c r="K1413" s="203"/>
      <c r="M1413" s="63"/>
    </row>
    <row r="1414" spans="2:13" hidden="1">
      <c r="B1414" s="202"/>
      <c r="C1414" s="203"/>
      <c r="D1414" s="202"/>
      <c r="E1414" s="202"/>
      <c r="F1414" s="22"/>
      <c r="G1414" s="22"/>
      <c r="H1414" s="22"/>
      <c r="I1414" s="202"/>
      <c r="J1414" s="202"/>
      <c r="K1414" s="203"/>
      <c r="M1414" s="63"/>
    </row>
    <row r="1415" spans="2:13" hidden="1">
      <c r="B1415" s="202"/>
      <c r="C1415" s="203"/>
      <c r="D1415" s="202"/>
      <c r="E1415" s="202"/>
      <c r="F1415" s="22"/>
      <c r="G1415" s="22"/>
      <c r="H1415" s="22"/>
      <c r="I1415" s="202"/>
      <c r="J1415" s="202"/>
      <c r="K1415" s="203"/>
      <c r="M1415" s="63"/>
    </row>
    <row r="1416" spans="2:13" hidden="1">
      <c r="B1416" s="202"/>
      <c r="C1416" s="203"/>
      <c r="D1416" s="202"/>
      <c r="E1416" s="202"/>
      <c r="F1416" s="22"/>
      <c r="G1416" s="22"/>
      <c r="H1416" s="22"/>
      <c r="I1416" s="202"/>
      <c r="J1416" s="202"/>
      <c r="K1416" s="203"/>
      <c r="M1416" s="63"/>
    </row>
    <row r="1417" spans="2:13" hidden="1">
      <c r="B1417" s="202"/>
      <c r="C1417" s="203"/>
      <c r="D1417" s="202"/>
      <c r="E1417" s="202"/>
      <c r="F1417" s="22"/>
      <c r="G1417" s="22"/>
      <c r="H1417" s="22"/>
      <c r="I1417" s="202"/>
      <c r="J1417" s="202"/>
      <c r="K1417" s="203"/>
      <c r="M1417" s="63"/>
    </row>
    <row r="1418" spans="2:13" hidden="1">
      <c r="B1418" s="202"/>
      <c r="C1418" s="203"/>
      <c r="D1418" s="202"/>
      <c r="E1418" s="202"/>
      <c r="F1418" s="22"/>
      <c r="G1418" s="22"/>
      <c r="H1418" s="22"/>
      <c r="I1418" s="202"/>
      <c r="J1418" s="202"/>
      <c r="K1418" s="203"/>
      <c r="M1418" s="63"/>
    </row>
    <row r="1419" spans="2:13" hidden="1">
      <c r="B1419" s="202"/>
      <c r="C1419" s="203"/>
      <c r="D1419" s="202"/>
      <c r="E1419" s="202"/>
      <c r="F1419" s="22"/>
      <c r="G1419" s="22"/>
      <c r="H1419" s="22"/>
      <c r="I1419" s="202"/>
      <c r="J1419" s="202"/>
      <c r="K1419" s="203"/>
      <c r="M1419" s="63"/>
    </row>
    <row r="1420" spans="2:13" hidden="1">
      <c r="B1420" s="202"/>
      <c r="C1420" s="203"/>
      <c r="D1420" s="202"/>
      <c r="E1420" s="202"/>
      <c r="F1420" s="22"/>
      <c r="G1420" s="22"/>
      <c r="H1420" s="22"/>
      <c r="I1420" s="202"/>
      <c r="J1420" s="202"/>
      <c r="K1420" s="203"/>
      <c r="M1420" s="63"/>
    </row>
    <row r="1421" spans="2:13" hidden="1">
      <c r="B1421" s="202"/>
      <c r="C1421" s="203"/>
      <c r="D1421" s="202"/>
      <c r="E1421" s="202"/>
      <c r="F1421" s="22"/>
      <c r="G1421" s="22"/>
      <c r="H1421" s="22"/>
      <c r="I1421" s="202"/>
      <c r="J1421" s="202"/>
      <c r="K1421" s="203"/>
      <c r="M1421" s="63"/>
    </row>
    <row r="1422" spans="2:13" hidden="1">
      <c r="B1422" s="202"/>
      <c r="C1422" s="203"/>
      <c r="D1422" s="202"/>
      <c r="E1422" s="202"/>
      <c r="F1422" s="22"/>
      <c r="G1422" s="22"/>
      <c r="H1422" s="22"/>
      <c r="I1422" s="202"/>
      <c r="J1422" s="202"/>
      <c r="K1422" s="203"/>
      <c r="M1422" s="63"/>
    </row>
    <row r="1423" spans="2:13" hidden="1">
      <c r="B1423" s="202"/>
      <c r="C1423" s="203"/>
      <c r="D1423" s="202"/>
      <c r="E1423" s="202"/>
      <c r="F1423" s="22"/>
      <c r="G1423" s="22"/>
      <c r="H1423" s="22"/>
      <c r="I1423" s="202"/>
      <c r="J1423" s="202"/>
      <c r="K1423" s="203"/>
      <c r="M1423" s="63"/>
    </row>
    <row r="1424" spans="2:13" hidden="1">
      <c r="B1424" s="202"/>
      <c r="C1424" s="203"/>
      <c r="D1424" s="202"/>
      <c r="E1424" s="202"/>
      <c r="F1424" s="22"/>
      <c r="G1424" s="22"/>
      <c r="H1424" s="22"/>
      <c r="I1424" s="202"/>
      <c r="J1424" s="202"/>
      <c r="K1424" s="203"/>
      <c r="M1424" s="63"/>
    </row>
    <row r="1425" spans="2:13" hidden="1">
      <c r="B1425" s="202"/>
      <c r="C1425" s="203"/>
      <c r="D1425" s="202"/>
      <c r="E1425" s="202"/>
      <c r="F1425" s="22"/>
      <c r="G1425" s="22"/>
      <c r="H1425" s="22"/>
      <c r="I1425" s="202"/>
      <c r="J1425" s="202"/>
      <c r="K1425" s="203"/>
      <c r="M1425" s="63"/>
    </row>
    <row r="1426" spans="2:13" hidden="1">
      <c r="B1426" s="202"/>
      <c r="C1426" s="203"/>
      <c r="D1426" s="202"/>
      <c r="E1426" s="202"/>
      <c r="F1426" s="22"/>
      <c r="G1426" s="22"/>
      <c r="H1426" s="22"/>
      <c r="I1426" s="202"/>
      <c r="J1426" s="202"/>
      <c r="K1426" s="203"/>
      <c r="M1426" s="63"/>
    </row>
    <row r="1427" spans="2:13" hidden="1">
      <c r="B1427" s="202"/>
      <c r="C1427" s="203"/>
      <c r="D1427" s="202"/>
      <c r="E1427" s="202"/>
      <c r="F1427" s="22"/>
      <c r="G1427" s="22"/>
      <c r="H1427" s="22"/>
      <c r="I1427" s="202"/>
      <c r="J1427" s="202"/>
      <c r="K1427" s="203"/>
      <c r="M1427" s="63"/>
    </row>
    <row r="1428" spans="2:13" hidden="1">
      <c r="B1428" s="202"/>
      <c r="C1428" s="203"/>
      <c r="D1428" s="202"/>
      <c r="E1428" s="202"/>
      <c r="F1428" s="22"/>
      <c r="G1428" s="22"/>
      <c r="H1428" s="22"/>
      <c r="I1428" s="202"/>
      <c r="J1428" s="202"/>
      <c r="K1428" s="203"/>
      <c r="M1428" s="63"/>
    </row>
    <row r="1429" spans="2:13" hidden="1">
      <c r="B1429" s="202"/>
      <c r="C1429" s="203"/>
      <c r="D1429" s="202"/>
      <c r="E1429" s="202"/>
      <c r="F1429" s="22"/>
      <c r="G1429" s="22"/>
      <c r="H1429" s="22"/>
      <c r="I1429" s="202"/>
      <c r="J1429" s="202"/>
      <c r="K1429" s="203"/>
      <c r="M1429" s="63"/>
    </row>
    <row r="1430" spans="2:13" hidden="1">
      <c r="B1430" s="202"/>
      <c r="C1430" s="203"/>
      <c r="D1430" s="202"/>
      <c r="E1430" s="202"/>
      <c r="F1430" s="22"/>
      <c r="G1430" s="22"/>
      <c r="H1430" s="22"/>
      <c r="I1430" s="202"/>
      <c r="J1430" s="202"/>
      <c r="K1430" s="203"/>
      <c r="M1430" s="63"/>
    </row>
    <row r="1431" spans="2:13" hidden="1">
      <c r="B1431" s="202"/>
      <c r="C1431" s="203"/>
      <c r="D1431" s="202"/>
      <c r="E1431" s="202"/>
      <c r="F1431" s="22"/>
      <c r="G1431" s="22"/>
      <c r="H1431" s="22"/>
      <c r="I1431" s="202"/>
      <c r="J1431" s="202"/>
      <c r="K1431" s="203"/>
      <c r="M1431" s="63"/>
    </row>
    <row r="1432" spans="2:13" hidden="1">
      <c r="B1432" s="202"/>
      <c r="C1432" s="203"/>
      <c r="D1432" s="202"/>
      <c r="E1432" s="202"/>
      <c r="F1432" s="22"/>
      <c r="G1432" s="22"/>
      <c r="H1432" s="22"/>
      <c r="I1432" s="202"/>
      <c r="J1432" s="202"/>
      <c r="K1432" s="203"/>
      <c r="M1432" s="63"/>
    </row>
    <row r="1433" spans="2:13" hidden="1">
      <c r="B1433" s="202"/>
      <c r="C1433" s="203"/>
      <c r="D1433" s="202"/>
      <c r="E1433" s="202"/>
      <c r="F1433" s="22"/>
      <c r="G1433" s="22"/>
      <c r="H1433" s="22"/>
      <c r="I1433" s="202"/>
      <c r="J1433" s="202"/>
      <c r="K1433" s="203"/>
      <c r="M1433" s="63"/>
    </row>
    <row r="1434" spans="2:13" hidden="1">
      <c r="B1434" s="202"/>
      <c r="C1434" s="203"/>
      <c r="D1434" s="202"/>
      <c r="E1434" s="202"/>
      <c r="F1434" s="22"/>
      <c r="G1434" s="22"/>
      <c r="H1434" s="22"/>
      <c r="I1434" s="202"/>
      <c r="J1434" s="202"/>
      <c r="K1434" s="203"/>
      <c r="M1434" s="63"/>
    </row>
    <row r="1435" spans="2:13" hidden="1">
      <c r="B1435" s="202"/>
      <c r="C1435" s="203"/>
      <c r="D1435" s="202"/>
      <c r="E1435" s="202"/>
      <c r="F1435" s="22"/>
      <c r="G1435" s="22"/>
      <c r="H1435" s="22"/>
      <c r="I1435" s="202"/>
      <c r="J1435" s="202"/>
      <c r="K1435" s="203"/>
      <c r="M1435" s="63"/>
    </row>
    <row r="1436" spans="2:13" hidden="1">
      <c r="B1436" s="202"/>
      <c r="C1436" s="203"/>
      <c r="D1436" s="202"/>
      <c r="E1436" s="202"/>
      <c r="F1436" s="22"/>
      <c r="G1436" s="22"/>
      <c r="H1436" s="22"/>
      <c r="I1436" s="202"/>
      <c r="J1436" s="202"/>
      <c r="K1436" s="203"/>
      <c r="M1436" s="63"/>
    </row>
    <row r="1437" spans="2:13" hidden="1">
      <c r="B1437" s="202"/>
      <c r="C1437" s="203"/>
      <c r="D1437" s="202"/>
      <c r="E1437" s="202"/>
      <c r="F1437" s="22"/>
      <c r="G1437" s="22"/>
      <c r="H1437" s="22"/>
      <c r="I1437" s="202"/>
      <c r="J1437" s="202"/>
      <c r="K1437" s="203"/>
      <c r="M1437" s="63"/>
    </row>
    <row r="1438" spans="2:13" hidden="1">
      <c r="B1438" s="202"/>
      <c r="C1438" s="203"/>
      <c r="D1438" s="202"/>
      <c r="E1438" s="202"/>
      <c r="F1438" s="22"/>
      <c r="G1438" s="22"/>
      <c r="H1438" s="22"/>
      <c r="I1438" s="202"/>
      <c r="J1438" s="202"/>
      <c r="K1438" s="203"/>
      <c r="M1438" s="63"/>
    </row>
    <row r="1439" spans="2:13" hidden="1">
      <c r="B1439" s="202"/>
      <c r="C1439" s="203"/>
      <c r="D1439" s="202"/>
      <c r="E1439" s="202"/>
      <c r="F1439" s="22"/>
      <c r="G1439" s="22"/>
      <c r="H1439" s="22"/>
      <c r="I1439" s="202"/>
      <c r="J1439" s="202"/>
      <c r="K1439" s="203"/>
      <c r="M1439" s="63"/>
    </row>
    <row r="1440" spans="2:13" hidden="1">
      <c r="B1440" s="202"/>
      <c r="C1440" s="203"/>
      <c r="D1440" s="202"/>
      <c r="E1440" s="202"/>
      <c r="F1440" s="22"/>
      <c r="G1440" s="22"/>
      <c r="H1440" s="22"/>
      <c r="I1440" s="202"/>
      <c r="J1440" s="202"/>
      <c r="K1440" s="203"/>
      <c r="M1440" s="63"/>
    </row>
    <row r="1441" spans="2:13" hidden="1">
      <c r="B1441" s="202"/>
      <c r="C1441" s="203"/>
      <c r="D1441" s="202"/>
      <c r="E1441" s="202"/>
      <c r="F1441" s="22"/>
      <c r="G1441" s="22"/>
      <c r="H1441" s="22"/>
      <c r="I1441" s="202"/>
      <c r="J1441" s="202"/>
      <c r="K1441" s="203"/>
      <c r="M1441" s="63"/>
    </row>
    <row r="1442" spans="2:13" hidden="1">
      <c r="B1442" s="202"/>
      <c r="C1442" s="203"/>
      <c r="D1442" s="202"/>
      <c r="E1442" s="202"/>
      <c r="F1442" s="22"/>
      <c r="G1442" s="22"/>
      <c r="H1442" s="22"/>
      <c r="I1442" s="202"/>
      <c r="J1442" s="202"/>
      <c r="K1442" s="203"/>
      <c r="M1442" s="63"/>
    </row>
    <row r="1443" spans="2:13" hidden="1">
      <c r="B1443" s="202"/>
      <c r="C1443" s="203"/>
      <c r="D1443" s="202"/>
      <c r="E1443" s="202"/>
      <c r="F1443" s="22"/>
      <c r="G1443" s="22"/>
      <c r="H1443" s="22"/>
      <c r="I1443" s="202"/>
      <c r="J1443" s="202"/>
      <c r="K1443" s="203"/>
      <c r="M1443" s="63"/>
    </row>
    <row r="1444" spans="2:13" hidden="1">
      <c r="B1444" s="202"/>
      <c r="C1444" s="203"/>
      <c r="D1444" s="202"/>
      <c r="E1444" s="202"/>
      <c r="F1444" s="22"/>
      <c r="G1444" s="22"/>
      <c r="H1444" s="22"/>
      <c r="I1444" s="202"/>
      <c r="J1444" s="202"/>
      <c r="K1444" s="203"/>
      <c r="M1444" s="63"/>
    </row>
    <row r="1445" spans="2:13" hidden="1">
      <c r="B1445" s="202"/>
      <c r="C1445" s="203"/>
      <c r="D1445" s="202"/>
      <c r="E1445" s="202"/>
      <c r="F1445" s="22"/>
      <c r="G1445" s="22"/>
      <c r="H1445" s="22"/>
      <c r="I1445" s="202"/>
      <c r="J1445" s="202"/>
      <c r="K1445" s="203"/>
      <c r="M1445" s="63"/>
    </row>
    <row r="1446" spans="2:13" hidden="1">
      <c r="B1446" s="202"/>
      <c r="C1446" s="203"/>
      <c r="D1446" s="202"/>
      <c r="E1446" s="202"/>
      <c r="F1446" s="22"/>
      <c r="G1446" s="22"/>
      <c r="H1446" s="22"/>
      <c r="I1446" s="202"/>
      <c r="J1446" s="202"/>
      <c r="K1446" s="203"/>
      <c r="M1446" s="63"/>
    </row>
    <row r="1447" spans="2:13" hidden="1">
      <c r="B1447" s="202"/>
      <c r="C1447" s="203"/>
      <c r="D1447" s="202"/>
      <c r="E1447" s="202"/>
      <c r="F1447" s="22"/>
      <c r="G1447" s="22"/>
      <c r="H1447" s="22"/>
      <c r="I1447" s="202"/>
      <c r="J1447" s="202"/>
      <c r="K1447" s="203"/>
      <c r="M1447" s="63"/>
    </row>
    <row r="1448" spans="2:13" hidden="1">
      <c r="B1448" s="202"/>
      <c r="C1448" s="203"/>
      <c r="D1448" s="202"/>
      <c r="E1448" s="202"/>
      <c r="F1448" s="22"/>
      <c r="G1448" s="22"/>
      <c r="H1448" s="22"/>
      <c r="I1448" s="202"/>
      <c r="J1448" s="202"/>
      <c r="K1448" s="203"/>
      <c r="M1448" s="63"/>
    </row>
    <row r="1449" spans="2:13" hidden="1">
      <c r="B1449" s="202"/>
      <c r="C1449" s="203"/>
      <c r="D1449" s="202"/>
      <c r="E1449" s="202"/>
      <c r="F1449" s="22"/>
      <c r="G1449" s="22"/>
      <c r="H1449" s="22"/>
      <c r="I1449" s="202"/>
      <c r="J1449" s="202"/>
      <c r="K1449" s="203"/>
      <c r="M1449" s="63"/>
    </row>
    <row r="1450" spans="2:13" hidden="1">
      <c r="B1450" s="202"/>
      <c r="C1450" s="203"/>
      <c r="D1450" s="202"/>
      <c r="E1450" s="202"/>
      <c r="F1450" s="22"/>
      <c r="G1450" s="22"/>
      <c r="H1450" s="22"/>
      <c r="I1450" s="202"/>
      <c r="J1450" s="202"/>
      <c r="K1450" s="203"/>
      <c r="M1450" s="63"/>
    </row>
    <row r="1451" spans="2:13" hidden="1">
      <c r="B1451" s="202"/>
      <c r="C1451" s="203"/>
      <c r="D1451" s="202"/>
      <c r="E1451" s="202"/>
      <c r="F1451" s="22"/>
      <c r="G1451" s="22"/>
      <c r="H1451" s="22"/>
      <c r="I1451" s="202"/>
      <c r="J1451" s="202"/>
      <c r="K1451" s="203"/>
      <c r="M1451" s="63"/>
    </row>
    <row r="1452" spans="2:13" hidden="1">
      <c r="B1452" s="202"/>
      <c r="C1452" s="203"/>
      <c r="D1452" s="202"/>
      <c r="E1452" s="202"/>
      <c r="F1452" s="22"/>
      <c r="G1452" s="22"/>
      <c r="H1452" s="22"/>
      <c r="I1452" s="202"/>
      <c r="J1452" s="202"/>
      <c r="K1452" s="203"/>
      <c r="M1452" s="63"/>
    </row>
    <row r="1453" spans="2:13" hidden="1">
      <c r="B1453" s="202"/>
      <c r="C1453" s="203"/>
      <c r="D1453" s="202"/>
      <c r="E1453" s="202"/>
      <c r="F1453" s="22"/>
      <c r="G1453" s="22"/>
      <c r="H1453" s="22"/>
      <c r="I1453" s="202"/>
      <c r="J1453" s="202"/>
      <c r="K1453" s="203"/>
      <c r="M1453" s="63"/>
    </row>
    <row r="1454" spans="2:13" hidden="1">
      <c r="B1454" s="202"/>
      <c r="C1454" s="203"/>
      <c r="D1454" s="202"/>
      <c r="E1454" s="202"/>
      <c r="F1454" s="22"/>
      <c r="G1454" s="22"/>
      <c r="H1454" s="22"/>
      <c r="I1454" s="202"/>
      <c r="J1454" s="202"/>
      <c r="K1454" s="203"/>
      <c r="M1454" s="63"/>
    </row>
    <row r="1455" spans="2:13" hidden="1">
      <c r="B1455" s="202"/>
      <c r="C1455" s="203"/>
      <c r="D1455" s="202"/>
      <c r="E1455" s="202"/>
      <c r="F1455" s="22"/>
      <c r="G1455" s="22"/>
      <c r="H1455" s="22"/>
      <c r="I1455" s="202"/>
      <c r="J1455" s="202"/>
      <c r="K1455" s="203"/>
      <c r="M1455" s="63"/>
    </row>
    <row r="1456" spans="2:13" hidden="1">
      <c r="B1456" s="202"/>
      <c r="C1456" s="203"/>
      <c r="D1456" s="202"/>
      <c r="E1456" s="202"/>
      <c r="F1456" s="22"/>
      <c r="G1456" s="22"/>
      <c r="H1456" s="22"/>
      <c r="I1456" s="202"/>
      <c r="J1456" s="202"/>
      <c r="K1456" s="203"/>
      <c r="M1456" s="63"/>
    </row>
    <row r="1457" spans="2:13" hidden="1">
      <c r="B1457" s="202"/>
      <c r="C1457" s="203"/>
      <c r="D1457" s="202"/>
      <c r="E1457" s="202"/>
      <c r="F1457" s="22"/>
      <c r="G1457" s="22"/>
      <c r="H1457" s="22"/>
      <c r="I1457" s="202"/>
      <c r="J1457" s="202"/>
      <c r="K1457" s="203"/>
      <c r="M1457" s="63"/>
    </row>
    <row r="1458" spans="2:13" hidden="1">
      <c r="B1458" s="202"/>
      <c r="C1458" s="203"/>
      <c r="D1458" s="202"/>
      <c r="E1458" s="202"/>
      <c r="F1458" s="22"/>
      <c r="G1458" s="22"/>
      <c r="H1458" s="22"/>
      <c r="I1458" s="202"/>
      <c r="J1458" s="202"/>
      <c r="K1458" s="203"/>
      <c r="M1458" s="63"/>
    </row>
    <row r="1459" spans="2:13" hidden="1">
      <c r="B1459" s="202"/>
      <c r="C1459" s="203"/>
      <c r="D1459" s="202"/>
      <c r="E1459" s="202"/>
      <c r="F1459" s="22"/>
      <c r="G1459" s="22"/>
      <c r="H1459" s="22"/>
      <c r="I1459" s="202"/>
      <c r="J1459" s="202"/>
      <c r="K1459" s="203"/>
      <c r="M1459" s="63"/>
    </row>
    <row r="1460" spans="2:13" hidden="1">
      <c r="B1460" s="202"/>
      <c r="C1460" s="203"/>
      <c r="D1460" s="202"/>
      <c r="E1460" s="202"/>
      <c r="F1460" s="22"/>
      <c r="G1460" s="22"/>
      <c r="H1460" s="22"/>
      <c r="I1460" s="202"/>
      <c r="J1460" s="202"/>
      <c r="K1460" s="203"/>
      <c r="M1460" s="63"/>
    </row>
    <row r="1461" spans="2:13" hidden="1">
      <c r="B1461" s="202"/>
      <c r="C1461" s="203"/>
      <c r="D1461" s="202"/>
      <c r="E1461" s="202"/>
      <c r="F1461" s="22"/>
      <c r="G1461" s="22"/>
      <c r="H1461" s="22"/>
      <c r="I1461" s="202"/>
      <c r="J1461" s="202"/>
      <c r="K1461" s="203"/>
      <c r="M1461" s="63"/>
    </row>
    <row r="1462" spans="2:13" hidden="1">
      <c r="B1462" s="202"/>
      <c r="C1462" s="203"/>
      <c r="D1462" s="202"/>
      <c r="E1462" s="202"/>
      <c r="F1462" s="22"/>
      <c r="G1462" s="22"/>
      <c r="H1462" s="22"/>
      <c r="I1462" s="202"/>
      <c r="J1462" s="202"/>
      <c r="K1462" s="203"/>
      <c r="M1462" s="63"/>
    </row>
    <row r="1463" spans="2:13" hidden="1">
      <c r="B1463" s="202"/>
      <c r="C1463" s="203"/>
      <c r="D1463" s="202"/>
      <c r="E1463" s="202"/>
      <c r="F1463" s="22"/>
      <c r="G1463" s="22"/>
      <c r="H1463" s="22"/>
      <c r="I1463" s="202"/>
      <c r="J1463" s="202"/>
      <c r="K1463" s="203"/>
      <c r="M1463" s="63"/>
    </row>
    <row r="1464" spans="2:13" hidden="1">
      <c r="B1464" s="202"/>
      <c r="C1464" s="203"/>
      <c r="D1464" s="202"/>
      <c r="E1464" s="202"/>
      <c r="F1464" s="22"/>
      <c r="G1464" s="22"/>
      <c r="H1464" s="22"/>
      <c r="I1464" s="202"/>
      <c r="J1464" s="202"/>
      <c r="K1464" s="203"/>
      <c r="M1464" s="63"/>
    </row>
    <row r="1465" spans="2:13" hidden="1">
      <c r="B1465" s="202"/>
      <c r="C1465" s="203"/>
      <c r="D1465" s="202"/>
      <c r="E1465" s="202"/>
      <c r="F1465" s="22"/>
      <c r="G1465" s="22"/>
      <c r="H1465" s="22"/>
      <c r="I1465" s="202"/>
      <c r="J1465" s="202"/>
      <c r="K1465" s="203"/>
      <c r="M1465" s="63"/>
    </row>
    <row r="1466" spans="2:13" hidden="1">
      <c r="B1466" s="202"/>
      <c r="C1466" s="203"/>
      <c r="D1466" s="202"/>
      <c r="E1466" s="202"/>
      <c r="F1466" s="22"/>
      <c r="G1466" s="22"/>
      <c r="H1466" s="22"/>
      <c r="I1466" s="202"/>
      <c r="J1466" s="202"/>
      <c r="K1466" s="203"/>
      <c r="M1466" s="63"/>
    </row>
    <row r="1467" spans="2:13" hidden="1">
      <c r="B1467" s="202"/>
      <c r="C1467" s="203"/>
      <c r="D1467" s="202"/>
      <c r="E1467" s="202"/>
      <c r="F1467" s="22"/>
      <c r="G1467" s="22"/>
      <c r="H1467" s="22"/>
      <c r="I1467" s="202"/>
      <c r="J1467" s="202"/>
      <c r="K1467" s="203"/>
      <c r="M1467" s="63"/>
    </row>
    <row r="1468" spans="2:13" hidden="1">
      <c r="B1468" s="202"/>
      <c r="C1468" s="203"/>
      <c r="D1468" s="202"/>
      <c r="E1468" s="202"/>
      <c r="F1468" s="22"/>
      <c r="G1468" s="22"/>
      <c r="H1468" s="22"/>
      <c r="I1468" s="202"/>
      <c r="J1468" s="202"/>
      <c r="K1468" s="203"/>
      <c r="M1468" s="63"/>
    </row>
    <row r="1469" spans="2:13" hidden="1">
      <c r="B1469" s="202"/>
      <c r="C1469" s="203"/>
      <c r="D1469" s="202"/>
      <c r="E1469" s="202"/>
      <c r="F1469" s="22"/>
      <c r="G1469" s="22"/>
      <c r="H1469" s="22"/>
      <c r="I1469" s="202"/>
      <c r="J1469" s="202"/>
      <c r="K1469" s="203"/>
      <c r="M1469" s="63"/>
    </row>
    <row r="1470" spans="2:13" hidden="1">
      <c r="B1470" s="202"/>
      <c r="C1470" s="203"/>
      <c r="D1470" s="202"/>
      <c r="E1470" s="202"/>
      <c r="F1470" s="22"/>
      <c r="G1470" s="22"/>
      <c r="H1470" s="22"/>
      <c r="I1470" s="202"/>
      <c r="J1470" s="202"/>
      <c r="K1470" s="203"/>
      <c r="M1470" s="63"/>
    </row>
    <row r="1471" spans="2:13" hidden="1">
      <c r="B1471" s="202"/>
      <c r="C1471" s="203"/>
      <c r="D1471" s="202"/>
      <c r="E1471" s="202"/>
      <c r="F1471" s="22"/>
      <c r="G1471" s="22"/>
      <c r="H1471" s="22"/>
      <c r="I1471" s="202"/>
      <c r="J1471" s="202"/>
      <c r="K1471" s="203"/>
      <c r="M1471" s="63"/>
    </row>
    <row r="1472" spans="2:13" hidden="1">
      <c r="B1472" s="202"/>
      <c r="C1472" s="203"/>
      <c r="D1472" s="202"/>
      <c r="E1472" s="202"/>
      <c r="F1472" s="22"/>
      <c r="G1472" s="22"/>
      <c r="H1472" s="22"/>
      <c r="I1472" s="202"/>
      <c r="J1472" s="202"/>
      <c r="K1472" s="203"/>
      <c r="M1472" s="63"/>
    </row>
    <row r="1473" spans="2:13" hidden="1">
      <c r="B1473" s="202"/>
      <c r="C1473" s="203"/>
      <c r="D1473" s="202"/>
      <c r="E1473" s="202"/>
      <c r="F1473" s="22"/>
      <c r="G1473" s="22"/>
      <c r="H1473" s="22"/>
      <c r="I1473" s="202"/>
      <c r="J1473" s="202"/>
      <c r="K1473" s="203"/>
      <c r="M1473" s="63"/>
    </row>
    <row r="1474" spans="2:13" hidden="1">
      <c r="B1474" s="202"/>
      <c r="C1474" s="203"/>
      <c r="D1474" s="202"/>
      <c r="E1474" s="202"/>
      <c r="F1474" s="22"/>
      <c r="G1474" s="22"/>
      <c r="H1474" s="22"/>
      <c r="I1474" s="202"/>
      <c r="J1474" s="202"/>
      <c r="K1474" s="203"/>
      <c r="M1474" s="63"/>
    </row>
    <row r="1475" spans="2:13" hidden="1">
      <c r="B1475" s="202"/>
      <c r="C1475" s="203"/>
      <c r="D1475" s="202"/>
      <c r="E1475" s="202"/>
      <c r="F1475" s="22"/>
      <c r="G1475" s="22"/>
      <c r="H1475" s="22"/>
      <c r="I1475" s="202"/>
      <c r="J1475" s="202"/>
      <c r="K1475" s="203"/>
      <c r="M1475" s="63"/>
    </row>
    <row r="1476" spans="2:13" hidden="1">
      <c r="B1476" s="202"/>
      <c r="C1476" s="203"/>
      <c r="D1476" s="202"/>
      <c r="E1476" s="202"/>
      <c r="F1476" s="22"/>
      <c r="G1476" s="22"/>
      <c r="H1476" s="22"/>
      <c r="I1476" s="202"/>
      <c r="J1476" s="202"/>
      <c r="K1476" s="203"/>
      <c r="M1476" s="63"/>
    </row>
    <row r="1477" spans="2:13" hidden="1">
      <c r="B1477" s="202"/>
      <c r="C1477" s="203"/>
      <c r="D1477" s="202"/>
      <c r="E1477" s="202"/>
      <c r="F1477" s="22"/>
      <c r="G1477" s="22"/>
      <c r="H1477" s="22"/>
      <c r="I1477" s="202"/>
      <c r="J1477" s="202"/>
      <c r="K1477" s="203"/>
      <c r="M1477" s="63"/>
    </row>
    <row r="1478" spans="2:13" hidden="1">
      <c r="B1478" s="202"/>
      <c r="C1478" s="203"/>
      <c r="D1478" s="202"/>
      <c r="E1478" s="202"/>
      <c r="F1478" s="22"/>
      <c r="G1478" s="22"/>
      <c r="H1478" s="22"/>
      <c r="I1478" s="202"/>
      <c r="J1478" s="202"/>
      <c r="K1478" s="203"/>
      <c r="M1478" s="63"/>
    </row>
    <row r="1479" spans="2:13" hidden="1">
      <c r="B1479" s="202"/>
      <c r="C1479" s="203"/>
      <c r="D1479" s="202"/>
      <c r="E1479" s="202"/>
      <c r="F1479" s="22"/>
      <c r="G1479" s="22"/>
      <c r="H1479" s="22"/>
      <c r="I1479" s="202"/>
      <c r="J1479" s="202"/>
      <c r="K1479" s="203"/>
      <c r="M1479" s="63"/>
    </row>
    <row r="1480" spans="2:13" hidden="1">
      <c r="B1480" s="202"/>
      <c r="C1480" s="203"/>
      <c r="D1480" s="202"/>
      <c r="E1480" s="202"/>
      <c r="F1480" s="22"/>
      <c r="G1480" s="22"/>
      <c r="H1480" s="22"/>
      <c r="I1480" s="202"/>
      <c r="J1480" s="202"/>
      <c r="K1480" s="203"/>
      <c r="M1480" s="63"/>
    </row>
    <row r="1481" spans="2:13" hidden="1">
      <c r="B1481" s="202"/>
      <c r="C1481" s="203"/>
      <c r="D1481" s="202"/>
      <c r="E1481" s="202"/>
      <c r="F1481" s="22"/>
      <c r="G1481" s="22"/>
      <c r="H1481" s="22"/>
      <c r="I1481" s="202"/>
      <c r="J1481" s="202"/>
      <c r="K1481" s="203"/>
      <c r="M1481" s="63"/>
    </row>
    <row r="1482" spans="2:13" hidden="1">
      <c r="B1482" s="202"/>
      <c r="C1482" s="203"/>
      <c r="D1482" s="202"/>
      <c r="E1482" s="202"/>
      <c r="F1482" s="22"/>
      <c r="G1482" s="22"/>
      <c r="H1482" s="22"/>
      <c r="I1482" s="202"/>
      <c r="J1482" s="202"/>
      <c r="K1482" s="203"/>
      <c r="M1482" s="63"/>
    </row>
    <row r="1483" spans="2:13" hidden="1">
      <c r="B1483" s="202"/>
      <c r="C1483" s="203"/>
      <c r="D1483" s="202"/>
      <c r="E1483" s="202"/>
      <c r="F1483" s="22"/>
      <c r="G1483" s="22"/>
      <c r="H1483" s="22"/>
      <c r="I1483" s="202"/>
      <c r="J1483" s="202"/>
      <c r="K1483" s="203"/>
      <c r="M1483" s="63"/>
    </row>
    <row r="1484" spans="2:13" hidden="1">
      <c r="B1484" s="202"/>
      <c r="C1484" s="203"/>
      <c r="D1484" s="202"/>
      <c r="E1484" s="202"/>
      <c r="F1484" s="22"/>
      <c r="G1484" s="22"/>
      <c r="H1484" s="22"/>
      <c r="I1484" s="202"/>
      <c r="J1484" s="202"/>
      <c r="K1484" s="203"/>
      <c r="M1484" s="63"/>
    </row>
    <row r="1485" spans="2:13" hidden="1">
      <c r="B1485" s="202"/>
      <c r="C1485" s="203"/>
      <c r="D1485" s="202"/>
      <c r="E1485" s="202"/>
      <c r="F1485" s="22"/>
      <c r="G1485" s="22"/>
      <c r="H1485" s="22"/>
      <c r="I1485" s="202"/>
      <c r="J1485" s="202"/>
      <c r="K1485" s="203"/>
      <c r="M1485" s="63"/>
    </row>
    <row r="1486" spans="2:13" hidden="1">
      <c r="B1486" s="202"/>
      <c r="C1486" s="203"/>
      <c r="D1486" s="202"/>
      <c r="E1486" s="202"/>
      <c r="F1486" s="22"/>
      <c r="G1486" s="22"/>
      <c r="H1486" s="22"/>
      <c r="I1486" s="202"/>
      <c r="J1486" s="202"/>
      <c r="K1486" s="203"/>
      <c r="M1486" s="63"/>
    </row>
    <row r="1487" spans="2:13" hidden="1">
      <c r="B1487" s="202"/>
      <c r="C1487" s="203"/>
      <c r="D1487" s="202"/>
      <c r="E1487" s="202"/>
      <c r="F1487" s="22"/>
      <c r="G1487" s="22"/>
      <c r="H1487" s="22"/>
      <c r="I1487" s="202"/>
      <c r="J1487" s="202"/>
      <c r="K1487" s="203"/>
      <c r="M1487" s="63"/>
    </row>
    <row r="1488" spans="2:13" hidden="1">
      <c r="B1488" s="202"/>
      <c r="C1488" s="203"/>
      <c r="D1488" s="202"/>
      <c r="E1488" s="202"/>
      <c r="F1488" s="22"/>
      <c r="G1488" s="22"/>
      <c r="H1488" s="22"/>
      <c r="I1488" s="202"/>
      <c r="J1488" s="202"/>
      <c r="K1488" s="203"/>
      <c r="M1488" s="63"/>
    </row>
    <row r="1489" spans="2:13" hidden="1">
      <c r="B1489" s="202"/>
      <c r="C1489" s="203"/>
      <c r="D1489" s="202"/>
      <c r="E1489" s="202"/>
      <c r="F1489" s="22"/>
      <c r="G1489" s="22"/>
      <c r="H1489" s="22"/>
      <c r="I1489" s="202"/>
      <c r="J1489" s="202"/>
      <c r="K1489" s="203"/>
      <c r="M1489" s="63"/>
    </row>
    <row r="1490" spans="2:13" hidden="1">
      <c r="B1490" s="202"/>
      <c r="C1490" s="203"/>
      <c r="D1490" s="202"/>
      <c r="E1490" s="202"/>
      <c r="F1490" s="22"/>
      <c r="G1490" s="22"/>
      <c r="H1490" s="22"/>
      <c r="I1490" s="202"/>
      <c r="J1490" s="202"/>
      <c r="K1490" s="203"/>
      <c r="M1490" s="63"/>
    </row>
    <row r="1491" spans="2:13" hidden="1">
      <c r="B1491" s="202"/>
      <c r="C1491" s="203"/>
      <c r="D1491" s="202"/>
      <c r="E1491" s="202"/>
      <c r="F1491" s="22"/>
      <c r="G1491" s="22"/>
      <c r="H1491" s="22"/>
      <c r="I1491" s="202"/>
      <c r="J1491" s="202"/>
      <c r="K1491" s="203"/>
      <c r="M1491" s="63"/>
    </row>
    <row r="1492" spans="2:13" hidden="1">
      <c r="B1492" s="202"/>
      <c r="C1492" s="203"/>
      <c r="D1492" s="202"/>
      <c r="E1492" s="202"/>
      <c r="F1492" s="22"/>
      <c r="G1492" s="22"/>
      <c r="H1492" s="22"/>
      <c r="I1492" s="202"/>
      <c r="J1492" s="202"/>
      <c r="K1492" s="203"/>
      <c r="M1492" s="63"/>
    </row>
    <row r="1493" spans="2:13" hidden="1">
      <c r="B1493" s="202"/>
      <c r="C1493" s="203"/>
      <c r="D1493" s="202"/>
      <c r="E1493" s="202"/>
      <c r="F1493" s="22"/>
      <c r="G1493" s="22"/>
      <c r="H1493" s="22"/>
      <c r="I1493" s="202"/>
      <c r="J1493" s="202"/>
      <c r="K1493" s="203"/>
      <c r="M1493" s="63"/>
    </row>
    <row r="1494" spans="2:13" hidden="1">
      <c r="B1494" s="202"/>
      <c r="C1494" s="203"/>
      <c r="D1494" s="202"/>
      <c r="E1494" s="202"/>
      <c r="F1494" s="22"/>
      <c r="G1494" s="22"/>
      <c r="H1494" s="22"/>
      <c r="I1494" s="202"/>
      <c r="J1494" s="202"/>
      <c r="K1494" s="203"/>
      <c r="M1494" s="63"/>
    </row>
    <row r="1495" spans="2:13" hidden="1">
      <c r="B1495" s="202"/>
      <c r="C1495" s="203"/>
      <c r="D1495" s="202"/>
      <c r="E1495" s="202"/>
      <c r="F1495" s="22"/>
      <c r="G1495" s="22"/>
      <c r="H1495" s="22"/>
      <c r="I1495" s="202"/>
      <c r="J1495" s="202"/>
      <c r="K1495" s="203"/>
      <c r="M1495" s="63"/>
    </row>
    <row r="1496" spans="2:13" hidden="1">
      <c r="B1496" s="202"/>
      <c r="C1496" s="203"/>
      <c r="D1496" s="202"/>
      <c r="E1496" s="202"/>
      <c r="F1496" s="22"/>
      <c r="G1496" s="22"/>
      <c r="H1496" s="22"/>
      <c r="I1496" s="202"/>
      <c r="J1496" s="202"/>
      <c r="K1496" s="203"/>
      <c r="M1496" s="63"/>
    </row>
    <row r="1497" spans="2:13" hidden="1">
      <c r="B1497" s="202"/>
      <c r="C1497" s="203"/>
      <c r="D1497" s="202"/>
      <c r="E1497" s="202"/>
      <c r="F1497" s="22"/>
      <c r="G1497" s="22"/>
      <c r="H1497" s="22"/>
      <c r="I1497" s="202"/>
      <c r="J1497" s="202"/>
      <c r="K1497" s="203"/>
      <c r="M1497" s="63"/>
    </row>
    <row r="1498" spans="2:13" hidden="1">
      <c r="B1498" s="202"/>
      <c r="C1498" s="203"/>
      <c r="D1498" s="202"/>
      <c r="E1498" s="202"/>
      <c r="F1498" s="22"/>
      <c r="G1498" s="22"/>
      <c r="H1498" s="22"/>
      <c r="I1498" s="202"/>
      <c r="J1498" s="202"/>
      <c r="K1498" s="203"/>
      <c r="M1498" s="63"/>
    </row>
    <row r="1499" spans="2:13" hidden="1">
      <c r="B1499" s="202"/>
      <c r="C1499" s="203"/>
      <c r="D1499" s="202"/>
      <c r="E1499" s="202"/>
      <c r="F1499" s="22"/>
      <c r="G1499" s="22"/>
      <c r="H1499" s="22"/>
      <c r="I1499" s="202"/>
      <c r="J1499" s="202"/>
      <c r="K1499" s="203"/>
      <c r="M1499" s="63"/>
    </row>
    <row r="1500" spans="2:13" hidden="1">
      <c r="B1500" s="202"/>
      <c r="C1500" s="203"/>
      <c r="D1500" s="202"/>
      <c r="E1500" s="202"/>
      <c r="F1500" s="22"/>
      <c r="G1500" s="22"/>
      <c r="H1500" s="22"/>
      <c r="I1500" s="202"/>
      <c r="J1500" s="202"/>
      <c r="K1500" s="203"/>
      <c r="M1500" s="63"/>
    </row>
    <row r="1501" spans="2:13" hidden="1">
      <c r="B1501" s="202"/>
      <c r="C1501" s="203"/>
      <c r="D1501" s="202"/>
      <c r="E1501" s="202"/>
      <c r="F1501" s="22"/>
      <c r="G1501" s="22"/>
      <c r="H1501" s="22"/>
      <c r="I1501" s="202"/>
      <c r="J1501" s="202"/>
      <c r="K1501" s="203"/>
      <c r="M1501" s="63"/>
    </row>
    <row r="1502" spans="2:13" hidden="1">
      <c r="B1502" s="202"/>
      <c r="C1502" s="203"/>
      <c r="D1502" s="202"/>
      <c r="E1502" s="202"/>
      <c r="F1502" s="22"/>
      <c r="G1502" s="22"/>
      <c r="H1502" s="22"/>
      <c r="I1502" s="202"/>
      <c r="J1502" s="202"/>
      <c r="K1502" s="203"/>
      <c r="M1502" s="63"/>
    </row>
    <row r="1503" spans="2:13" hidden="1">
      <c r="B1503" s="202"/>
      <c r="C1503" s="203"/>
      <c r="D1503" s="202"/>
      <c r="E1503" s="202"/>
      <c r="F1503" s="22"/>
      <c r="G1503" s="22"/>
      <c r="H1503" s="22"/>
      <c r="I1503" s="202"/>
      <c r="J1503" s="202"/>
      <c r="K1503" s="203"/>
      <c r="M1503" s="63"/>
    </row>
    <row r="1504" spans="2:13" hidden="1">
      <c r="B1504" s="202"/>
      <c r="C1504" s="203"/>
      <c r="D1504" s="202"/>
      <c r="E1504" s="202"/>
      <c r="F1504" s="22"/>
      <c r="G1504" s="22"/>
      <c r="H1504" s="22"/>
      <c r="I1504" s="202"/>
      <c r="J1504" s="202"/>
      <c r="K1504" s="203"/>
      <c r="M1504" s="63"/>
    </row>
    <row r="1505" spans="2:13" hidden="1">
      <c r="B1505" s="202"/>
      <c r="C1505" s="203"/>
      <c r="D1505" s="202"/>
      <c r="E1505" s="202"/>
      <c r="F1505" s="22"/>
      <c r="G1505" s="22"/>
      <c r="H1505" s="22"/>
      <c r="I1505" s="202"/>
      <c r="J1505" s="202"/>
      <c r="K1505" s="203"/>
      <c r="M1505" s="63"/>
    </row>
    <row r="1506" spans="2:13" hidden="1">
      <c r="B1506" s="202"/>
      <c r="C1506" s="203"/>
      <c r="D1506" s="202"/>
      <c r="E1506" s="202"/>
      <c r="F1506" s="22"/>
      <c r="G1506" s="22"/>
      <c r="H1506" s="22"/>
      <c r="I1506" s="202"/>
      <c r="J1506" s="202"/>
      <c r="K1506" s="203"/>
      <c r="M1506" s="63"/>
    </row>
    <row r="1507" spans="2:13" hidden="1">
      <c r="B1507" s="202"/>
      <c r="C1507" s="203"/>
      <c r="D1507" s="202"/>
      <c r="E1507" s="202"/>
      <c r="F1507" s="22"/>
      <c r="G1507" s="22"/>
      <c r="H1507" s="22"/>
      <c r="I1507" s="202"/>
      <c r="J1507" s="202"/>
      <c r="K1507" s="203"/>
      <c r="M1507" s="63"/>
    </row>
    <row r="1508" spans="2:13" hidden="1">
      <c r="B1508" s="202"/>
      <c r="C1508" s="203"/>
      <c r="D1508" s="202"/>
      <c r="E1508" s="202"/>
      <c r="F1508" s="22"/>
      <c r="G1508" s="22"/>
      <c r="H1508" s="22"/>
      <c r="I1508" s="202"/>
      <c r="J1508" s="202"/>
      <c r="K1508" s="203"/>
      <c r="M1508" s="63"/>
    </row>
    <row r="1509" spans="2:13" hidden="1">
      <c r="B1509" s="202"/>
      <c r="C1509" s="203"/>
      <c r="D1509" s="202"/>
      <c r="E1509" s="202"/>
      <c r="F1509" s="22"/>
      <c r="G1509" s="22"/>
      <c r="H1509" s="22"/>
      <c r="I1509" s="202"/>
      <c r="J1509" s="202"/>
      <c r="K1509" s="203"/>
      <c r="M1509" s="63"/>
    </row>
    <row r="1510" spans="2:13" hidden="1">
      <c r="B1510" s="202"/>
      <c r="C1510" s="203"/>
      <c r="D1510" s="202"/>
      <c r="E1510" s="202"/>
      <c r="F1510" s="22"/>
      <c r="G1510" s="22"/>
      <c r="H1510" s="22"/>
      <c r="I1510" s="202"/>
      <c r="J1510" s="202"/>
      <c r="K1510" s="203"/>
      <c r="M1510" s="63"/>
    </row>
    <row r="1511" spans="2:13" hidden="1">
      <c r="B1511" s="202"/>
      <c r="C1511" s="203"/>
      <c r="D1511" s="202"/>
      <c r="E1511" s="202"/>
      <c r="F1511" s="22"/>
      <c r="G1511" s="22"/>
      <c r="H1511" s="22"/>
      <c r="I1511" s="202"/>
      <c r="J1511" s="202"/>
      <c r="K1511" s="203"/>
      <c r="M1511" s="63"/>
    </row>
    <row r="1512" spans="2:13" hidden="1">
      <c r="B1512" s="202"/>
      <c r="C1512" s="203"/>
      <c r="D1512" s="202"/>
      <c r="E1512" s="202"/>
      <c r="F1512" s="22"/>
      <c r="G1512" s="22"/>
      <c r="H1512" s="22"/>
      <c r="I1512" s="202"/>
      <c r="J1512" s="202"/>
      <c r="K1512" s="203"/>
      <c r="M1512" s="63"/>
    </row>
    <row r="1513" spans="2:13" hidden="1">
      <c r="B1513" s="202"/>
      <c r="C1513" s="203"/>
      <c r="D1513" s="202"/>
      <c r="E1513" s="202"/>
      <c r="F1513" s="22"/>
      <c r="G1513" s="22"/>
      <c r="H1513" s="22"/>
      <c r="I1513" s="202"/>
      <c r="J1513" s="202"/>
      <c r="K1513" s="203"/>
      <c r="M1513" s="63"/>
    </row>
    <row r="1514" spans="2:13" hidden="1">
      <c r="B1514" s="202"/>
      <c r="C1514" s="203"/>
      <c r="D1514" s="202"/>
      <c r="E1514" s="202"/>
      <c r="F1514" s="22"/>
      <c r="G1514" s="22"/>
      <c r="H1514" s="22"/>
      <c r="I1514" s="202"/>
      <c r="J1514" s="202"/>
      <c r="K1514" s="203"/>
      <c r="M1514" s="63"/>
    </row>
    <row r="1515" spans="2:13" hidden="1">
      <c r="B1515" s="202"/>
      <c r="C1515" s="203"/>
      <c r="D1515" s="202"/>
      <c r="E1515" s="202"/>
      <c r="F1515" s="22"/>
      <c r="G1515" s="22"/>
      <c r="H1515" s="22"/>
      <c r="I1515" s="202"/>
      <c r="J1515" s="202"/>
      <c r="K1515" s="203"/>
      <c r="M1515" s="63"/>
    </row>
    <row r="1516" spans="2:13" hidden="1">
      <c r="B1516" s="202"/>
      <c r="C1516" s="203"/>
      <c r="D1516" s="202"/>
      <c r="E1516" s="202"/>
      <c r="F1516" s="22"/>
      <c r="G1516" s="22"/>
      <c r="H1516" s="22"/>
      <c r="I1516" s="202"/>
      <c r="J1516" s="202"/>
      <c r="K1516" s="203"/>
      <c r="M1516" s="63"/>
    </row>
    <row r="1517" spans="2:13" hidden="1">
      <c r="B1517" s="202"/>
      <c r="C1517" s="203"/>
      <c r="D1517" s="202"/>
      <c r="E1517" s="202"/>
      <c r="F1517" s="22"/>
      <c r="G1517" s="22"/>
      <c r="H1517" s="22"/>
      <c r="I1517" s="202"/>
      <c r="J1517" s="202"/>
      <c r="K1517" s="203"/>
      <c r="M1517" s="63"/>
    </row>
    <row r="1518" spans="2:13" hidden="1">
      <c r="B1518" s="202"/>
      <c r="C1518" s="203"/>
      <c r="D1518" s="202"/>
      <c r="E1518" s="202"/>
      <c r="F1518" s="22"/>
      <c r="G1518" s="22"/>
      <c r="H1518" s="22"/>
      <c r="I1518" s="202"/>
      <c r="J1518" s="202"/>
      <c r="K1518" s="203"/>
      <c r="M1518" s="63"/>
    </row>
    <row r="1519" spans="2:13" hidden="1">
      <c r="B1519" s="202"/>
      <c r="C1519" s="203"/>
      <c r="D1519" s="202"/>
      <c r="E1519" s="202"/>
      <c r="F1519" s="22"/>
      <c r="G1519" s="22"/>
      <c r="H1519" s="22"/>
      <c r="I1519" s="202"/>
      <c r="J1519" s="202"/>
      <c r="K1519" s="203"/>
      <c r="M1519" s="63"/>
    </row>
    <row r="1520" spans="2:13" hidden="1">
      <c r="B1520" s="202"/>
      <c r="C1520" s="203"/>
      <c r="D1520" s="202"/>
      <c r="E1520" s="202"/>
      <c r="F1520" s="22"/>
      <c r="G1520" s="22"/>
      <c r="H1520" s="22"/>
      <c r="I1520" s="202"/>
      <c r="J1520" s="202"/>
      <c r="K1520" s="203"/>
      <c r="M1520" s="63"/>
    </row>
    <row r="1521" spans="2:13" hidden="1">
      <c r="B1521" s="202"/>
      <c r="C1521" s="203"/>
      <c r="D1521" s="202"/>
      <c r="E1521" s="202"/>
      <c r="F1521" s="22"/>
      <c r="G1521" s="22"/>
      <c r="H1521" s="22"/>
      <c r="I1521" s="202"/>
      <c r="J1521" s="202"/>
      <c r="K1521" s="203"/>
      <c r="M1521" s="63"/>
    </row>
    <row r="1522" spans="2:13" hidden="1">
      <c r="B1522" s="202"/>
      <c r="C1522" s="203"/>
      <c r="D1522" s="202"/>
      <c r="E1522" s="202"/>
      <c r="F1522" s="22"/>
      <c r="G1522" s="22"/>
      <c r="H1522" s="22"/>
      <c r="I1522" s="202"/>
      <c r="J1522" s="202"/>
      <c r="K1522" s="203"/>
      <c r="M1522" s="63"/>
    </row>
    <row r="1523" spans="2:13" hidden="1">
      <c r="B1523" s="202"/>
      <c r="C1523" s="203"/>
      <c r="D1523" s="202"/>
      <c r="E1523" s="202"/>
      <c r="F1523" s="22"/>
      <c r="G1523" s="22"/>
      <c r="H1523" s="22"/>
      <c r="I1523" s="202"/>
      <c r="J1523" s="202"/>
      <c r="K1523" s="203"/>
      <c r="M1523" s="63"/>
    </row>
    <row r="1524" spans="2:13" hidden="1">
      <c r="B1524" s="202"/>
      <c r="C1524" s="203"/>
      <c r="D1524" s="202"/>
      <c r="E1524" s="202"/>
      <c r="F1524" s="22"/>
      <c r="G1524" s="22"/>
      <c r="H1524" s="22"/>
      <c r="I1524" s="202"/>
      <c r="J1524" s="202"/>
      <c r="K1524" s="203"/>
      <c r="M1524" s="63"/>
    </row>
    <row r="1525" spans="2:13" hidden="1">
      <c r="B1525" s="202"/>
      <c r="C1525" s="203"/>
      <c r="D1525" s="202"/>
      <c r="E1525" s="202"/>
      <c r="F1525" s="22"/>
      <c r="G1525" s="22"/>
      <c r="H1525" s="22"/>
      <c r="I1525" s="202"/>
      <c r="J1525" s="202"/>
      <c r="K1525" s="203"/>
      <c r="M1525" s="63"/>
    </row>
    <row r="1526" spans="2:13" hidden="1">
      <c r="B1526" s="202"/>
      <c r="C1526" s="203"/>
      <c r="D1526" s="202"/>
      <c r="E1526" s="202"/>
      <c r="F1526" s="22"/>
      <c r="G1526" s="22"/>
      <c r="H1526" s="22"/>
      <c r="I1526" s="202"/>
      <c r="J1526" s="202"/>
      <c r="K1526" s="203"/>
      <c r="M1526" s="63"/>
    </row>
    <row r="1527" spans="2:13" hidden="1">
      <c r="B1527" s="202"/>
      <c r="C1527" s="203"/>
      <c r="D1527" s="202"/>
      <c r="E1527" s="202"/>
      <c r="F1527" s="22"/>
      <c r="G1527" s="22"/>
      <c r="H1527" s="22"/>
      <c r="I1527" s="202"/>
      <c r="J1527" s="202"/>
      <c r="K1527" s="203"/>
      <c r="M1527" s="63"/>
    </row>
    <row r="1528" spans="2:13" hidden="1">
      <c r="B1528" s="202"/>
      <c r="C1528" s="203"/>
      <c r="D1528" s="202"/>
      <c r="E1528" s="202"/>
      <c r="F1528" s="22"/>
      <c r="G1528" s="22"/>
      <c r="H1528" s="22"/>
      <c r="I1528" s="202"/>
      <c r="J1528" s="202"/>
      <c r="K1528" s="203"/>
      <c r="M1528" s="63"/>
    </row>
    <row r="1529" spans="2:13" hidden="1">
      <c r="B1529" s="202"/>
      <c r="C1529" s="203"/>
      <c r="D1529" s="202"/>
      <c r="E1529" s="202"/>
      <c r="F1529" s="22"/>
      <c r="G1529" s="22"/>
      <c r="H1529" s="22"/>
      <c r="I1529" s="202"/>
      <c r="J1529" s="202"/>
      <c r="K1529" s="203"/>
      <c r="M1529" s="63"/>
    </row>
    <row r="1530" spans="2:13" hidden="1">
      <c r="B1530" s="202"/>
      <c r="C1530" s="203"/>
      <c r="D1530" s="202"/>
      <c r="E1530" s="202"/>
      <c r="F1530" s="22"/>
      <c r="G1530" s="22"/>
      <c r="H1530" s="22"/>
      <c r="I1530" s="202"/>
      <c r="J1530" s="202"/>
      <c r="K1530" s="203"/>
      <c r="M1530" s="63"/>
    </row>
    <row r="1531" spans="2:13" hidden="1">
      <c r="B1531" s="202"/>
      <c r="C1531" s="203"/>
      <c r="D1531" s="202"/>
      <c r="E1531" s="202"/>
      <c r="F1531" s="22"/>
      <c r="G1531" s="22"/>
      <c r="H1531" s="22"/>
      <c r="I1531" s="202"/>
      <c r="J1531" s="202"/>
      <c r="K1531" s="203"/>
      <c r="M1531" s="63"/>
    </row>
    <row r="1532" spans="2:13" hidden="1">
      <c r="B1532" s="202"/>
      <c r="C1532" s="203"/>
      <c r="D1532" s="202"/>
      <c r="E1532" s="202"/>
      <c r="F1532" s="22"/>
      <c r="G1532" s="22"/>
      <c r="H1532" s="22"/>
      <c r="I1532" s="202"/>
      <c r="J1532" s="202"/>
      <c r="K1532" s="203"/>
      <c r="M1532" s="63"/>
    </row>
    <row r="1533" spans="2:13" hidden="1">
      <c r="B1533" s="202"/>
      <c r="C1533" s="203"/>
      <c r="D1533" s="202"/>
      <c r="E1533" s="202"/>
      <c r="F1533" s="22"/>
      <c r="G1533" s="22"/>
      <c r="H1533" s="22"/>
      <c r="I1533" s="202"/>
      <c r="J1533" s="202"/>
      <c r="K1533" s="203"/>
      <c r="M1533" s="63"/>
    </row>
    <row r="1534" spans="2:13" hidden="1">
      <c r="B1534" s="202"/>
      <c r="C1534" s="203"/>
      <c r="D1534" s="202"/>
      <c r="E1534" s="202"/>
      <c r="F1534" s="22"/>
      <c r="G1534" s="22"/>
      <c r="H1534" s="22"/>
      <c r="I1534" s="202"/>
      <c r="J1534" s="202"/>
      <c r="K1534" s="203"/>
      <c r="M1534" s="63"/>
    </row>
    <row r="1535" spans="2:13" hidden="1">
      <c r="B1535" s="202"/>
      <c r="C1535" s="203"/>
      <c r="D1535" s="202"/>
      <c r="E1535" s="202"/>
      <c r="F1535" s="22"/>
      <c r="G1535" s="22"/>
      <c r="H1535" s="22"/>
      <c r="I1535" s="202"/>
      <c r="J1535" s="202"/>
      <c r="K1535" s="203"/>
      <c r="M1535" s="63"/>
    </row>
    <row r="1536" spans="2:13" hidden="1">
      <c r="B1536" s="202"/>
      <c r="C1536" s="203"/>
      <c r="D1536" s="202"/>
      <c r="E1536" s="202"/>
      <c r="F1536" s="22"/>
      <c r="G1536" s="22"/>
      <c r="H1536" s="22"/>
      <c r="I1536" s="202"/>
      <c r="J1536" s="202"/>
      <c r="K1536" s="203"/>
      <c r="M1536" s="63"/>
    </row>
    <row r="1537" spans="2:13" hidden="1">
      <c r="B1537" s="202"/>
      <c r="C1537" s="203"/>
      <c r="D1537" s="202"/>
      <c r="E1537" s="202"/>
      <c r="F1537" s="22"/>
      <c r="G1537" s="22"/>
      <c r="H1537" s="22"/>
      <c r="I1537" s="202"/>
      <c r="J1537" s="202"/>
      <c r="K1537" s="203"/>
      <c r="M1537" s="63"/>
    </row>
    <row r="1538" spans="2:13" hidden="1">
      <c r="B1538" s="202"/>
      <c r="C1538" s="203"/>
      <c r="D1538" s="202"/>
      <c r="E1538" s="202"/>
      <c r="F1538" s="22"/>
      <c r="G1538" s="22"/>
      <c r="H1538" s="22"/>
      <c r="I1538" s="202"/>
      <c r="J1538" s="202"/>
      <c r="K1538" s="203"/>
      <c r="M1538" s="63"/>
    </row>
    <row r="1539" spans="2:13" hidden="1">
      <c r="B1539" s="202"/>
      <c r="C1539" s="203"/>
      <c r="D1539" s="202"/>
      <c r="E1539" s="202"/>
      <c r="F1539" s="22"/>
      <c r="G1539" s="22"/>
      <c r="H1539" s="22"/>
      <c r="I1539" s="202"/>
      <c r="J1539" s="202"/>
      <c r="K1539" s="203"/>
      <c r="M1539" s="63"/>
    </row>
    <row r="1540" spans="2:13" hidden="1">
      <c r="B1540" s="202"/>
      <c r="C1540" s="203"/>
      <c r="D1540" s="202"/>
      <c r="E1540" s="202"/>
      <c r="F1540" s="22"/>
      <c r="G1540" s="22"/>
      <c r="H1540" s="22"/>
      <c r="I1540" s="202"/>
      <c r="J1540" s="202"/>
      <c r="K1540" s="203"/>
      <c r="M1540" s="63"/>
    </row>
    <row r="1541" spans="2:13" hidden="1">
      <c r="B1541" s="202"/>
      <c r="C1541" s="203"/>
      <c r="D1541" s="202"/>
      <c r="E1541" s="202"/>
      <c r="F1541" s="22"/>
      <c r="G1541" s="22"/>
      <c r="H1541" s="22"/>
      <c r="I1541" s="202"/>
      <c r="J1541" s="202"/>
      <c r="K1541" s="203"/>
      <c r="M1541" s="63"/>
    </row>
    <row r="1542" spans="2:13" hidden="1">
      <c r="B1542" s="202"/>
      <c r="C1542" s="203"/>
      <c r="D1542" s="202"/>
      <c r="E1542" s="202"/>
      <c r="F1542" s="22"/>
      <c r="G1542" s="22"/>
      <c r="H1542" s="22"/>
      <c r="I1542" s="202"/>
      <c r="J1542" s="202"/>
      <c r="K1542" s="203"/>
      <c r="M1542" s="63"/>
    </row>
    <row r="1543" spans="2:13" hidden="1">
      <c r="B1543" s="202"/>
      <c r="C1543" s="203"/>
      <c r="D1543" s="202"/>
      <c r="E1543" s="202"/>
      <c r="F1543" s="22"/>
      <c r="G1543" s="22"/>
      <c r="H1543" s="22"/>
      <c r="I1543" s="202"/>
      <c r="J1543" s="202"/>
      <c r="K1543" s="203"/>
      <c r="M1543" s="63"/>
    </row>
    <row r="1544" spans="2:13" hidden="1">
      <c r="B1544" s="202"/>
      <c r="C1544" s="203"/>
      <c r="D1544" s="202"/>
      <c r="E1544" s="202"/>
      <c r="F1544" s="22"/>
      <c r="G1544" s="22"/>
      <c r="H1544" s="22"/>
      <c r="I1544" s="202"/>
      <c r="J1544" s="202"/>
      <c r="K1544" s="203"/>
      <c r="M1544" s="63"/>
    </row>
    <row r="1545" spans="2:13" hidden="1">
      <c r="B1545" s="202"/>
      <c r="C1545" s="203"/>
      <c r="D1545" s="202"/>
      <c r="E1545" s="202"/>
      <c r="F1545" s="22"/>
      <c r="G1545" s="22"/>
      <c r="H1545" s="22"/>
      <c r="I1545" s="202"/>
      <c r="J1545" s="202"/>
      <c r="K1545" s="203"/>
      <c r="M1545" s="63"/>
    </row>
    <row r="1546" spans="2:13" hidden="1">
      <c r="B1546" s="202"/>
      <c r="C1546" s="203"/>
      <c r="D1546" s="202"/>
      <c r="E1546" s="202"/>
      <c r="F1546" s="22"/>
      <c r="G1546" s="22"/>
      <c r="H1546" s="22"/>
      <c r="I1546" s="202"/>
      <c r="J1546" s="202"/>
      <c r="K1546" s="203"/>
      <c r="M1546" s="63"/>
    </row>
    <row r="1547" spans="2:13" hidden="1">
      <c r="B1547" s="202"/>
      <c r="C1547" s="203"/>
      <c r="D1547" s="202"/>
      <c r="E1547" s="202"/>
      <c r="F1547" s="22"/>
      <c r="G1547" s="22"/>
      <c r="H1547" s="22"/>
      <c r="I1547" s="202"/>
      <c r="J1547" s="202"/>
      <c r="K1547" s="203"/>
      <c r="M1547" s="63"/>
    </row>
    <row r="1548" spans="2:13" hidden="1">
      <c r="B1548" s="202"/>
      <c r="C1548" s="203"/>
      <c r="D1548" s="202"/>
      <c r="E1548" s="202"/>
      <c r="F1548" s="22"/>
      <c r="G1548" s="22"/>
      <c r="H1548" s="22"/>
      <c r="I1548" s="202"/>
      <c r="J1548" s="202"/>
      <c r="K1548" s="203"/>
      <c r="M1548" s="63"/>
    </row>
    <row r="1549" spans="2:13" hidden="1">
      <c r="B1549" s="202"/>
      <c r="C1549" s="203"/>
      <c r="D1549" s="202"/>
      <c r="E1549" s="202"/>
      <c r="F1549" s="22"/>
      <c r="G1549" s="22"/>
      <c r="H1549" s="22"/>
      <c r="I1549" s="202"/>
      <c r="J1549" s="202"/>
      <c r="K1549" s="203"/>
      <c r="M1549" s="63"/>
    </row>
    <row r="1550" spans="2:13" hidden="1">
      <c r="B1550" s="202"/>
      <c r="C1550" s="203"/>
      <c r="D1550" s="202"/>
      <c r="E1550" s="202"/>
      <c r="F1550" s="22"/>
      <c r="G1550" s="22"/>
      <c r="H1550" s="22"/>
      <c r="I1550" s="202"/>
      <c r="J1550" s="202"/>
      <c r="K1550" s="203"/>
      <c r="M1550" s="63"/>
    </row>
    <row r="1551" spans="2:13" hidden="1">
      <c r="B1551" s="202"/>
      <c r="C1551" s="203"/>
      <c r="D1551" s="202"/>
      <c r="E1551" s="202"/>
      <c r="F1551" s="22"/>
      <c r="G1551" s="22"/>
      <c r="H1551" s="22"/>
      <c r="I1551" s="202"/>
      <c r="J1551" s="202"/>
      <c r="K1551" s="203"/>
      <c r="M1551" s="63"/>
    </row>
    <row r="1552" spans="2:13" hidden="1">
      <c r="B1552" s="202"/>
      <c r="C1552" s="203"/>
      <c r="D1552" s="202"/>
      <c r="E1552" s="202"/>
      <c r="F1552" s="22"/>
      <c r="G1552" s="22"/>
      <c r="H1552" s="22"/>
      <c r="I1552" s="202"/>
      <c r="J1552" s="202"/>
      <c r="K1552" s="203"/>
      <c r="M1552" s="63"/>
    </row>
    <row r="1553" spans="2:13" hidden="1">
      <c r="B1553" s="202"/>
      <c r="C1553" s="203"/>
      <c r="D1553" s="202"/>
      <c r="E1553" s="202"/>
      <c r="F1553" s="22"/>
      <c r="G1553" s="22"/>
      <c r="H1553" s="22"/>
      <c r="I1553" s="202"/>
      <c r="J1553" s="202"/>
      <c r="K1553" s="203"/>
      <c r="M1553" s="63"/>
    </row>
    <row r="1554" spans="2:13" hidden="1">
      <c r="B1554" s="202"/>
      <c r="C1554" s="203"/>
      <c r="D1554" s="202"/>
      <c r="E1554" s="202"/>
      <c r="F1554" s="22"/>
      <c r="G1554" s="22"/>
      <c r="H1554" s="22"/>
      <c r="I1554" s="202"/>
      <c r="J1554" s="202"/>
      <c r="K1554" s="203"/>
      <c r="M1554" s="63"/>
    </row>
    <row r="1555" spans="2:13" hidden="1">
      <c r="B1555" s="202"/>
      <c r="C1555" s="203"/>
      <c r="D1555" s="202"/>
      <c r="E1555" s="202"/>
      <c r="F1555" s="22"/>
      <c r="G1555" s="22"/>
      <c r="H1555" s="22"/>
      <c r="I1555" s="202"/>
      <c r="J1555" s="202"/>
      <c r="K1555" s="203"/>
      <c r="M1555" s="63"/>
    </row>
    <row r="1556" spans="2:13" hidden="1">
      <c r="B1556" s="202"/>
      <c r="C1556" s="203"/>
      <c r="D1556" s="202"/>
      <c r="E1556" s="202"/>
      <c r="F1556" s="22"/>
      <c r="G1556" s="22"/>
      <c r="H1556" s="22"/>
      <c r="I1556" s="202"/>
      <c r="J1556" s="202"/>
      <c r="K1556" s="203"/>
      <c r="M1556" s="63"/>
    </row>
    <row r="1557" spans="2:13" hidden="1">
      <c r="B1557" s="202"/>
      <c r="C1557" s="203"/>
      <c r="D1557" s="202"/>
      <c r="E1557" s="202"/>
      <c r="F1557" s="22"/>
      <c r="G1557" s="22"/>
      <c r="H1557" s="22"/>
      <c r="I1557" s="202"/>
      <c r="J1557" s="202"/>
      <c r="K1557" s="203"/>
      <c r="M1557" s="63"/>
    </row>
    <row r="1558" spans="2:13" hidden="1">
      <c r="B1558" s="202"/>
      <c r="C1558" s="203"/>
      <c r="D1558" s="202"/>
      <c r="E1558" s="202"/>
      <c r="F1558" s="22"/>
      <c r="G1558" s="22"/>
      <c r="H1558" s="22"/>
      <c r="I1558" s="202"/>
      <c r="J1558" s="202"/>
      <c r="K1558" s="203"/>
      <c r="M1558" s="63"/>
    </row>
    <row r="1559" spans="2:13" hidden="1">
      <c r="B1559" s="202"/>
      <c r="C1559" s="203"/>
      <c r="D1559" s="202"/>
      <c r="E1559" s="202"/>
      <c r="F1559" s="22"/>
      <c r="G1559" s="22"/>
      <c r="H1559" s="22"/>
      <c r="I1559" s="202"/>
      <c r="J1559" s="202"/>
      <c r="K1559" s="203"/>
      <c r="M1559" s="63"/>
    </row>
    <row r="1560" spans="2:13" hidden="1">
      <c r="B1560" s="202"/>
      <c r="C1560" s="203"/>
      <c r="D1560" s="202"/>
      <c r="E1560" s="202"/>
      <c r="F1560" s="22"/>
      <c r="G1560" s="22"/>
      <c r="H1560" s="22"/>
      <c r="I1560" s="202"/>
      <c r="J1560" s="202"/>
      <c r="K1560" s="203"/>
      <c r="M1560" s="63"/>
    </row>
    <row r="1561" spans="2:13" hidden="1">
      <c r="B1561" s="202"/>
      <c r="C1561" s="203"/>
      <c r="D1561" s="202"/>
      <c r="E1561" s="202"/>
      <c r="F1561" s="22"/>
      <c r="G1561" s="22"/>
      <c r="H1561" s="22"/>
      <c r="I1561" s="202"/>
      <c r="J1561" s="202"/>
      <c r="K1561" s="203"/>
      <c r="M1561" s="63"/>
    </row>
    <row r="1562" spans="2:13" hidden="1">
      <c r="B1562" s="202"/>
      <c r="C1562" s="203"/>
      <c r="D1562" s="202"/>
      <c r="E1562" s="202"/>
      <c r="F1562" s="22"/>
      <c r="G1562" s="22"/>
      <c r="H1562" s="22"/>
      <c r="I1562" s="202"/>
      <c r="J1562" s="202"/>
      <c r="K1562" s="203"/>
      <c r="M1562" s="63"/>
    </row>
    <row r="1563" spans="2:13" hidden="1">
      <c r="B1563" s="202"/>
      <c r="C1563" s="203"/>
      <c r="D1563" s="202"/>
      <c r="E1563" s="202"/>
      <c r="F1563" s="22"/>
      <c r="G1563" s="22"/>
      <c r="H1563" s="22"/>
      <c r="I1563" s="202"/>
      <c r="J1563" s="202"/>
      <c r="K1563" s="203"/>
      <c r="M1563" s="63"/>
    </row>
    <row r="1564" spans="2:13" hidden="1">
      <c r="B1564" s="202"/>
      <c r="C1564" s="203"/>
      <c r="D1564" s="202"/>
      <c r="E1564" s="202"/>
      <c r="F1564" s="22"/>
      <c r="G1564" s="22"/>
      <c r="H1564" s="22"/>
      <c r="I1564" s="202"/>
      <c r="J1564" s="202"/>
      <c r="K1564" s="203"/>
      <c r="M1564" s="63"/>
    </row>
    <row r="1565" spans="2:13" hidden="1">
      <c r="B1565" s="202"/>
      <c r="C1565" s="203"/>
      <c r="D1565" s="202"/>
      <c r="E1565" s="202"/>
      <c r="F1565" s="22"/>
      <c r="G1565" s="22"/>
      <c r="H1565" s="22"/>
      <c r="I1565" s="202"/>
      <c r="J1565" s="202"/>
      <c r="K1565" s="203"/>
      <c r="M1565" s="63"/>
    </row>
    <row r="1566" spans="2:13" hidden="1">
      <c r="B1566" s="202"/>
      <c r="C1566" s="203"/>
      <c r="D1566" s="202"/>
      <c r="E1566" s="202"/>
      <c r="F1566" s="22"/>
      <c r="G1566" s="22"/>
      <c r="H1566" s="22"/>
      <c r="I1566" s="202"/>
      <c r="J1566" s="202"/>
      <c r="K1566" s="203"/>
      <c r="M1566" s="63"/>
    </row>
    <row r="1567" spans="2:13" hidden="1">
      <c r="B1567" s="202"/>
      <c r="C1567" s="203"/>
      <c r="D1567" s="202"/>
      <c r="E1567" s="202"/>
      <c r="F1567" s="22"/>
      <c r="G1567" s="22"/>
      <c r="H1567" s="22"/>
      <c r="I1567" s="202"/>
      <c r="J1567" s="202"/>
      <c r="K1567" s="203"/>
      <c r="M1567" s="63"/>
    </row>
    <row r="1568" spans="2:13" hidden="1">
      <c r="B1568" s="202"/>
      <c r="C1568" s="203"/>
      <c r="D1568" s="202"/>
      <c r="E1568" s="202"/>
      <c r="F1568" s="22"/>
      <c r="G1568" s="22"/>
      <c r="H1568" s="22"/>
      <c r="I1568" s="202"/>
      <c r="J1568" s="202"/>
      <c r="K1568" s="203"/>
      <c r="M1568" s="63"/>
    </row>
    <row r="1569" spans="2:13" hidden="1">
      <c r="B1569" s="202"/>
      <c r="C1569" s="203"/>
      <c r="D1569" s="202"/>
      <c r="E1569" s="202"/>
      <c r="F1569" s="22"/>
      <c r="G1569" s="22"/>
      <c r="H1569" s="22"/>
      <c r="I1569" s="202"/>
      <c r="J1569" s="202"/>
      <c r="K1569" s="203"/>
      <c r="M1569" s="63"/>
    </row>
    <row r="1570" spans="2:13" hidden="1">
      <c r="B1570" s="202"/>
      <c r="C1570" s="203"/>
      <c r="D1570" s="202"/>
      <c r="E1570" s="202"/>
      <c r="F1570" s="22"/>
      <c r="G1570" s="22"/>
      <c r="H1570" s="22"/>
      <c r="I1570" s="202"/>
      <c r="J1570" s="202"/>
      <c r="K1570" s="203"/>
      <c r="M1570" s="63"/>
    </row>
    <row r="1571" spans="2:13" hidden="1">
      <c r="B1571" s="202"/>
      <c r="C1571" s="203"/>
      <c r="D1571" s="202"/>
      <c r="E1571" s="202"/>
      <c r="F1571" s="22"/>
      <c r="G1571" s="22"/>
      <c r="H1571" s="22"/>
      <c r="I1571" s="202"/>
      <c r="J1571" s="202"/>
      <c r="K1571" s="203"/>
      <c r="M1571" s="63"/>
    </row>
    <row r="1572" spans="2:13" hidden="1">
      <c r="B1572" s="202"/>
      <c r="C1572" s="203"/>
      <c r="D1572" s="202"/>
      <c r="E1572" s="202"/>
      <c r="F1572" s="22"/>
      <c r="G1572" s="22"/>
      <c r="H1572" s="22"/>
      <c r="I1572" s="202"/>
      <c r="J1572" s="202"/>
      <c r="K1572" s="203"/>
      <c r="M1572" s="63"/>
    </row>
    <row r="1573" spans="2:13" hidden="1">
      <c r="B1573" s="202"/>
      <c r="C1573" s="203"/>
      <c r="D1573" s="202"/>
      <c r="E1573" s="202"/>
      <c r="F1573" s="22"/>
      <c r="G1573" s="22"/>
      <c r="H1573" s="22"/>
      <c r="I1573" s="202"/>
      <c r="J1573" s="202"/>
      <c r="K1573" s="203"/>
      <c r="M1573" s="63"/>
    </row>
    <row r="1574" spans="2:13" hidden="1">
      <c r="B1574" s="202"/>
      <c r="C1574" s="203"/>
      <c r="D1574" s="202"/>
      <c r="E1574" s="202"/>
      <c r="F1574" s="22"/>
      <c r="G1574" s="22"/>
      <c r="H1574" s="22"/>
      <c r="I1574" s="202"/>
      <c r="J1574" s="202"/>
      <c r="K1574" s="203"/>
      <c r="M1574" s="63"/>
    </row>
    <row r="1575" spans="2:13" hidden="1">
      <c r="B1575" s="202"/>
      <c r="C1575" s="203"/>
      <c r="D1575" s="202"/>
      <c r="E1575" s="202"/>
      <c r="F1575" s="22"/>
      <c r="G1575" s="22"/>
      <c r="H1575" s="22"/>
      <c r="I1575" s="202"/>
      <c r="J1575" s="202"/>
      <c r="K1575" s="203"/>
      <c r="M1575" s="63"/>
    </row>
    <row r="1576" spans="2:13" hidden="1">
      <c r="B1576" s="202"/>
      <c r="C1576" s="203"/>
      <c r="D1576" s="202"/>
      <c r="E1576" s="202"/>
      <c r="F1576" s="22"/>
      <c r="G1576" s="22"/>
      <c r="H1576" s="22"/>
      <c r="I1576" s="202"/>
      <c r="J1576" s="202"/>
      <c r="K1576" s="203"/>
      <c r="M1576" s="63"/>
    </row>
    <row r="1577" spans="2:13" hidden="1">
      <c r="B1577" s="202"/>
      <c r="C1577" s="203"/>
      <c r="D1577" s="202"/>
      <c r="E1577" s="202"/>
      <c r="F1577" s="22"/>
      <c r="G1577" s="22"/>
      <c r="H1577" s="22"/>
      <c r="I1577" s="202"/>
      <c r="J1577" s="202"/>
      <c r="K1577" s="203"/>
      <c r="M1577" s="63"/>
    </row>
    <row r="1578" spans="2:13" hidden="1">
      <c r="B1578" s="202"/>
      <c r="C1578" s="203"/>
      <c r="D1578" s="202"/>
      <c r="E1578" s="202"/>
      <c r="F1578" s="22"/>
      <c r="G1578" s="22"/>
      <c r="H1578" s="22"/>
      <c r="I1578" s="202"/>
      <c r="J1578" s="202"/>
      <c r="K1578" s="203"/>
      <c r="M1578" s="63"/>
    </row>
    <row r="1579" spans="2:13" hidden="1">
      <c r="B1579" s="202"/>
      <c r="C1579" s="203"/>
      <c r="D1579" s="202"/>
      <c r="E1579" s="202"/>
      <c r="F1579" s="22"/>
      <c r="G1579" s="22"/>
      <c r="H1579" s="22"/>
      <c r="I1579" s="202"/>
      <c r="J1579" s="202"/>
      <c r="K1579" s="203"/>
      <c r="M1579" s="63"/>
    </row>
    <row r="1580" spans="2:13" hidden="1">
      <c r="B1580" s="202"/>
      <c r="C1580" s="203"/>
      <c r="D1580" s="202"/>
      <c r="E1580" s="202"/>
      <c r="F1580" s="22"/>
      <c r="G1580" s="22"/>
      <c r="H1580" s="22"/>
      <c r="I1580" s="202"/>
      <c r="J1580" s="202"/>
      <c r="K1580" s="203"/>
      <c r="M1580" s="63"/>
    </row>
    <row r="1581" spans="2:13" hidden="1">
      <c r="B1581" s="202"/>
      <c r="C1581" s="203"/>
      <c r="D1581" s="202"/>
      <c r="E1581" s="202"/>
      <c r="F1581" s="22"/>
      <c r="G1581" s="22"/>
      <c r="H1581" s="22"/>
      <c r="I1581" s="202"/>
      <c r="J1581" s="202"/>
      <c r="K1581" s="203"/>
      <c r="M1581" s="63"/>
    </row>
    <row r="1582" spans="2:13" hidden="1">
      <c r="B1582" s="202"/>
      <c r="C1582" s="203"/>
      <c r="D1582" s="202"/>
      <c r="E1582" s="202"/>
      <c r="F1582" s="22"/>
      <c r="G1582" s="22"/>
      <c r="H1582" s="22"/>
      <c r="I1582" s="202"/>
      <c r="J1582" s="202"/>
      <c r="K1582" s="203"/>
      <c r="M1582" s="63"/>
    </row>
    <row r="1583" spans="2:13" hidden="1">
      <c r="B1583" s="202"/>
      <c r="C1583" s="203"/>
      <c r="D1583" s="202"/>
      <c r="E1583" s="202"/>
      <c r="F1583" s="22"/>
      <c r="G1583" s="22"/>
      <c r="H1583" s="22"/>
      <c r="I1583" s="202"/>
      <c r="J1583" s="202"/>
      <c r="K1583" s="203"/>
      <c r="M1583" s="63"/>
    </row>
    <row r="1584" spans="2:13" hidden="1">
      <c r="B1584" s="202"/>
      <c r="C1584" s="203"/>
      <c r="D1584" s="202"/>
      <c r="E1584" s="202"/>
      <c r="F1584" s="22"/>
      <c r="G1584" s="22"/>
      <c r="H1584" s="22"/>
      <c r="I1584" s="202"/>
      <c r="J1584" s="202"/>
      <c r="K1584" s="203"/>
      <c r="M1584" s="63"/>
    </row>
    <row r="1585" spans="2:13" hidden="1">
      <c r="B1585" s="202"/>
      <c r="C1585" s="203"/>
      <c r="D1585" s="202"/>
      <c r="E1585" s="202"/>
      <c r="F1585" s="22"/>
      <c r="G1585" s="22"/>
      <c r="H1585" s="22"/>
      <c r="I1585" s="202"/>
      <c r="J1585" s="202"/>
      <c r="K1585" s="203"/>
      <c r="M1585" s="63"/>
    </row>
    <row r="1586" spans="2:13" hidden="1">
      <c r="B1586" s="202"/>
      <c r="C1586" s="203"/>
      <c r="D1586" s="202"/>
      <c r="E1586" s="202"/>
      <c r="F1586" s="22"/>
      <c r="G1586" s="22"/>
      <c r="H1586" s="22"/>
      <c r="I1586" s="202"/>
      <c r="J1586" s="202"/>
      <c r="K1586" s="203"/>
      <c r="M1586" s="63"/>
    </row>
    <row r="1587" spans="2:13" hidden="1">
      <c r="B1587" s="202"/>
      <c r="C1587" s="203"/>
      <c r="D1587" s="202"/>
      <c r="E1587" s="202"/>
      <c r="F1587" s="22"/>
      <c r="G1587" s="22"/>
      <c r="H1587" s="22"/>
      <c r="I1587" s="202"/>
      <c r="J1587" s="202"/>
      <c r="K1587" s="203"/>
      <c r="M1587" s="63"/>
    </row>
    <row r="1588" spans="2:13" hidden="1">
      <c r="B1588" s="202"/>
      <c r="C1588" s="203"/>
      <c r="D1588" s="202"/>
      <c r="E1588" s="202"/>
      <c r="F1588" s="22"/>
      <c r="G1588" s="22"/>
      <c r="H1588" s="22"/>
      <c r="I1588" s="202"/>
      <c r="J1588" s="202"/>
      <c r="K1588" s="203"/>
      <c r="M1588" s="63"/>
    </row>
    <row r="1589" spans="2:13" hidden="1">
      <c r="B1589" s="202"/>
      <c r="C1589" s="203"/>
      <c r="D1589" s="202"/>
      <c r="E1589" s="202"/>
      <c r="F1589" s="22"/>
      <c r="G1589" s="22"/>
      <c r="H1589" s="22"/>
      <c r="I1589" s="202"/>
      <c r="J1589" s="202"/>
      <c r="K1589" s="203"/>
      <c r="M1589" s="63"/>
    </row>
    <row r="1590" spans="2:13" hidden="1">
      <c r="B1590" s="202"/>
      <c r="C1590" s="203"/>
      <c r="D1590" s="202"/>
      <c r="E1590" s="202"/>
      <c r="F1590" s="22"/>
      <c r="G1590" s="22"/>
      <c r="H1590" s="22"/>
      <c r="I1590" s="202"/>
      <c r="J1590" s="202"/>
      <c r="K1590" s="203"/>
      <c r="M1590" s="63"/>
    </row>
    <row r="1591" spans="2:13" hidden="1">
      <c r="B1591" s="202"/>
      <c r="C1591" s="203"/>
      <c r="D1591" s="202"/>
      <c r="E1591" s="202"/>
      <c r="F1591" s="22"/>
      <c r="G1591" s="22"/>
      <c r="H1591" s="22"/>
      <c r="I1591" s="202"/>
      <c r="J1591" s="202"/>
      <c r="K1591" s="203"/>
      <c r="M1591" s="63"/>
    </row>
    <row r="1592" spans="2:13" hidden="1">
      <c r="B1592" s="202"/>
      <c r="C1592" s="203"/>
      <c r="D1592" s="202"/>
      <c r="E1592" s="202"/>
      <c r="F1592" s="22"/>
      <c r="G1592" s="22"/>
      <c r="H1592" s="22"/>
      <c r="I1592" s="202"/>
      <c r="J1592" s="202"/>
      <c r="K1592" s="203"/>
      <c r="M1592" s="63"/>
    </row>
    <row r="1593" spans="2:13" hidden="1">
      <c r="B1593" s="202"/>
      <c r="C1593" s="203"/>
      <c r="D1593" s="202"/>
      <c r="E1593" s="202"/>
      <c r="F1593" s="22"/>
      <c r="G1593" s="22"/>
      <c r="H1593" s="22"/>
      <c r="I1593" s="202"/>
      <c r="J1593" s="202"/>
      <c r="K1593" s="203"/>
      <c r="M1593" s="63"/>
    </row>
    <row r="1594" spans="2:13" hidden="1">
      <c r="B1594" s="202"/>
      <c r="C1594" s="203"/>
      <c r="D1594" s="202"/>
      <c r="E1594" s="202"/>
      <c r="F1594" s="22"/>
      <c r="G1594" s="22"/>
      <c r="H1594" s="22"/>
      <c r="I1594" s="202"/>
      <c r="J1594" s="202"/>
      <c r="K1594" s="203"/>
      <c r="M1594" s="63"/>
    </row>
    <row r="1595" spans="2:13" hidden="1">
      <c r="B1595" s="202"/>
      <c r="C1595" s="203"/>
      <c r="D1595" s="202"/>
      <c r="E1595" s="202"/>
      <c r="F1595" s="22"/>
      <c r="G1595" s="22"/>
      <c r="H1595" s="22"/>
      <c r="I1595" s="202"/>
      <c r="J1595" s="202"/>
      <c r="K1595" s="203"/>
      <c r="M1595" s="63"/>
    </row>
    <row r="1596" spans="2:13" hidden="1">
      <c r="B1596" s="202"/>
      <c r="C1596" s="203"/>
      <c r="D1596" s="202"/>
      <c r="E1596" s="202"/>
      <c r="F1596" s="22"/>
      <c r="G1596" s="22"/>
      <c r="H1596" s="22"/>
      <c r="I1596" s="202"/>
      <c r="J1596" s="202"/>
      <c r="K1596" s="203"/>
      <c r="M1596" s="63"/>
    </row>
    <row r="1597" spans="2:13" hidden="1">
      <c r="B1597" s="202"/>
      <c r="C1597" s="203"/>
      <c r="D1597" s="202"/>
      <c r="E1597" s="202"/>
      <c r="F1597" s="22"/>
      <c r="G1597" s="22"/>
      <c r="H1597" s="22"/>
      <c r="I1597" s="202"/>
      <c r="J1597" s="202"/>
      <c r="K1597" s="203"/>
      <c r="M1597" s="63"/>
    </row>
    <row r="1598" spans="2:13" hidden="1">
      <c r="B1598" s="202"/>
      <c r="C1598" s="203"/>
      <c r="D1598" s="202"/>
      <c r="E1598" s="202"/>
      <c r="F1598" s="22"/>
      <c r="G1598" s="22"/>
      <c r="H1598" s="22"/>
      <c r="I1598" s="202"/>
      <c r="J1598" s="202"/>
      <c r="K1598" s="203"/>
      <c r="M1598" s="63"/>
    </row>
    <row r="1599" spans="2:13" hidden="1">
      <c r="B1599" s="202"/>
      <c r="C1599" s="203"/>
      <c r="D1599" s="202"/>
      <c r="E1599" s="202"/>
      <c r="F1599" s="22"/>
      <c r="G1599" s="22"/>
      <c r="H1599" s="22"/>
      <c r="I1599" s="202"/>
      <c r="J1599" s="202"/>
      <c r="K1599" s="203"/>
      <c r="M1599" s="63"/>
    </row>
    <row r="1600" spans="2:13" hidden="1">
      <c r="B1600" s="202"/>
      <c r="C1600" s="203"/>
      <c r="D1600" s="202"/>
      <c r="E1600" s="202"/>
      <c r="F1600" s="22"/>
      <c r="G1600" s="22"/>
      <c r="H1600" s="22"/>
      <c r="I1600" s="202"/>
      <c r="J1600" s="202"/>
      <c r="K1600" s="203"/>
      <c r="M1600" s="63"/>
    </row>
    <row r="1601" spans="2:13" hidden="1">
      <c r="B1601" s="202"/>
      <c r="C1601" s="203"/>
      <c r="D1601" s="202"/>
      <c r="E1601" s="202"/>
      <c r="F1601" s="22"/>
      <c r="G1601" s="22"/>
      <c r="H1601" s="22"/>
      <c r="I1601" s="202"/>
      <c r="J1601" s="202"/>
      <c r="K1601" s="203"/>
      <c r="M1601" s="63"/>
    </row>
    <row r="1602" spans="2:13" hidden="1">
      <c r="B1602" s="202"/>
      <c r="C1602" s="203"/>
      <c r="D1602" s="202"/>
      <c r="E1602" s="202"/>
      <c r="F1602" s="22"/>
      <c r="G1602" s="22"/>
      <c r="H1602" s="22"/>
      <c r="I1602" s="202"/>
      <c r="J1602" s="202"/>
      <c r="K1602" s="203"/>
      <c r="M1602" s="63"/>
    </row>
    <row r="1603" spans="2:13" hidden="1">
      <c r="B1603" s="202"/>
      <c r="C1603" s="203"/>
      <c r="D1603" s="202"/>
      <c r="E1603" s="202"/>
      <c r="F1603" s="22"/>
      <c r="G1603" s="22"/>
      <c r="H1603" s="22"/>
      <c r="I1603" s="202"/>
      <c r="J1603" s="202"/>
      <c r="K1603" s="203"/>
      <c r="M1603" s="63"/>
    </row>
    <row r="1604" spans="2:13" hidden="1">
      <c r="B1604" s="202"/>
      <c r="C1604" s="203"/>
      <c r="D1604" s="202"/>
      <c r="E1604" s="202"/>
      <c r="F1604" s="22"/>
      <c r="G1604" s="22"/>
      <c r="H1604" s="22"/>
      <c r="I1604" s="202"/>
      <c r="J1604" s="202"/>
      <c r="K1604" s="203"/>
      <c r="M1604" s="63"/>
    </row>
    <row r="1605" spans="2:13" hidden="1">
      <c r="B1605" s="202"/>
      <c r="C1605" s="203"/>
      <c r="D1605" s="202"/>
      <c r="E1605" s="202"/>
      <c r="F1605" s="22"/>
      <c r="G1605" s="22"/>
      <c r="H1605" s="22"/>
      <c r="I1605" s="202"/>
      <c r="J1605" s="202"/>
      <c r="K1605" s="203"/>
      <c r="M1605" s="63"/>
    </row>
    <row r="1606" spans="2:13" hidden="1">
      <c r="B1606" s="202"/>
      <c r="C1606" s="203"/>
      <c r="D1606" s="202"/>
      <c r="E1606" s="202"/>
      <c r="F1606" s="22"/>
      <c r="G1606" s="22"/>
      <c r="H1606" s="22"/>
      <c r="I1606" s="202"/>
      <c r="J1606" s="202"/>
      <c r="K1606" s="203"/>
      <c r="M1606" s="63"/>
    </row>
    <row r="1607" spans="2:13" hidden="1">
      <c r="B1607" s="202"/>
      <c r="C1607" s="203"/>
      <c r="D1607" s="202"/>
      <c r="E1607" s="202"/>
      <c r="F1607" s="22"/>
      <c r="G1607" s="22"/>
      <c r="H1607" s="22"/>
      <c r="I1607" s="202"/>
      <c r="J1607" s="202"/>
      <c r="K1607" s="203"/>
      <c r="M1607" s="63"/>
    </row>
    <row r="1608" spans="2:13" hidden="1">
      <c r="B1608" s="202"/>
      <c r="C1608" s="203"/>
      <c r="D1608" s="202"/>
      <c r="E1608" s="202"/>
      <c r="F1608" s="22"/>
      <c r="G1608" s="22"/>
      <c r="H1608" s="22"/>
      <c r="I1608" s="202"/>
      <c r="J1608" s="202"/>
      <c r="K1608" s="203"/>
      <c r="M1608" s="63"/>
    </row>
    <row r="1609" spans="2:13" hidden="1">
      <c r="B1609" s="202"/>
      <c r="C1609" s="203"/>
      <c r="D1609" s="202"/>
      <c r="E1609" s="202"/>
      <c r="F1609" s="22"/>
      <c r="G1609" s="22"/>
      <c r="H1609" s="22"/>
      <c r="I1609" s="202"/>
      <c r="J1609" s="202"/>
      <c r="K1609" s="203"/>
      <c r="M1609" s="63"/>
    </row>
    <row r="1610" spans="2:13" hidden="1">
      <c r="B1610" s="202"/>
      <c r="C1610" s="203"/>
      <c r="D1610" s="202"/>
      <c r="E1610" s="202"/>
      <c r="F1610" s="22"/>
      <c r="G1610" s="22"/>
      <c r="H1610" s="22"/>
      <c r="I1610" s="202"/>
      <c r="J1610" s="202"/>
      <c r="K1610" s="203"/>
      <c r="M1610" s="63"/>
    </row>
    <row r="1611" spans="2:13" hidden="1">
      <c r="B1611" s="202"/>
      <c r="C1611" s="203"/>
      <c r="D1611" s="202"/>
      <c r="E1611" s="202"/>
      <c r="F1611" s="22"/>
      <c r="G1611" s="22"/>
      <c r="H1611" s="22"/>
      <c r="I1611" s="202"/>
      <c r="J1611" s="202"/>
      <c r="K1611" s="203"/>
      <c r="M1611" s="63"/>
    </row>
    <row r="1612" spans="2:13" hidden="1">
      <c r="B1612" s="202"/>
      <c r="C1612" s="203"/>
      <c r="D1612" s="202"/>
      <c r="E1612" s="202"/>
      <c r="F1612" s="22"/>
      <c r="G1612" s="22"/>
      <c r="H1612" s="22"/>
      <c r="I1612" s="202"/>
      <c r="J1612" s="202"/>
      <c r="K1612" s="203"/>
      <c r="M1612" s="63"/>
    </row>
    <row r="1613" spans="2:13" hidden="1">
      <c r="B1613" s="202"/>
      <c r="C1613" s="203"/>
      <c r="D1613" s="202"/>
      <c r="E1613" s="202"/>
      <c r="F1613" s="22"/>
      <c r="G1613" s="22"/>
      <c r="H1613" s="22"/>
      <c r="I1613" s="202"/>
      <c r="J1613" s="202"/>
      <c r="K1613" s="203"/>
      <c r="M1613" s="63"/>
    </row>
    <row r="1614" spans="2:13" hidden="1">
      <c r="B1614" s="202"/>
      <c r="C1614" s="203"/>
      <c r="D1614" s="202"/>
      <c r="E1614" s="202"/>
      <c r="F1614" s="22"/>
      <c r="G1614" s="22"/>
      <c r="H1614" s="22"/>
      <c r="I1614" s="202"/>
      <c r="J1614" s="202"/>
      <c r="K1614" s="203"/>
      <c r="M1614" s="63"/>
    </row>
    <row r="1615" spans="2:13" hidden="1">
      <c r="B1615" s="202"/>
      <c r="C1615" s="203"/>
      <c r="D1615" s="202"/>
      <c r="E1615" s="202"/>
      <c r="F1615" s="22"/>
      <c r="G1615" s="22"/>
      <c r="H1615" s="22"/>
      <c r="I1615" s="202"/>
      <c r="J1615" s="202"/>
      <c r="K1615" s="203"/>
      <c r="M1615" s="63"/>
    </row>
    <row r="1616" spans="2:13" hidden="1">
      <c r="B1616" s="202"/>
      <c r="C1616" s="203"/>
      <c r="D1616" s="202"/>
      <c r="E1616" s="202"/>
      <c r="F1616" s="22"/>
      <c r="G1616" s="22"/>
      <c r="H1616" s="22"/>
      <c r="I1616" s="202"/>
      <c r="J1616" s="202"/>
      <c r="K1616" s="203"/>
      <c r="M1616" s="63"/>
    </row>
  </sheetData>
  <autoFilter ref="B1:M1616" xr:uid="{7FCEBB5B-69B1-48B1-B17C-014E61E5D9B0}">
    <filterColumn colId="11">
      <customFilters>
        <customFilter operator="notEqual" val=" "/>
      </customFilters>
    </filterColumn>
  </autoFilter>
  <mergeCells count="14">
    <mergeCell ref="C518:E518"/>
    <mergeCell ref="B4:B5"/>
    <mergeCell ref="C4:C5"/>
    <mergeCell ref="D4:D5"/>
    <mergeCell ref="E4:E5"/>
    <mergeCell ref="C21:L21"/>
    <mergeCell ref="I4:J4"/>
    <mergeCell ref="K4:K5"/>
    <mergeCell ref="L4:L5"/>
    <mergeCell ref="B6:C6"/>
    <mergeCell ref="C517:E517"/>
    <mergeCell ref="F4:F5"/>
    <mergeCell ref="G4:H4"/>
    <mergeCell ref="B515:L515"/>
  </mergeCells>
  <pageMargins left="0.34" right="0.25" top="0.4" bottom="0.53" header="0.3" footer="0.22"/>
  <pageSetup paperSize="9" scale="66" fitToHeight="0" orientation="landscape" r:id="rId1"/>
  <headerFooter>
    <oddFooter>&amp;C&amp;"Times New Roman,Regular"&amp;P/&amp;N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86490-03C5-4E92-8135-D0C16D7C570C}">
  <sheetPr filterMode="1">
    <tabColor rgb="FFFF0000"/>
    <pageSetUpPr fitToPage="1"/>
  </sheetPr>
  <dimension ref="A1:O1652"/>
  <sheetViews>
    <sheetView view="pageBreakPreview" topLeftCell="B1" zoomScale="85" zoomScaleNormal="70" zoomScaleSheetLayoutView="85" workbookViewId="0">
      <pane ySplit="5" topLeftCell="A421" activePane="bottomLeft" state="frozen"/>
      <selection activeCell="B1" sqref="B1"/>
      <selection pane="bottomLeft" activeCell="K424" sqref="K424"/>
    </sheetView>
  </sheetViews>
  <sheetFormatPr defaultColWidth="9.140625" defaultRowHeight="15.75"/>
  <cols>
    <col min="1" max="1" width="5.42578125" style="1" hidden="1" customWidth="1"/>
    <col min="2" max="2" width="4.85546875" style="19" customWidth="1"/>
    <col min="3" max="3" width="30.5703125" style="7" customWidth="1"/>
    <col min="4" max="4" width="10.42578125" style="6" customWidth="1"/>
    <col min="5" max="5" width="17.85546875" style="6" customWidth="1"/>
    <col min="6" max="6" width="12" style="12" customWidth="1"/>
    <col min="7" max="8" width="13.140625" style="12" customWidth="1"/>
    <col min="9" max="10" width="12.5703125" style="6" customWidth="1"/>
    <col min="11" max="11" width="69.5703125" style="7" customWidth="1"/>
    <col min="12" max="12" width="16.7109375" style="20" customWidth="1"/>
    <col min="13" max="13" width="9.140625" style="202"/>
    <col min="14" max="16384" width="9.140625" style="1"/>
  </cols>
  <sheetData>
    <row r="1" spans="1:15" s="15" customFormat="1" ht="24" customHeight="1">
      <c r="A1" s="14"/>
      <c r="B1" s="66" t="s">
        <v>4084</v>
      </c>
      <c r="C1" s="67"/>
      <c r="D1" s="67"/>
      <c r="E1" s="67"/>
      <c r="F1" s="67"/>
      <c r="G1" s="67"/>
      <c r="H1" s="67"/>
      <c r="I1" s="67"/>
      <c r="J1" s="67"/>
      <c r="K1" s="67"/>
      <c r="L1" s="29"/>
      <c r="M1" s="251"/>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15" customHeight="1">
      <c r="A3" s="16"/>
      <c r="B3" s="27"/>
      <c r="C3" s="17"/>
      <c r="D3" s="18"/>
      <c r="E3" s="18"/>
      <c r="F3" s="17"/>
      <c r="G3" s="17"/>
      <c r="H3" s="17"/>
      <c r="I3" s="18"/>
      <c r="J3" s="18"/>
      <c r="K3" s="17"/>
      <c r="M3" s="166">
        <v>0</v>
      </c>
    </row>
    <row r="4" spans="1:15" ht="24.75" customHeight="1">
      <c r="A4" s="6"/>
      <c r="B4" s="468" t="s">
        <v>1</v>
      </c>
      <c r="C4" s="467" t="s">
        <v>2</v>
      </c>
      <c r="D4" s="467" t="s">
        <v>3</v>
      </c>
      <c r="E4" s="467" t="s">
        <v>4</v>
      </c>
      <c r="F4" s="467" t="s">
        <v>5</v>
      </c>
      <c r="G4" s="468" t="s">
        <v>6</v>
      </c>
      <c r="H4" s="468"/>
      <c r="I4" s="467" t="s">
        <v>7</v>
      </c>
      <c r="J4" s="467"/>
      <c r="K4" s="467" t="s">
        <v>8</v>
      </c>
      <c r="L4" s="467" t="s">
        <v>9</v>
      </c>
      <c r="M4" s="252">
        <v>0</v>
      </c>
    </row>
    <row r="5" spans="1:15" ht="49.5" customHeight="1">
      <c r="A5" s="6"/>
      <c r="B5" s="468"/>
      <c r="C5" s="467"/>
      <c r="D5" s="467"/>
      <c r="E5" s="467"/>
      <c r="F5" s="467"/>
      <c r="G5" s="32" t="s">
        <v>10</v>
      </c>
      <c r="H5" s="32" t="s">
        <v>11</v>
      </c>
      <c r="I5" s="32" t="s">
        <v>12</v>
      </c>
      <c r="J5" s="32" t="s">
        <v>13</v>
      </c>
      <c r="K5" s="467"/>
      <c r="L5" s="467"/>
      <c r="M5" s="166" t="s">
        <v>14</v>
      </c>
    </row>
    <row r="6" spans="1:15" s="5" customFormat="1" hidden="1">
      <c r="A6" s="3"/>
      <c r="B6" s="466" t="s">
        <v>15</v>
      </c>
      <c r="C6" s="466"/>
      <c r="D6" s="3"/>
      <c r="E6" s="3"/>
      <c r="F6" s="142"/>
      <c r="G6" s="142"/>
      <c r="H6" s="142"/>
      <c r="I6" s="3"/>
      <c r="J6" s="3"/>
      <c r="K6" s="137"/>
      <c r="L6" s="137"/>
      <c r="M6" s="388"/>
    </row>
    <row r="7" spans="1:15" s="5" customFormat="1" hidden="1">
      <c r="A7" s="3"/>
      <c r="B7" s="162" t="s">
        <v>16</v>
      </c>
      <c r="C7" s="188" t="s">
        <v>17</v>
      </c>
      <c r="D7" s="3"/>
      <c r="E7" s="3"/>
      <c r="F7" s="142"/>
      <c r="G7" s="142"/>
      <c r="H7" s="142"/>
      <c r="I7" s="3"/>
      <c r="J7" s="3"/>
      <c r="K7" s="137"/>
      <c r="L7" s="137"/>
      <c r="M7" s="389"/>
    </row>
    <row r="8" spans="1:15" s="5" customFormat="1" hidden="1">
      <c r="A8" s="3"/>
      <c r="B8" s="161" t="s">
        <v>18</v>
      </c>
      <c r="C8" s="201" t="s">
        <v>19</v>
      </c>
      <c r="D8" s="201"/>
      <c r="E8" s="201"/>
      <c r="F8" s="201"/>
      <c r="G8" s="201"/>
      <c r="H8" s="201"/>
      <c r="I8" s="201"/>
      <c r="J8" s="201"/>
      <c r="K8" s="201"/>
      <c r="L8" s="201"/>
      <c r="M8" s="374"/>
      <c r="N8" s="225"/>
      <c r="O8" s="225"/>
    </row>
    <row r="9" spans="1:15" s="181" customFormat="1" hidden="1">
      <c r="A9" s="3"/>
      <c r="B9" s="3"/>
      <c r="C9" s="137"/>
      <c r="D9" s="3"/>
      <c r="E9" s="3"/>
      <c r="F9" s="142"/>
      <c r="G9" s="142"/>
      <c r="H9" s="142"/>
      <c r="I9" s="3"/>
      <c r="J9" s="3"/>
      <c r="K9" s="137"/>
      <c r="L9" s="137"/>
      <c r="M9" s="373"/>
      <c r="N9" s="224"/>
      <c r="O9" s="224"/>
    </row>
    <row r="10" spans="1:15" s="181" customFormat="1" hidden="1">
      <c r="A10" s="3"/>
      <c r="B10" s="3"/>
      <c r="C10" s="137"/>
      <c r="D10" s="3"/>
      <c r="E10" s="3"/>
      <c r="F10" s="142"/>
      <c r="G10" s="142"/>
      <c r="H10" s="142"/>
      <c r="I10" s="3"/>
      <c r="J10" s="3"/>
      <c r="K10" s="137"/>
      <c r="L10" s="137"/>
      <c r="M10" s="373"/>
      <c r="N10" s="224"/>
      <c r="O10" s="224"/>
    </row>
    <row r="11" spans="1:15" s="181" customFormat="1" hidden="1">
      <c r="A11" s="3"/>
      <c r="B11" s="3"/>
      <c r="C11" s="137"/>
      <c r="D11" s="3"/>
      <c r="E11" s="3"/>
      <c r="F11" s="142"/>
      <c r="G11" s="142"/>
      <c r="H11" s="142"/>
      <c r="I11" s="3"/>
      <c r="J11" s="3"/>
      <c r="K11" s="137"/>
      <c r="L11" s="137"/>
      <c r="M11" s="373"/>
      <c r="N11" s="224"/>
      <c r="O11" s="224"/>
    </row>
    <row r="12" spans="1:15" s="181" customFormat="1" hidden="1">
      <c r="A12" s="3"/>
      <c r="B12" s="3"/>
      <c r="C12" s="137"/>
      <c r="D12" s="3"/>
      <c r="E12" s="3"/>
      <c r="F12" s="142"/>
      <c r="G12" s="142"/>
      <c r="H12" s="142"/>
      <c r="I12" s="3"/>
      <c r="J12" s="3"/>
      <c r="K12" s="137"/>
      <c r="L12" s="137"/>
      <c r="M12" s="373"/>
      <c r="N12" s="224"/>
      <c r="O12" s="224"/>
    </row>
    <row r="13" spans="1:15" s="181" customFormat="1" hidden="1">
      <c r="A13" s="3"/>
      <c r="B13" s="3"/>
      <c r="C13" s="137"/>
      <c r="D13" s="3"/>
      <c r="E13" s="3"/>
      <c r="F13" s="142"/>
      <c r="G13" s="142"/>
      <c r="H13" s="142"/>
      <c r="I13" s="3"/>
      <c r="J13" s="3"/>
      <c r="K13" s="137"/>
      <c r="L13" s="137"/>
      <c r="M13" s="373"/>
      <c r="N13" s="224"/>
      <c r="O13" s="224"/>
    </row>
    <row r="14" spans="1:15" s="5" customFormat="1" ht="19.5" hidden="1" customHeight="1">
      <c r="A14" s="3"/>
      <c r="B14" s="161" t="s">
        <v>56</v>
      </c>
      <c r="C14" s="201" t="s">
        <v>57</v>
      </c>
      <c r="D14" s="223"/>
      <c r="E14" s="223"/>
      <c r="F14" s="223"/>
      <c r="G14" s="223"/>
      <c r="H14" s="223"/>
      <c r="I14" s="223"/>
      <c r="J14" s="223"/>
      <c r="K14" s="223"/>
      <c r="L14" s="223"/>
      <c r="M14" s="374"/>
      <c r="N14" s="225"/>
      <c r="O14" s="225"/>
    </row>
    <row r="15" spans="1:15" s="181" customFormat="1" hidden="1">
      <c r="A15" s="3"/>
      <c r="B15" s="137"/>
      <c r="C15" s="137"/>
      <c r="D15" s="3"/>
      <c r="E15" s="3"/>
      <c r="F15" s="142"/>
      <c r="G15" s="142"/>
      <c r="H15" s="142"/>
      <c r="I15" s="3"/>
      <c r="J15" s="3"/>
      <c r="K15" s="137"/>
      <c r="L15" s="137"/>
      <c r="M15" s="373"/>
      <c r="N15" s="224"/>
      <c r="O15" s="224"/>
    </row>
    <row r="16" spans="1:15" s="181" customFormat="1" hidden="1">
      <c r="A16" s="3"/>
      <c r="B16" s="137"/>
      <c r="C16" s="137"/>
      <c r="D16" s="3"/>
      <c r="E16" s="3"/>
      <c r="F16" s="142"/>
      <c r="G16" s="142"/>
      <c r="H16" s="142"/>
      <c r="I16" s="3"/>
      <c r="J16" s="3"/>
      <c r="K16" s="137"/>
      <c r="L16" s="137"/>
      <c r="M16" s="373"/>
      <c r="N16" s="224"/>
      <c r="O16" s="224"/>
    </row>
    <row r="17" spans="1:15" s="181" customFormat="1" hidden="1">
      <c r="A17" s="3"/>
      <c r="B17" s="137"/>
      <c r="C17" s="137"/>
      <c r="D17" s="3"/>
      <c r="E17" s="3"/>
      <c r="F17" s="142"/>
      <c r="G17" s="142"/>
      <c r="H17" s="142"/>
      <c r="I17" s="3"/>
      <c r="J17" s="3"/>
      <c r="K17" s="137"/>
      <c r="L17" s="137"/>
      <c r="M17" s="373"/>
      <c r="N17" s="224"/>
      <c r="O17" s="224"/>
    </row>
    <row r="18" spans="1:15" s="181" customFormat="1" hidden="1">
      <c r="A18" s="3"/>
      <c r="B18" s="137"/>
      <c r="C18" s="137"/>
      <c r="D18" s="3"/>
      <c r="E18" s="3"/>
      <c r="F18" s="142"/>
      <c r="G18" s="142"/>
      <c r="H18" s="142"/>
      <c r="I18" s="3"/>
      <c r="J18" s="3"/>
      <c r="K18" s="137"/>
      <c r="L18" s="137"/>
      <c r="M18" s="373"/>
      <c r="N18" s="224"/>
      <c r="O18" s="224"/>
    </row>
    <row r="19" spans="1:15" s="181" customFormat="1" hidden="1">
      <c r="A19" s="3"/>
      <c r="B19" s="137"/>
      <c r="C19" s="137"/>
      <c r="D19" s="3"/>
      <c r="E19" s="3"/>
      <c r="F19" s="142"/>
      <c r="G19" s="142"/>
      <c r="H19" s="142"/>
      <c r="I19" s="3"/>
      <c r="J19" s="3"/>
      <c r="K19" s="137"/>
      <c r="L19" s="137"/>
      <c r="M19" s="373"/>
      <c r="N19" s="224"/>
      <c r="O19" s="224"/>
    </row>
    <row r="20" spans="1:15" s="181" customFormat="1" hidden="1">
      <c r="A20" s="3"/>
      <c r="B20" s="137"/>
      <c r="C20" s="137"/>
      <c r="D20" s="3"/>
      <c r="E20" s="3"/>
      <c r="F20" s="142"/>
      <c r="G20" s="142"/>
      <c r="H20" s="142"/>
      <c r="I20" s="3"/>
      <c r="J20" s="3"/>
      <c r="K20" s="137"/>
      <c r="L20" s="137"/>
      <c r="M20" s="373"/>
      <c r="N20" s="224"/>
      <c r="O20" s="224"/>
    </row>
    <row r="21" spans="1:15" s="5" customFormat="1" hidden="1">
      <c r="A21" s="3"/>
      <c r="B21" s="162" t="s">
        <v>129</v>
      </c>
      <c r="C21" s="163" t="s">
        <v>130</v>
      </c>
      <c r="D21" s="162"/>
      <c r="E21" s="163"/>
      <c r="F21" s="143"/>
      <c r="G21" s="142"/>
      <c r="H21" s="142"/>
      <c r="I21" s="3"/>
      <c r="J21" s="3"/>
      <c r="K21" s="137" t="s">
        <v>6081</v>
      </c>
      <c r="L21" s="137"/>
      <c r="M21" s="374"/>
      <c r="N21" s="225"/>
      <c r="O21" s="225"/>
    </row>
    <row r="22" spans="1:15" s="181" customFormat="1" hidden="1">
      <c r="A22" s="31"/>
      <c r="B22" s="3"/>
      <c r="C22" s="137"/>
      <c r="D22" s="3"/>
      <c r="E22" s="137"/>
      <c r="F22" s="143"/>
      <c r="G22" s="142"/>
      <c r="H22" s="142"/>
      <c r="I22" s="3"/>
      <c r="J22" s="3"/>
      <c r="K22" s="185"/>
      <c r="L22" s="137"/>
      <c r="M22" s="199"/>
    </row>
    <row r="23" spans="1:15" s="181" customFormat="1" hidden="1">
      <c r="A23" s="31"/>
      <c r="B23" s="3"/>
      <c r="C23" s="137"/>
      <c r="D23" s="3"/>
      <c r="E23" s="137"/>
      <c r="F23" s="143"/>
      <c r="G23" s="142"/>
      <c r="H23" s="142"/>
      <c r="I23" s="3"/>
      <c r="J23" s="3"/>
      <c r="K23" s="185"/>
      <c r="L23" s="137"/>
      <c r="M23" s="199"/>
    </row>
    <row r="24" spans="1:15" s="181" customFormat="1" hidden="1">
      <c r="A24" s="5"/>
      <c r="B24" s="3"/>
      <c r="C24" s="137"/>
      <c r="D24" s="3"/>
      <c r="E24" s="3"/>
      <c r="F24" s="142"/>
      <c r="G24" s="142"/>
      <c r="H24" s="142"/>
      <c r="I24" s="3"/>
      <c r="J24" s="3"/>
      <c r="K24" s="137"/>
      <c r="L24" s="137"/>
      <c r="M24" s="199"/>
    </row>
    <row r="25" spans="1:15" s="5" customFormat="1" hidden="1">
      <c r="B25" s="163" t="s">
        <v>131</v>
      </c>
      <c r="C25" s="186"/>
      <c r="D25" s="3"/>
      <c r="E25" s="3"/>
      <c r="F25" s="187"/>
      <c r="G25" s="142"/>
      <c r="H25" s="142"/>
      <c r="I25" s="3"/>
      <c r="J25" s="3"/>
      <c r="K25" s="137"/>
      <c r="L25" s="137"/>
      <c r="M25" s="231"/>
    </row>
    <row r="26" spans="1:15" s="5" customFormat="1" hidden="1">
      <c r="B26" s="162" t="s">
        <v>16</v>
      </c>
      <c r="C26" s="188" t="s">
        <v>17</v>
      </c>
      <c r="D26" s="162"/>
      <c r="E26" s="163"/>
      <c r="F26" s="143"/>
      <c r="G26" s="142"/>
      <c r="H26" s="142"/>
      <c r="I26" s="3"/>
      <c r="J26" s="3"/>
      <c r="K26" s="137"/>
      <c r="L26" s="137"/>
      <c r="M26" s="231"/>
    </row>
    <row r="27" spans="1:15" s="5" customFormat="1" hidden="1">
      <c r="B27" s="161" t="s">
        <v>18</v>
      </c>
      <c r="C27" s="201" t="s">
        <v>19</v>
      </c>
      <c r="D27" s="3"/>
      <c r="E27" s="137"/>
      <c r="F27" s="143"/>
      <c r="G27" s="142"/>
      <c r="H27" s="142"/>
      <c r="I27" s="3"/>
      <c r="J27" s="3"/>
      <c r="K27" s="137"/>
      <c r="L27" s="137"/>
      <c r="M27" s="231"/>
    </row>
    <row r="28" spans="1:15" s="5" customFormat="1" hidden="1">
      <c r="B28" s="130"/>
      <c r="C28" s="131"/>
      <c r="D28" s="3"/>
      <c r="E28" s="137"/>
      <c r="F28" s="143"/>
      <c r="G28" s="142"/>
      <c r="H28" s="142"/>
      <c r="I28" s="3"/>
      <c r="J28" s="3"/>
      <c r="K28" s="137"/>
      <c r="L28" s="137"/>
      <c r="M28" s="231"/>
    </row>
    <row r="29" spans="1:15" s="5" customFormat="1" hidden="1">
      <c r="B29" s="130"/>
      <c r="C29" s="131"/>
      <c r="D29" s="3"/>
      <c r="E29" s="137"/>
      <c r="F29" s="143"/>
      <c r="G29" s="142"/>
      <c r="H29" s="142"/>
      <c r="I29" s="3"/>
      <c r="J29" s="3"/>
      <c r="K29" s="137"/>
      <c r="L29" s="137"/>
      <c r="M29" s="231"/>
    </row>
    <row r="30" spans="1:15" s="5" customFormat="1" hidden="1">
      <c r="B30" s="130"/>
      <c r="C30" s="131"/>
      <c r="D30" s="3"/>
      <c r="E30" s="137"/>
      <c r="F30" s="143"/>
      <c r="G30" s="142"/>
      <c r="H30" s="142"/>
      <c r="I30" s="3"/>
      <c r="J30" s="3"/>
      <c r="K30" s="137"/>
      <c r="L30" s="137"/>
      <c r="M30" s="231"/>
    </row>
    <row r="31" spans="1:15" s="5" customFormat="1" hidden="1">
      <c r="B31" s="130"/>
      <c r="C31" s="131"/>
      <c r="D31" s="3"/>
      <c r="E31" s="137"/>
      <c r="F31" s="143"/>
      <c r="G31" s="142"/>
      <c r="H31" s="142"/>
      <c r="I31" s="3"/>
      <c r="J31" s="3"/>
      <c r="K31" s="137"/>
      <c r="L31" s="137"/>
      <c r="M31" s="231"/>
    </row>
    <row r="32" spans="1:15" s="5" customFormat="1" hidden="1">
      <c r="B32" s="130"/>
      <c r="C32" s="131"/>
      <c r="D32" s="3"/>
      <c r="E32" s="137"/>
      <c r="F32" s="143"/>
      <c r="G32" s="142"/>
      <c r="H32" s="142"/>
      <c r="I32" s="3"/>
      <c r="J32" s="3"/>
      <c r="K32" s="137"/>
      <c r="L32" s="137"/>
      <c r="M32" s="231"/>
    </row>
    <row r="33" spans="1:13" s="5" customFormat="1" hidden="1">
      <c r="B33" s="161" t="s">
        <v>56</v>
      </c>
      <c r="C33" s="201" t="s">
        <v>57</v>
      </c>
      <c r="D33" s="3"/>
      <c r="E33" s="137"/>
      <c r="F33" s="143"/>
      <c r="G33" s="142"/>
      <c r="H33" s="142"/>
      <c r="I33" s="3"/>
      <c r="J33" s="3"/>
      <c r="K33" s="137"/>
      <c r="L33" s="137"/>
      <c r="M33" s="231"/>
    </row>
    <row r="34" spans="1:13" s="5" customFormat="1" hidden="1">
      <c r="B34" s="137"/>
      <c r="C34" s="137"/>
      <c r="D34" s="3"/>
      <c r="E34" s="137"/>
      <c r="F34" s="143"/>
      <c r="G34" s="142"/>
      <c r="H34" s="142"/>
      <c r="I34" s="3"/>
      <c r="J34" s="3"/>
      <c r="K34" s="137"/>
      <c r="L34" s="137"/>
      <c r="M34" s="231"/>
    </row>
    <row r="35" spans="1:13" s="5" customFormat="1" hidden="1">
      <c r="B35" s="137"/>
      <c r="C35" s="137"/>
      <c r="D35" s="3"/>
      <c r="E35" s="3"/>
      <c r="F35" s="142"/>
      <c r="G35" s="142"/>
      <c r="H35" s="142"/>
      <c r="I35" s="3"/>
      <c r="J35" s="3"/>
      <c r="K35" s="132"/>
      <c r="L35" s="137"/>
      <c r="M35" s="231"/>
    </row>
    <row r="36" spans="1:13" s="5" customFormat="1" hidden="1">
      <c r="B36" s="3"/>
      <c r="C36" s="132"/>
      <c r="D36" s="3"/>
      <c r="E36" s="3"/>
      <c r="F36" s="142"/>
      <c r="G36" s="142"/>
      <c r="H36" s="142"/>
      <c r="I36" s="3"/>
      <c r="J36" s="3"/>
      <c r="K36" s="132"/>
      <c r="L36" s="137"/>
      <c r="M36" s="231"/>
    </row>
    <row r="37" spans="1:13" s="2" customFormat="1">
      <c r="B37" s="42" t="s">
        <v>6441</v>
      </c>
      <c r="C37" s="40"/>
      <c r="D37" s="11"/>
      <c r="E37" s="11"/>
      <c r="F37" s="37"/>
      <c r="G37" s="38"/>
      <c r="H37" s="38"/>
      <c r="I37" s="11"/>
      <c r="J37" s="11"/>
      <c r="K37" s="36"/>
      <c r="L37" s="36"/>
      <c r="M37" s="257">
        <v>0</v>
      </c>
    </row>
    <row r="38" spans="1:13" s="2" customFormat="1">
      <c r="A38" s="5"/>
      <c r="B38" s="41" t="s">
        <v>16</v>
      </c>
      <c r="C38" s="43" t="s">
        <v>6493</v>
      </c>
      <c r="D38" s="11"/>
      <c r="E38" s="11"/>
      <c r="F38" s="37"/>
      <c r="G38" s="38"/>
      <c r="H38" s="38"/>
      <c r="I38" s="11"/>
      <c r="J38" s="11"/>
      <c r="K38" s="36"/>
      <c r="L38" s="36"/>
      <c r="M38" s="257">
        <v>0</v>
      </c>
    </row>
    <row r="39" spans="1:13" s="80" customFormat="1">
      <c r="A39" s="5"/>
      <c r="B39" s="79" t="s">
        <v>18</v>
      </c>
      <c r="C39" s="189" t="s">
        <v>19</v>
      </c>
      <c r="D39" s="78"/>
      <c r="E39" s="78"/>
      <c r="F39" s="88"/>
      <c r="G39" s="88"/>
      <c r="H39" s="88"/>
      <c r="I39" s="78"/>
      <c r="J39" s="78"/>
      <c r="K39" s="85"/>
      <c r="L39" s="85"/>
      <c r="M39" s="258">
        <v>0</v>
      </c>
    </row>
    <row r="40" spans="1:13" s="180" customFormat="1" ht="141.75">
      <c r="A40" s="5"/>
      <c r="B40" s="6">
        <v>1</v>
      </c>
      <c r="C40" s="7" t="s">
        <v>6124</v>
      </c>
      <c r="D40" s="6" t="s">
        <v>41</v>
      </c>
      <c r="E40" s="6" t="s">
        <v>5992</v>
      </c>
      <c r="F40" s="12">
        <v>41.71</v>
      </c>
      <c r="G40" s="12">
        <v>41.71</v>
      </c>
      <c r="H40" s="12"/>
      <c r="I40" s="6" t="s">
        <v>4222</v>
      </c>
      <c r="J40" s="6" t="s">
        <v>5971</v>
      </c>
      <c r="K40" s="7" t="s">
        <v>6125</v>
      </c>
      <c r="L40" s="7"/>
      <c r="M40" s="16">
        <v>1</v>
      </c>
    </row>
    <row r="41" spans="1:13" s="181" customFormat="1" hidden="1">
      <c r="A41" s="5"/>
      <c r="B41" s="3"/>
      <c r="C41" s="137"/>
      <c r="D41" s="3"/>
      <c r="E41" s="3"/>
      <c r="F41" s="142"/>
      <c r="G41" s="142"/>
      <c r="H41" s="142"/>
      <c r="I41" s="3"/>
      <c r="J41" s="3"/>
      <c r="K41" s="137"/>
      <c r="L41" s="137"/>
      <c r="M41" s="199"/>
    </row>
    <row r="42" spans="1:13" s="80" customFormat="1">
      <c r="A42" s="5"/>
      <c r="B42" s="79" t="s">
        <v>56</v>
      </c>
      <c r="C42" s="189" t="s">
        <v>6492</v>
      </c>
      <c r="D42" s="78"/>
      <c r="E42" s="78"/>
      <c r="F42" s="87"/>
      <c r="G42" s="87"/>
      <c r="H42" s="87"/>
      <c r="I42" s="78"/>
      <c r="J42" s="78"/>
      <c r="K42" s="85"/>
      <c r="L42" s="85"/>
      <c r="M42" s="258">
        <v>0</v>
      </c>
    </row>
    <row r="43" spans="1:13" s="180" customFormat="1" ht="78.75">
      <c r="A43" s="5"/>
      <c r="B43" s="6">
        <v>2</v>
      </c>
      <c r="C43" s="33" t="s">
        <v>6148</v>
      </c>
      <c r="D43" s="6" t="s">
        <v>929</v>
      </c>
      <c r="E43" s="6" t="s">
        <v>5992</v>
      </c>
      <c r="F43" s="12">
        <v>3.0404</v>
      </c>
      <c r="G43" s="12">
        <v>3.0404</v>
      </c>
      <c r="H43" s="12"/>
      <c r="I43" s="6" t="s">
        <v>4222</v>
      </c>
      <c r="J43" s="6" t="s">
        <v>5993</v>
      </c>
      <c r="K43" s="7" t="s">
        <v>6149</v>
      </c>
      <c r="L43" s="7"/>
      <c r="M43" s="16">
        <v>1</v>
      </c>
    </row>
    <row r="44" spans="1:13" s="181" customFormat="1" hidden="1">
      <c r="A44" s="5"/>
      <c r="B44" s="3"/>
      <c r="C44" s="132"/>
      <c r="D44" s="3"/>
      <c r="E44" s="3"/>
      <c r="F44" s="142"/>
      <c r="G44" s="142"/>
      <c r="H44" s="142"/>
      <c r="I44" s="3"/>
      <c r="J44" s="3"/>
      <c r="K44" s="137"/>
      <c r="L44" s="137"/>
      <c r="M44" s="199"/>
    </row>
    <row r="45" spans="1:13" s="5" customFormat="1" hidden="1">
      <c r="B45" s="414" t="s">
        <v>129</v>
      </c>
      <c r="C45" s="415" t="s">
        <v>130</v>
      </c>
      <c r="D45" s="414"/>
      <c r="E45" s="415"/>
      <c r="F45" s="416"/>
      <c r="G45" s="407"/>
      <c r="H45" s="407"/>
      <c r="I45" s="405"/>
      <c r="J45" s="405"/>
      <c r="K45" s="408"/>
      <c r="L45" s="408"/>
      <c r="M45" s="381"/>
    </row>
    <row r="46" spans="1:13" s="413" customFormat="1" hidden="1">
      <c r="A46" s="418"/>
    </row>
    <row r="47" spans="1:13" s="413" customFormat="1" hidden="1">
      <c r="A47" s="418"/>
    </row>
    <row r="48" spans="1:13" s="413" customFormat="1" hidden="1">
      <c r="A48" s="418"/>
    </row>
    <row r="49" spans="1:13" s="413" customFormat="1" hidden="1">
      <c r="A49" s="418"/>
    </row>
    <row r="50" spans="1:13" s="413" customFormat="1" hidden="1">
      <c r="A50" s="418"/>
    </row>
    <row r="51" spans="1:13" s="5" customFormat="1" hidden="1">
      <c r="B51" s="417"/>
      <c r="C51" s="410"/>
      <c r="D51" s="409"/>
      <c r="E51" s="409"/>
      <c r="F51" s="412"/>
      <c r="G51" s="412"/>
      <c r="H51" s="412"/>
      <c r="I51" s="409"/>
      <c r="J51" s="409"/>
      <c r="K51" s="410"/>
      <c r="L51" s="386"/>
      <c r="M51" s="381"/>
    </row>
    <row r="52" spans="1:13" s="5" customFormat="1" hidden="1">
      <c r="B52" s="130"/>
      <c r="C52" s="137"/>
      <c r="D52" s="3"/>
      <c r="E52" s="3"/>
      <c r="F52" s="142"/>
      <c r="G52" s="142"/>
      <c r="H52" s="142"/>
      <c r="I52" s="3"/>
      <c r="J52" s="3"/>
      <c r="K52" s="137"/>
      <c r="L52" s="386"/>
      <c r="M52" s="381"/>
    </row>
    <row r="53" spans="1:13" s="5" customFormat="1" hidden="1">
      <c r="B53" s="130"/>
      <c r="C53" s="137"/>
      <c r="D53" s="3"/>
      <c r="E53" s="3"/>
      <c r="F53" s="142"/>
      <c r="G53" s="142"/>
      <c r="H53" s="142"/>
      <c r="I53" s="3"/>
      <c r="J53" s="3"/>
      <c r="K53" s="137"/>
      <c r="L53" s="386"/>
      <c r="M53" s="381"/>
    </row>
    <row r="54" spans="1:13" s="181" customFormat="1" hidden="1">
      <c r="A54" s="5"/>
      <c r="B54" s="3"/>
      <c r="C54" s="132"/>
      <c r="D54" s="3"/>
      <c r="E54" s="3"/>
      <c r="F54" s="142"/>
      <c r="G54" s="142"/>
      <c r="H54" s="142"/>
      <c r="I54" s="3"/>
      <c r="J54" s="3"/>
      <c r="K54" s="132"/>
      <c r="L54" s="137"/>
      <c r="M54" s="199"/>
    </row>
    <row r="55" spans="1:13" s="5" customFormat="1" hidden="1">
      <c r="B55" s="163" t="s">
        <v>245</v>
      </c>
      <c r="C55" s="186"/>
      <c r="D55" s="3"/>
      <c r="E55" s="3"/>
      <c r="F55" s="187"/>
      <c r="G55" s="142"/>
      <c r="H55" s="142"/>
      <c r="I55" s="3"/>
      <c r="J55" s="3"/>
      <c r="K55" s="137"/>
      <c r="L55" s="137"/>
      <c r="M55" s="231"/>
    </row>
    <row r="56" spans="1:13" s="5" customFormat="1" hidden="1">
      <c r="B56" s="162" t="s">
        <v>16</v>
      </c>
      <c r="C56" s="188" t="s">
        <v>17</v>
      </c>
      <c r="D56" s="3"/>
      <c r="E56" s="3"/>
      <c r="F56" s="187"/>
      <c r="G56" s="142"/>
      <c r="H56" s="142"/>
      <c r="I56" s="3"/>
      <c r="J56" s="3"/>
      <c r="K56" s="137"/>
      <c r="L56" s="137"/>
      <c r="M56" s="231"/>
    </row>
    <row r="57" spans="1:13" s="5" customFormat="1" hidden="1">
      <c r="B57" s="161" t="s">
        <v>18</v>
      </c>
      <c r="C57" s="201" t="s">
        <v>19</v>
      </c>
      <c r="D57" s="3"/>
      <c r="E57" s="3"/>
      <c r="F57" s="187"/>
      <c r="G57" s="142"/>
      <c r="H57" s="142"/>
      <c r="I57" s="3"/>
      <c r="J57" s="3"/>
      <c r="K57" s="137"/>
      <c r="L57" s="137"/>
      <c r="M57" s="231"/>
    </row>
    <row r="58" spans="1:13" s="181" customFormat="1" hidden="1">
      <c r="A58" s="5"/>
      <c r="B58" s="3"/>
      <c r="C58" s="137"/>
      <c r="D58" s="3"/>
      <c r="E58" s="3"/>
      <c r="F58" s="187"/>
      <c r="G58" s="142"/>
      <c r="H58" s="142"/>
      <c r="I58" s="3"/>
      <c r="J58" s="3"/>
      <c r="K58" s="137"/>
      <c r="L58" s="137"/>
      <c r="M58" s="199"/>
    </row>
    <row r="59" spans="1:13" s="181" customFormat="1" hidden="1">
      <c r="A59" s="5"/>
      <c r="B59" s="3"/>
      <c r="C59" s="137"/>
      <c r="D59" s="3"/>
      <c r="E59" s="3"/>
      <c r="F59" s="187"/>
      <c r="G59" s="142"/>
      <c r="H59" s="142"/>
      <c r="I59" s="3"/>
      <c r="J59" s="3"/>
      <c r="K59" s="137"/>
      <c r="L59" s="137"/>
      <c r="M59" s="199"/>
    </row>
    <row r="60" spans="1:13" s="181" customFormat="1" hidden="1">
      <c r="A60" s="5"/>
      <c r="B60" s="3"/>
      <c r="C60" s="137"/>
      <c r="D60" s="3"/>
      <c r="E60" s="3"/>
      <c r="F60" s="187"/>
      <c r="G60" s="142"/>
      <c r="H60" s="142"/>
      <c r="I60" s="3"/>
      <c r="J60" s="3"/>
      <c r="K60" s="137"/>
      <c r="L60" s="137"/>
      <c r="M60" s="199"/>
    </row>
    <row r="61" spans="1:13" s="181" customFormat="1" hidden="1">
      <c r="A61" s="5"/>
      <c r="B61" s="3"/>
      <c r="C61" s="137"/>
      <c r="D61" s="3"/>
      <c r="E61" s="3"/>
      <c r="F61" s="187"/>
      <c r="G61" s="142"/>
      <c r="H61" s="142"/>
      <c r="I61" s="3"/>
      <c r="J61" s="3"/>
      <c r="K61" s="137"/>
      <c r="L61" s="137"/>
      <c r="M61" s="199"/>
    </row>
    <row r="62" spans="1:13" s="181" customFormat="1" hidden="1">
      <c r="A62" s="5"/>
      <c r="B62" s="3"/>
      <c r="C62" s="137"/>
      <c r="D62" s="3"/>
      <c r="E62" s="3"/>
      <c r="F62" s="187"/>
      <c r="G62" s="142"/>
      <c r="H62" s="142"/>
      <c r="I62" s="3"/>
      <c r="J62" s="3"/>
      <c r="K62" s="137"/>
      <c r="L62" s="137"/>
      <c r="M62" s="199"/>
    </row>
    <row r="63" spans="1:13" s="5" customFormat="1" hidden="1">
      <c r="B63" s="161" t="s">
        <v>56</v>
      </c>
      <c r="C63" s="201" t="s">
        <v>57</v>
      </c>
      <c r="D63" s="3"/>
      <c r="E63" s="3"/>
      <c r="F63" s="187"/>
      <c r="G63" s="142"/>
      <c r="H63" s="142"/>
      <c r="I63" s="3"/>
      <c r="J63" s="3"/>
      <c r="K63" s="137"/>
      <c r="L63" s="137"/>
      <c r="M63" s="231"/>
    </row>
    <row r="64" spans="1:13" s="181" customFormat="1" hidden="1">
      <c r="A64" s="5"/>
      <c r="B64" s="186"/>
      <c r="C64" s="186"/>
      <c r="D64" s="3"/>
      <c r="E64" s="3"/>
      <c r="F64" s="187"/>
      <c r="G64" s="142"/>
      <c r="H64" s="142"/>
      <c r="I64" s="3"/>
      <c r="J64" s="3"/>
      <c r="K64" s="137"/>
      <c r="L64" s="137"/>
      <c r="M64" s="199"/>
    </row>
    <row r="65" spans="1:13" s="181" customFormat="1" hidden="1">
      <c r="A65" s="5"/>
      <c r="B65" s="186"/>
      <c r="C65" s="186"/>
      <c r="D65" s="3"/>
      <c r="E65" s="3"/>
      <c r="F65" s="187"/>
      <c r="G65" s="142"/>
      <c r="H65" s="142"/>
      <c r="I65" s="3"/>
      <c r="J65" s="3"/>
      <c r="K65" s="137"/>
      <c r="L65" s="137"/>
      <c r="M65" s="199"/>
    </row>
    <row r="66" spans="1:13" s="5" customFormat="1" hidden="1">
      <c r="B66" s="162" t="s">
        <v>129</v>
      </c>
      <c r="C66" s="163" t="s">
        <v>130</v>
      </c>
      <c r="D66" s="162"/>
      <c r="E66" s="163"/>
      <c r="F66" s="143"/>
      <c r="G66" s="142"/>
      <c r="H66" s="142"/>
      <c r="I66" s="3"/>
      <c r="J66" s="3"/>
      <c r="K66" s="137"/>
      <c r="L66" s="137"/>
      <c r="M66" s="231"/>
    </row>
    <row r="67" spans="1:13" s="181" customFormat="1" hidden="1">
      <c r="A67" s="5"/>
      <c r="B67" s="3"/>
      <c r="C67" s="137"/>
      <c r="D67" s="3"/>
      <c r="E67" s="137"/>
      <c r="F67" s="143"/>
      <c r="G67" s="142"/>
      <c r="H67" s="142"/>
      <c r="I67" s="3"/>
      <c r="J67" s="3"/>
      <c r="K67" s="137"/>
      <c r="L67" s="137"/>
      <c r="M67" s="199"/>
    </row>
    <row r="68" spans="1:13" s="181" customFormat="1" hidden="1">
      <c r="A68" s="5"/>
      <c r="B68" s="3"/>
      <c r="C68" s="137"/>
      <c r="D68" s="3"/>
      <c r="E68" s="137"/>
      <c r="F68" s="143"/>
      <c r="G68" s="142"/>
      <c r="H68" s="142"/>
      <c r="I68" s="3"/>
      <c r="J68" s="3"/>
      <c r="K68" s="185"/>
      <c r="L68" s="137"/>
      <c r="M68" s="199"/>
    </row>
    <row r="69" spans="1:13" s="181" customFormat="1" hidden="1">
      <c r="A69" s="5"/>
      <c r="B69" s="3"/>
      <c r="C69" s="132"/>
      <c r="D69" s="3"/>
      <c r="E69" s="3"/>
      <c r="F69" s="142"/>
      <c r="G69" s="142"/>
      <c r="H69" s="142"/>
      <c r="I69" s="3"/>
      <c r="J69" s="3"/>
      <c r="K69" s="132"/>
      <c r="L69" s="137"/>
      <c r="M69" s="199"/>
    </row>
    <row r="70" spans="1:13" s="5" customFormat="1" hidden="1">
      <c r="B70" s="163" t="s">
        <v>275</v>
      </c>
      <c r="C70" s="186"/>
      <c r="D70" s="3"/>
      <c r="E70" s="3"/>
      <c r="F70" s="187"/>
      <c r="G70" s="142"/>
      <c r="H70" s="142"/>
      <c r="I70" s="3"/>
      <c r="J70" s="3"/>
      <c r="K70" s="137"/>
      <c r="L70" s="137"/>
      <c r="M70" s="231"/>
    </row>
    <row r="71" spans="1:13" s="5" customFormat="1" hidden="1">
      <c r="B71" s="162" t="s">
        <v>16</v>
      </c>
      <c r="C71" s="188" t="s">
        <v>17</v>
      </c>
      <c r="D71" s="3"/>
      <c r="E71" s="3"/>
      <c r="F71" s="187"/>
      <c r="G71" s="142"/>
      <c r="H71" s="142"/>
      <c r="I71" s="3"/>
      <c r="J71" s="3"/>
      <c r="K71" s="137"/>
      <c r="L71" s="137"/>
      <c r="M71" s="231"/>
    </row>
    <row r="72" spans="1:13" s="5" customFormat="1" hidden="1">
      <c r="B72" s="161" t="s">
        <v>18</v>
      </c>
      <c r="C72" s="201" t="s">
        <v>19</v>
      </c>
      <c r="D72" s="3"/>
      <c r="E72" s="3"/>
      <c r="F72" s="187"/>
      <c r="G72" s="142"/>
      <c r="H72" s="142"/>
      <c r="I72" s="3"/>
      <c r="J72" s="3"/>
      <c r="K72" s="137"/>
      <c r="L72" s="137"/>
      <c r="M72" s="231"/>
    </row>
    <row r="73" spans="1:13" s="181" customFormat="1" hidden="1">
      <c r="A73" s="5"/>
      <c r="B73" s="3"/>
      <c r="C73" s="137"/>
      <c r="D73" s="3"/>
      <c r="E73" s="3"/>
      <c r="F73" s="187"/>
      <c r="G73" s="142"/>
      <c r="H73" s="142"/>
      <c r="I73" s="3"/>
      <c r="J73" s="3"/>
      <c r="K73" s="137"/>
      <c r="L73" s="137"/>
      <c r="M73" s="199"/>
    </row>
    <row r="74" spans="1:13" s="181" customFormat="1" hidden="1">
      <c r="A74" s="5"/>
      <c r="B74" s="3"/>
      <c r="C74" s="137"/>
      <c r="D74" s="3"/>
      <c r="E74" s="3"/>
      <c r="F74" s="187"/>
      <c r="G74" s="142"/>
      <c r="H74" s="142"/>
      <c r="I74" s="3"/>
      <c r="J74" s="3"/>
      <c r="K74" s="137"/>
      <c r="L74" s="137"/>
      <c r="M74" s="199"/>
    </row>
    <row r="75" spans="1:13" s="181" customFormat="1" hidden="1">
      <c r="A75" s="5"/>
      <c r="B75" s="3"/>
      <c r="C75" s="137"/>
      <c r="D75" s="3"/>
      <c r="E75" s="3"/>
      <c r="F75" s="187"/>
      <c r="G75" s="142"/>
      <c r="H75" s="142"/>
      <c r="I75" s="3"/>
      <c r="J75" s="3"/>
      <c r="K75" s="137"/>
      <c r="L75" s="137"/>
      <c r="M75" s="199"/>
    </row>
    <row r="76" spans="1:13" s="181" customFormat="1" hidden="1">
      <c r="A76" s="5"/>
      <c r="B76" s="3"/>
      <c r="C76" s="137"/>
      <c r="D76" s="3"/>
      <c r="E76" s="3"/>
      <c r="F76" s="187"/>
      <c r="G76" s="142"/>
      <c r="H76" s="142"/>
      <c r="I76" s="3"/>
      <c r="J76" s="3"/>
      <c r="K76" s="137"/>
      <c r="L76" s="137"/>
      <c r="M76" s="199"/>
    </row>
    <row r="77" spans="1:13" s="181" customFormat="1" hidden="1">
      <c r="A77" s="5"/>
      <c r="B77" s="3"/>
      <c r="C77" s="137"/>
      <c r="D77" s="3"/>
      <c r="E77" s="3"/>
      <c r="F77" s="187"/>
      <c r="G77" s="142"/>
      <c r="H77" s="142"/>
      <c r="I77" s="3"/>
      <c r="J77" s="3"/>
      <c r="K77" s="137"/>
      <c r="L77" s="137"/>
      <c r="M77" s="199"/>
    </row>
    <row r="78" spans="1:13" s="5" customFormat="1" hidden="1">
      <c r="B78" s="161" t="s">
        <v>56</v>
      </c>
      <c r="C78" s="201" t="s">
        <v>57</v>
      </c>
      <c r="D78" s="3"/>
      <c r="E78" s="3"/>
      <c r="F78" s="187"/>
      <c r="G78" s="142"/>
      <c r="H78" s="142"/>
      <c r="I78" s="3"/>
      <c r="J78" s="3"/>
      <c r="K78" s="137"/>
      <c r="L78" s="137"/>
      <c r="M78" s="231"/>
    </row>
    <row r="79" spans="1:13" s="181" customFormat="1" hidden="1">
      <c r="A79" s="5"/>
      <c r="B79" s="3"/>
      <c r="C79" s="132"/>
      <c r="D79" s="3"/>
      <c r="E79" s="3"/>
      <c r="F79" s="187"/>
      <c r="G79" s="142"/>
      <c r="H79" s="142"/>
      <c r="I79" s="3"/>
      <c r="J79" s="3"/>
      <c r="K79" s="137"/>
      <c r="L79" s="137"/>
      <c r="M79" s="199"/>
    </row>
    <row r="80" spans="1:13" s="181" customFormat="1" hidden="1">
      <c r="A80" s="5"/>
      <c r="B80" s="3"/>
      <c r="C80" s="132"/>
      <c r="D80" s="3"/>
      <c r="E80" s="3"/>
      <c r="F80" s="187"/>
      <c r="G80" s="142"/>
      <c r="H80" s="142"/>
      <c r="I80" s="3"/>
      <c r="J80" s="3"/>
      <c r="K80" s="137"/>
      <c r="L80" s="137"/>
      <c r="M80" s="199"/>
    </row>
    <row r="81" spans="1:13" s="181" customFormat="1" hidden="1">
      <c r="A81" s="5"/>
      <c r="B81" s="186"/>
      <c r="C81" s="186"/>
      <c r="D81" s="3"/>
      <c r="E81" s="3"/>
      <c r="F81" s="187"/>
      <c r="G81" s="142"/>
      <c r="H81" s="142"/>
      <c r="I81" s="3"/>
      <c r="J81" s="3"/>
      <c r="K81" s="137"/>
      <c r="L81" s="137"/>
      <c r="M81" s="199"/>
    </row>
    <row r="82" spans="1:13" s="5" customFormat="1" hidden="1">
      <c r="B82" s="162" t="s">
        <v>129</v>
      </c>
      <c r="C82" s="163" t="s">
        <v>130</v>
      </c>
      <c r="D82" s="162"/>
      <c r="E82" s="163"/>
      <c r="F82" s="143"/>
      <c r="G82" s="142"/>
      <c r="H82" s="142"/>
      <c r="I82" s="3"/>
      <c r="J82" s="3"/>
      <c r="K82" s="137"/>
      <c r="L82" s="137"/>
      <c r="M82" s="231"/>
    </row>
    <row r="83" spans="1:13" s="181" customFormat="1" hidden="1">
      <c r="A83" s="5"/>
      <c r="B83" s="3"/>
      <c r="C83" s="137"/>
      <c r="D83" s="3"/>
      <c r="E83" s="137"/>
      <c r="F83" s="143"/>
      <c r="G83" s="142"/>
      <c r="H83" s="142"/>
      <c r="I83" s="3"/>
      <c r="J83" s="3"/>
      <c r="K83" s="137"/>
      <c r="L83" s="137"/>
      <c r="M83" s="199"/>
    </row>
    <row r="84" spans="1:13" s="181" customFormat="1" hidden="1">
      <c r="A84" s="5"/>
      <c r="B84" s="3"/>
      <c r="C84" s="137"/>
      <c r="D84" s="3"/>
      <c r="E84" s="137"/>
      <c r="F84" s="143"/>
      <c r="G84" s="142"/>
      <c r="H84" s="142"/>
      <c r="I84" s="3"/>
      <c r="J84" s="3"/>
      <c r="K84" s="137"/>
      <c r="L84" s="137"/>
      <c r="M84" s="199"/>
    </row>
    <row r="85" spans="1:13" s="181" customFormat="1" hidden="1">
      <c r="A85" s="5"/>
      <c r="B85" s="3"/>
      <c r="C85" s="132"/>
      <c r="D85" s="3"/>
      <c r="E85" s="3"/>
      <c r="F85" s="142"/>
      <c r="G85" s="142"/>
      <c r="H85" s="142"/>
      <c r="I85" s="3"/>
      <c r="J85" s="3"/>
      <c r="K85" s="132"/>
      <c r="L85" s="137"/>
      <c r="M85" s="199"/>
    </row>
    <row r="86" spans="1:13" s="5" customFormat="1" hidden="1">
      <c r="B86" s="163" t="s">
        <v>276</v>
      </c>
      <c r="C86" s="186"/>
      <c r="D86" s="3"/>
      <c r="E86" s="3"/>
      <c r="F86" s="187"/>
      <c r="G86" s="142"/>
      <c r="H86" s="142"/>
      <c r="I86" s="3"/>
      <c r="J86" s="3"/>
      <c r="K86" s="137"/>
      <c r="L86" s="137"/>
      <c r="M86" s="231"/>
    </row>
    <row r="87" spans="1:13" s="5" customFormat="1" hidden="1">
      <c r="B87" s="162" t="s">
        <v>16</v>
      </c>
      <c r="C87" s="188" t="s">
        <v>17</v>
      </c>
      <c r="D87" s="162"/>
      <c r="E87" s="163"/>
      <c r="F87" s="143"/>
      <c r="G87" s="142"/>
      <c r="H87" s="142"/>
      <c r="I87" s="3"/>
      <c r="J87" s="3"/>
      <c r="K87" s="137"/>
      <c r="L87" s="137"/>
      <c r="M87" s="231"/>
    </row>
    <row r="88" spans="1:13" s="5" customFormat="1" hidden="1">
      <c r="B88" s="161" t="s">
        <v>18</v>
      </c>
      <c r="C88" s="201" t="s">
        <v>19</v>
      </c>
      <c r="D88" s="3"/>
      <c r="E88" s="3"/>
      <c r="F88" s="143"/>
      <c r="G88" s="142"/>
      <c r="H88" s="142"/>
      <c r="I88" s="3"/>
      <c r="J88" s="3"/>
      <c r="K88" s="137"/>
      <c r="L88" s="137"/>
      <c r="M88" s="231"/>
    </row>
    <row r="89" spans="1:13" s="181" customFormat="1" hidden="1">
      <c r="A89" s="5"/>
      <c r="B89" s="3"/>
      <c r="C89" s="137"/>
      <c r="D89" s="3"/>
      <c r="E89" s="3"/>
      <c r="F89" s="143"/>
      <c r="G89" s="142"/>
      <c r="H89" s="142"/>
      <c r="I89" s="3"/>
      <c r="J89" s="3"/>
      <c r="K89" s="137"/>
      <c r="L89" s="137"/>
      <c r="M89" s="199"/>
    </row>
    <row r="90" spans="1:13" s="181" customFormat="1" hidden="1">
      <c r="A90" s="5"/>
      <c r="B90" s="3"/>
      <c r="C90" s="137"/>
      <c r="D90" s="3"/>
      <c r="E90" s="3"/>
      <c r="F90" s="143"/>
      <c r="G90" s="142"/>
      <c r="H90" s="142"/>
      <c r="I90" s="3"/>
      <c r="J90" s="3"/>
      <c r="K90" s="137"/>
      <c r="L90" s="137"/>
      <c r="M90" s="199"/>
    </row>
    <row r="91" spans="1:13" s="181" customFormat="1" hidden="1">
      <c r="A91" s="5"/>
      <c r="B91" s="3"/>
      <c r="C91" s="137"/>
      <c r="D91" s="3"/>
      <c r="E91" s="3"/>
      <c r="F91" s="143"/>
      <c r="G91" s="142"/>
      <c r="H91" s="142"/>
      <c r="I91" s="3"/>
      <c r="J91" s="3"/>
      <c r="K91" s="137"/>
      <c r="L91" s="137"/>
      <c r="M91" s="199"/>
    </row>
    <row r="92" spans="1:13" s="181" customFormat="1" hidden="1">
      <c r="A92" s="5"/>
      <c r="B92" s="3"/>
      <c r="C92" s="137"/>
      <c r="D92" s="3"/>
      <c r="E92" s="3"/>
      <c r="F92" s="143"/>
      <c r="G92" s="142"/>
      <c r="H92" s="142"/>
      <c r="I92" s="3"/>
      <c r="J92" s="3"/>
      <c r="K92" s="137"/>
      <c r="L92" s="137"/>
      <c r="M92" s="199"/>
    </row>
    <row r="93" spans="1:13" s="181" customFormat="1" hidden="1">
      <c r="A93" s="5"/>
      <c r="B93" s="3"/>
      <c r="C93" s="137"/>
      <c r="D93" s="3"/>
      <c r="E93" s="3"/>
      <c r="F93" s="143"/>
      <c r="G93" s="142"/>
      <c r="H93" s="142"/>
      <c r="I93" s="3"/>
      <c r="J93" s="3"/>
      <c r="K93" s="137"/>
      <c r="L93" s="137"/>
      <c r="M93" s="199"/>
    </row>
    <row r="94" spans="1:13" s="5" customFormat="1" hidden="1">
      <c r="B94" s="161" t="s">
        <v>56</v>
      </c>
      <c r="C94" s="201" t="s">
        <v>57</v>
      </c>
      <c r="D94" s="3"/>
      <c r="E94" s="3"/>
      <c r="F94" s="143"/>
      <c r="G94" s="142"/>
      <c r="H94" s="142"/>
      <c r="I94" s="3"/>
      <c r="J94" s="3"/>
      <c r="K94" s="137"/>
      <c r="L94" s="137"/>
      <c r="M94" s="231"/>
    </row>
    <row r="95" spans="1:13" s="181" customFormat="1" hidden="1">
      <c r="A95" s="5"/>
      <c r="B95" s="3"/>
      <c r="C95" s="137"/>
      <c r="D95" s="3"/>
      <c r="E95" s="3"/>
      <c r="F95" s="143"/>
      <c r="G95" s="142"/>
      <c r="H95" s="142"/>
      <c r="I95" s="3"/>
      <c r="J95" s="3"/>
      <c r="K95" s="137"/>
      <c r="L95" s="137"/>
      <c r="M95" s="199"/>
    </row>
    <row r="96" spans="1:13" s="181" customFormat="1" hidden="1">
      <c r="A96" s="5"/>
      <c r="B96" s="3"/>
      <c r="C96" s="137"/>
      <c r="D96" s="3"/>
      <c r="E96" s="3"/>
      <c r="F96" s="143"/>
      <c r="G96" s="142"/>
      <c r="H96" s="142"/>
      <c r="I96" s="3"/>
      <c r="J96" s="3"/>
      <c r="K96" s="137"/>
      <c r="L96" s="137"/>
      <c r="M96" s="199"/>
    </row>
    <row r="97" spans="1:13" s="181" customFormat="1" hidden="1">
      <c r="A97" s="5"/>
      <c r="B97" s="3"/>
      <c r="C97" s="137"/>
      <c r="D97" s="3"/>
      <c r="E97" s="3"/>
      <c r="F97" s="143"/>
      <c r="G97" s="142"/>
      <c r="H97" s="142"/>
      <c r="I97" s="3"/>
      <c r="J97" s="3"/>
      <c r="K97" s="137"/>
      <c r="L97" s="137"/>
      <c r="M97" s="199"/>
    </row>
    <row r="98" spans="1:13" s="5" customFormat="1" hidden="1">
      <c r="B98" s="162" t="s">
        <v>129</v>
      </c>
      <c r="C98" s="163" t="s">
        <v>130</v>
      </c>
      <c r="D98" s="3"/>
      <c r="E98" s="3"/>
      <c r="F98" s="143"/>
      <c r="G98" s="142"/>
      <c r="H98" s="142"/>
      <c r="I98" s="3"/>
      <c r="J98" s="3"/>
      <c r="K98" s="137"/>
      <c r="L98" s="137"/>
      <c r="M98" s="231"/>
    </row>
    <row r="99" spans="1:13" s="181" customFormat="1" hidden="1">
      <c r="A99" s="5"/>
      <c r="B99" s="3"/>
      <c r="C99" s="137"/>
      <c r="D99" s="3"/>
      <c r="E99" s="3"/>
      <c r="F99" s="143"/>
      <c r="G99" s="142"/>
      <c r="H99" s="142"/>
      <c r="I99" s="3"/>
      <c r="J99" s="3"/>
      <c r="K99" s="137"/>
      <c r="L99" s="137"/>
      <c r="M99" s="199"/>
    </row>
    <row r="100" spans="1:13" s="181" customFormat="1" hidden="1">
      <c r="A100" s="5"/>
      <c r="B100" s="3"/>
      <c r="C100" s="137"/>
      <c r="D100" s="3"/>
      <c r="E100" s="3"/>
      <c r="F100" s="143"/>
      <c r="G100" s="142"/>
      <c r="H100" s="142"/>
      <c r="I100" s="3"/>
      <c r="J100" s="3"/>
      <c r="K100" s="137"/>
      <c r="L100" s="137"/>
      <c r="M100" s="199"/>
    </row>
    <row r="101" spans="1:13" s="181" customFormat="1" hidden="1">
      <c r="A101" s="5"/>
      <c r="B101" s="3"/>
      <c r="C101" s="137"/>
      <c r="D101" s="3"/>
      <c r="E101" s="3"/>
      <c r="F101" s="143"/>
      <c r="G101" s="142"/>
      <c r="H101" s="142"/>
      <c r="I101" s="3"/>
      <c r="J101" s="3"/>
      <c r="K101" s="137"/>
      <c r="L101" s="137"/>
      <c r="M101" s="199"/>
    </row>
    <row r="102" spans="1:13" s="181" customFormat="1" hidden="1">
      <c r="A102" s="5"/>
      <c r="B102" s="3"/>
      <c r="C102" s="137"/>
      <c r="D102" s="3"/>
      <c r="E102" s="3"/>
      <c r="F102" s="143"/>
      <c r="G102" s="142"/>
      <c r="H102" s="142"/>
      <c r="I102" s="3"/>
      <c r="J102" s="3"/>
      <c r="K102" s="137"/>
      <c r="L102" s="137"/>
      <c r="M102" s="199"/>
    </row>
    <row r="103" spans="1:13" s="2" customFormat="1">
      <c r="B103" s="42" t="s">
        <v>6442</v>
      </c>
      <c r="C103" s="40"/>
      <c r="D103" s="11"/>
      <c r="E103" s="11"/>
      <c r="F103" s="37"/>
      <c r="G103" s="38"/>
      <c r="H103" s="38"/>
      <c r="I103" s="11"/>
      <c r="J103" s="11"/>
      <c r="K103" s="36"/>
      <c r="L103" s="36"/>
      <c r="M103" s="257">
        <v>0</v>
      </c>
    </row>
    <row r="104" spans="1:13" s="2" customFormat="1">
      <c r="B104" s="41" t="s">
        <v>16</v>
      </c>
      <c r="C104" s="43" t="s">
        <v>6493</v>
      </c>
      <c r="D104" s="41"/>
      <c r="E104" s="42"/>
      <c r="F104" s="39"/>
      <c r="G104" s="38"/>
      <c r="H104" s="38"/>
      <c r="I104" s="11"/>
      <c r="J104" s="11"/>
      <c r="K104" s="36"/>
      <c r="L104" s="36"/>
      <c r="M104" s="257">
        <v>0</v>
      </c>
    </row>
    <row r="105" spans="1:13" s="5" customFormat="1" hidden="1">
      <c r="B105" s="161" t="s">
        <v>18</v>
      </c>
      <c r="C105" s="201" t="s">
        <v>19</v>
      </c>
      <c r="D105" s="3"/>
      <c r="E105" s="3"/>
      <c r="F105" s="142"/>
      <c r="G105" s="142"/>
      <c r="H105" s="142"/>
      <c r="I105" s="3"/>
      <c r="J105" s="3"/>
      <c r="K105" s="182"/>
      <c r="L105" s="137"/>
      <c r="M105" s="381"/>
    </row>
    <row r="106" spans="1:13" s="5" customFormat="1" hidden="1">
      <c r="B106" s="130"/>
      <c r="C106" s="137"/>
      <c r="D106" s="3"/>
      <c r="E106" s="3"/>
      <c r="F106" s="142"/>
      <c r="G106" s="142"/>
      <c r="H106" s="142"/>
      <c r="I106" s="3"/>
      <c r="J106" s="3"/>
      <c r="K106" s="137"/>
      <c r="L106" s="386"/>
      <c r="M106" s="381"/>
    </row>
    <row r="107" spans="1:13" s="5" customFormat="1" hidden="1">
      <c r="B107" s="130"/>
      <c r="C107" s="137"/>
      <c r="D107" s="3"/>
      <c r="E107" s="3"/>
      <c r="F107" s="142"/>
      <c r="G107" s="142"/>
      <c r="H107" s="142"/>
      <c r="I107" s="3"/>
      <c r="J107" s="3"/>
      <c r="K107" s="137"/>
      <c r="L107" s="386"/>
      <c r="M107" s="381"/>
    </row>
    <row r="108" spans="1:13" s="5" customFormat="1" hidden="1">
      <c r="B108" s="130"/>
      <c r="C108" s="137"/>
      <c r="D108" s="3"/>
      <c r="E108" s="3"/>
      <c r="F108" s="142"/>
      <c r="G108" s="142"/>
      <c r="H108" s="142"/>
      <c r="I108" s="3"/>
      <c r="J108" s="3"/>
      <c r="K108" s="137"/>
      <c r="L108" s="386"/>
      <c r="M108" s="381"/>
    </row>
    <row r="109" spans="1:13" s="5" customFormat="1" hidden="1">
      <c r="B109" s="130"/>
      <c r="C109" s="137"/>
      <c r="D109" s="3"/>
      <c r="E109" s="3"/>
      <c r="F109" s="142"/>
      <c r="G109" s="142"/>
      <c r="H109" s="142"/>
      <c r="I109" s="3"/>
      <c r="J109" s="3"/>
      <c r="K109" s="137"/>
      <c r="L109" s="386"/>
      <c r="M109" s="381"/>
    </row>
    <row r="110" spans="1:13" s="5" customFormat="1" hidden="1">
      <c r="B110" s="130"/>
      <c r="C110" s="137"/>
      <c r="D110" s="3"/>
      <c r="E110" s="3"/>
      <c r="F110" s="142"/>
      <c r="G110" s="142"/>
      <c r="H110" s="142"/>
      <c r="I110" s="3"/>
      <c r="J110" s="3"/>
      <c r="K110" s="137"/>
      <c r="L110" s="386"/>
      <c r="M110" s="381"/>
    </row>
    <row r="111" spans="1:13" s="5" customFormat="1" hidden="1">
      <c r="B111" s="130"/>
      <c r="C111" s="137"/>
      <c r="D111" s="3"/>
      <c r="E111" s="3"/>
      <c r="F111" s="142"/>
      <c r="G111" s="142"/>
      <c r="H111" s="142"/>
      <c r="I111" s="3"/>
      <c r="J111" s="3"/>
      <c r="K111" s="137"/>
      <c r="L111" s="386"/>
      <c r="M111" s="381"/>
    </row>
    <row r="112" spans="1:13" s="5" customFormat="1" hidden="1">
      <c r="B112" s="130"/>
      <c r="C112" s="137"/>
      <c r="D112" s="3"/>
      <c r="E112" s="3"/>
      <c r="F112" s="142"/>
      <c r="G112" s="142"/>
      <c r="H112" s="142"/>
      <c r="I112" s="3"/>
      <c r="J112" s="3"/>
      <c r="K112" s="137"/>
      <c r="L112" s="386"/>
      <c r="M112" s="381"/>
    </row>
    <row r="113" spans="1:13" s="5" customFormat="1" hidden="1">
      <c r="B113" s="130"/>
      <c r="C113" s="131"/>
      <c r="D113" s="3"/>
      <c r="E113" s="3"/>
      <c r="F113" s="142"/>
      <c r="G113" s="142"/>
      <c r="H113" s="142"/>
      <c r="I113" s="3"/>
      <c r="J113" s="3"/>
      <c r="K113" s="182"/>
      <c r="L113" s="137"/>
      <c r="M113" s="231"/>
    </row>
    <row r="114" spans="1:13" s="80" customFormat="1">
      <c r="A114" s="1"/>
      <c r="B114" s="79" t="s">
        <v>56</v>
      </c>
      <c r="C114" s="189" t="s">
        <v>6492</v>
      </c>
      <c r="D114" s="78"/>
      <c r="E114" s="78"/>
      <c r="F114" s="87"/>
      <c r="G114" s="87"/>
      <c r="H114" s="87"/>
      <c r="I114" s="78"/>
      <c r="J114" s="78"/>
      <c r="K114" s="91"/>
      <c r="L114" s="92"/>
      <c r="M114" s="258">
        <v>0</v>
      </c>
    </row>
    <row r="115" spans="1:13" ht="94.5">
      <c r="B115" s="6">
        <v>1</v>
      </c>
      <c r="C115" s="33" t="s">
        <v>4124</v>
      </c>
      <c r="D115" s="6" t="s">
        <v>4125</v>
      </c>
      <c r="E115" s="6" t="s">
        <v>280</v>
      </c>
      <c r="F115" s="12">
        <v>170.7</v>
      </c>
      <c r="G115" s="12">
        <v>170.7</v>
      </c>
      <c r="I115" s="6" t="s">
        <v>281</v>
      </c>
      <c r="J115" s="6" t="s">
        <v>363</v>
      </c>
      <c r="K115" s="33" t="s">
        <v>4126</v>
      </c>
      <c r="L115" s="7"/>
      <c r="M115" s="16">
        <v>1</v>
      </c>
    </row>
    <row r="116" spans="1:13" ht="110.25">
      <c r="B116" s="6">
        <v>2</v>
      </c>
      <c r="C116" s="33" t="s">
        <v>4141</v>
      </c>
      <c r="D116" s="6" t="s">
        <v>860</v>
      </c>
      <c r="E116" s="6" t="s">
        <v>280</v>
      </c>
      <c r="F116" s="12">
        <v>10.7</v>
      </c>
      <c r="G116" s="12">
        <v>10.7</v>
      </c>
      <c r="I116" s="6" t="s">
        <v>281</v>
      </c>
      <c r="J116" s="6" t="s">
        <v>522</v>
      </c>
      <c r="K116" s="33" t="s">
        <v>4142</v>
      </c>
      <c r="L116" s="7"/>
      <c r="M116" s="16">
        <v>1</v>
      </c>
    </row>
    <row r="117" spans="1:13" s="5" customFormat="1" hidden="1">
      <c r="B117" s="3"/>
      <c r="C117" s="132"/>
      <c r="D117" s="3"/>
      <c r="E117" s="3"/>
      <c r="F117" s="142"/>
      <c r="G117" s="142"/>
      <c r="H117" s="142"/>
      <c r="I117" s="3"/>
      <c r="J117" s="3"/>
      <c r="K117" s="132"/>
      <c r="L117" s="137"/>
      <c r="M117" s="231"/>
    </row>
    <row r="118" spans="1:13" s="5" customFormat="1" hidden="1">
      <c r="B118" s="162" t="s">
        <v>129</v>
      </c>
      <c r="C118" s="163" t="s">
        <v>130</v>
      </c>
      <c r="D118" s="3"/>
      <c r="E118" s="3"/>
      <c r="F118" s="142"/>
      <c r="G118" s="142"/>
      <c r="H118" s="142"/>
      <c r="I118" s="3"/>
      <c r="J118" s="3"/>
      <c r="K118" s="132"/>
      <c r="L118" s="137"/>
      <c r="M118" s="381"/>
    </row>
    <row r="119" spans="1:13" s="5" customFormat="1" hidden="1">
      <c r="B119" s="130"/>
      <c r="C119" s="137"/>
      <c r="D119" s="3"/>
      <c r="E119" s="3"/>
      <c r="F119" s="142"/>
      <c r="G119" s="142"/>
      <c r="H119" s="142"/>
      <c r="I119" s="3"/>
      <c r="J119" s="3"/>
      <c r="K119" s="137"/>
      <c r="L119" s="386"/>
      <c r="M119" s="381"/>
    </row>
    <row r="120" spans="1:13" s="5" customFormat="1" hidden="1">
      <c r="B120" s="130"/>
      <c r="C120" s="137"/>
      <c r="D120" s="3"/>
      <c r="E120" s="3"/>
      <c r="F120" s="142"/>
      <c r="G120" s="142"/>
      <c r="H120" s="142"/>
      <c r="I120" s="3"/>
      <c r="J120" s="3"/>
      <c r="K120" s="137"/>
      <c r="L120" s="386"/>
      <c r="M120" s="381"/>
    </row>
    <row r="121" spans="1:13" s="5" customFormat="1" hidden="1">
      <c r="B121" s="130"/>
      <c r="C121" s="137"/>
      <c r="D121" s="3"/>
      <c r="E121" s="3"/>
      <c r="F121" s="142"/>
      <c r="G121" s="142"/>
      <c r="H121" s="142"/>
      <c r="I121" s="3"/>
      <c r="J121" s="3"/>
      <c r="K121" s="137"/>
      <c r="L121" s="386"/>
      <c r="M121" s="381"/>
    </row>
    <row r="122" spans="1:13" s="5" customFormat="1" hidden="1">
      <c r="B122" s="130"/>
      <c r="C122" s="137"/>
      <c r="D122" s="3"/>
      <c r="E122" s="3"/>
      <c r="F122" s="142"/>
      <c r="G122" s="142"/>
      <c r="H122" s="142"/>
      <c r="I122" s="3"/>
      <c r="J122" s="3"/>
      <c r="K122" s="137"/>
      <c r="L122" s="386"/>
      <c r="M122" s="381"/>
    </row>
    <row r="123" spans="1:13" s="5" customFormat="1" hidden="1">
      <c r="B123" s="3"/>
      <c r="C123" s="132"/>
      <c r="D123" s="3"/>
      <c r="E123" s="3"/>
      <c r="F123" s="142"/>
      <c r="G123" s="142"/>
      <c r="H123" s="142"/>
      <c r="I123" s="3"/>
      <c r="J123" s="3"/>
      <c r="K123" s="132"/>
      <c r="L123" s="137"/>
      <c r="M123" s="231"/>
    </row>
    <row r="124" spans="1:13" s="5" customFormat="1" hidden="1">
      <c r="B124" s="163" t="s">
        <v>901</v>
      </c>
      <c r="C124" s="186"/>
      <c r="D124" s="3"/>
      <c r="E124" s="3"/>
      <c r="F124" s="187"/>
      <c r="G124" s="142"/>
      <c r="H124" s="142"/>
      <c r="I124" s="3"/>
      <c r="J124" s="3"/>
      <c r="K124" s="137"/>
      <c r="L124" s="137"/>
      <c r="M124" s="231"/>
    </row>
    <row r="125" spans="1:13" s="5" customFormat="1" hidden="1">
      <c r="B125" s="162" t="s">
        <v>16</v>
      </c>
      <c r="C125" s="188" t="s">
        <v>17</v>
      </c>
      <c r="D125" s="3"/>
      <c r="E125" s="3"/>
      <c r="F125" s="187"/>
      <c r="G125" s="142"/>
      <c r="H125" s="142"/>
      <c r="I125" s="3"/>
      <c r="J125" s="3"/>
      <c r="K125" s="137"/>
      <c r="L125" s="137"/>
      <c r="M125" s="231"/>
    </row>
    <row r="126" spans="1:13" s="5" customFormat="1" hidden="1">
      <c r="B126" s="161" t="s">
        <v>18</v>
      </c>
      <c r="C126" s="201" t="s">
        <v>19</v>
      </c>
      <c r="D126" s="3"/>
      <c r="E126" s="3"/>
      <c r="F126" s="187"/>
      <c r="G126" s="142"/>
      <c r="H126" s="142"/>
      <c r="I126" s="3"/>
      <c r="J126" s="3"/>
      <c r="K126" s="137"/>
      <c r="L126" s="137"/>
      <c r="M126" s="231"/>
    </row>
    <row r="127" spans="1:13" s="181" customFormat="1" hidden="1">
      <c r="A127" s="5"/>
      <c r="B127" s="3"/>
      <c r="C127" s="137"/>
      <c r="D127" s="3"/>
      <c r="E127" s="3"/>
      <c r="F127" s="142"/>
      <c r="G127" s="142"/>
      <c r="H127" s="142"/>
      <c r="I127" s="3"/>
      <c r="J127" s="3"/>
      <c r="K127" s="137"/>
      <c r="L127" s="137"/>
      <c r="M127" s="199"/>
    </row>
    <row r="128" spans="1:13" s="181" customFormat="1" hidden="1">
      <c r="A128" s="5"/>
      <c r="B128" s="3"/>
      <c r="C128" s="137"/>
      <c r="D128" s="3"/>
      <c r="E128" s="3"/>
      <c r="F128" s="142"/>
      <c r="G128" s="142"/>
      <c r="H128" s="142"/>
      <c r="I128" s="3"/>
      <c r="J128" s="3"/>
      <c r="K128" s="137"/>
      <c r="L128" s="137"/>
      <c r="M128" s="199"/>
    </row>
    <row r="129" spans="1:13" s="181" customFormat="1" hidden="1">
      <c r="A129" s="5"/>
      <c r="B129" s="3"/>
      <c r="C129" s="137"/>
      <c r="D129" s="3"/>
      <c r="E129" s="3"/>
      <c r="F129" s="142"/>
      <c r="G129" s="142"/>
      <c r="H129" s="142"/>
      <c r="I129" s="3"/>
      <c r="J129" s="3"/>
      <c r="K129" s="137"/>
      <c r="L129" s="137"/>
      <c r="M129" s="199"/>
    </row>
    <row r="130" spans="1:13" s="181" customFormat="1" hidden="1">
      <c r="A130" s="5"/>
      <c r="B130" s="3"/>
      <c r="C130" s="137"/>
      <c r="D130" s="3"/>
      <c r="E130" s="3"/>
      <c r="F130" s="142"/>
      <c r="G130" s="142"/>
      <c r="H130" s="142"/>
      <c r="I130" s="3"/>
      <c r="J130" s="3"/>
      <c r="K130" s="137"/>
      <c r="L130" s="137"/>
      <c r="M130" s="199"/>
    </row>
    <row r="131" spans="1:13" s="181" customFormat="1" hidden="1">
      <c r="A131" s="5"/>
      <c r="B131" s="3"/>
      <c r="C131" s="137"/>
      <c r="D131" s="3"/>
      <c r="E131" s="3"/>
      <c r="F131" s="142"/>
      <c r="G131" s="142"/>
      <c r="H131" s="142"/>
      <c r="I131" s="3"/>
      <c r="J131" s="3"/>
      <c r="K131" s="137"/>
      <c r="L131" s="137"/>
      <c r="M131" s="199"/>
    </row>
    <row r="132" spans="1:13" s="5" customFormat="1" hidden="1">
      <c r="B132" s="161" t="s">
        <v>56</v>
      </c>
      <c r="C132" s="201" t="s">
        <v>57</v>
      </c>
      <c r="D132" s="3"/>
      <c r="E132" s="3"/>
      <c r="F132" s="187"/>
      <c r="G132" s="142"/>
      <c r="H132" s="142"/>
      <c r="I132" s="3"/>
      <c r="J132" s="3"/>
      <c r="K132" s="137"/>
      <c r="L132" s="137"/>
      <c r="M132" s="231"/>
    </row>
    <row r="133" spans="1:13" s="181" customFormat="1" hidden="1">
      <c r="A133" s="5"/>
      <c r="B133" s="132"/>
      <c r="C133" s="132"/>
      <c r="D133" s="3"/>
      <c r="E133" s="3"/>
      <c r="F133" s="142"/>
      <c r="G133" s="142"/>
      <c r="H133" s="142"/>
      <c r="I133" s="3"/>
      <c r="J133" s="3"/>
      <c r="K133" s="137"/>
      <c r="L133" s="137"/>
      <c r="M133" s="199"/>
    </row>
    <row r="134" spans="1:13" s="181" customFormat="1" hidden="1">
      <c r="A134" s="5"/>
      <c r="B134" s="132"/>
      <c r="C134" s="132"/>
      <c r="D134" s="3"/>
      <c r="E134" s="3"/>
      <c r="F134" s="142"/>
      <c r="G134" s="142"/>
      <c r="H134" s="142"/>
      <c r="I134" s="3"/>
      <c r="J134" s="3"/>
      <c r="K134" s="137"/>
      <c r="L134" s="137"/>
      <c r="M134" s="199"/>
    </row>
    <row r="135" spans="1:13" s="181" customFormat="1" hidden="1">
      <c r="A135" s="5"/>
      <c r="B135" s="132"/>
      <c r="C135" s="132"/>
      <c r="D135" s="3"/>
      <c r="E135" s="3"/>
      <c r="F135" s="142"/>
      <c r="G135" s="142"/>
      <c r="H135" s="142"/>
      <c r="I135" s="3"/>
      <c r="J135" s="3"/>
      <c r="K135" s="137"/>
      <c r="L135" s="137"/>
      <c r="M135" s="199"/>
    </row>
    <row r="136" spans="1:13" s="181" customFormat="1" hidden="1">
      <c r="A136" s="5"/>
      <c r="B136" s="132"/>
      <c r="C136" s="132"/>
      <c r="D136" s="3"/>
      <c r="E136" s="3"/>
      <c r="F136" s="142"/>
      <c r="G136" s="142"/>
      <c r="H136" s="142"/>
      <c r="I136" s="3"/>
      <c r="J136" s="3"/>
      <c r="K136" s="137"/>
      <c r="L136" s="137"/>
      <c r="M136" s="199"/>
    </row>
    <row r="137" spans="1:13" s="181" customFormat="1" hidden="1">
      <c r="A137" s="5"/>
      <c r="B137" s="132"/>
      <c r="C137" s="132"/>
      <c r="D137" s="3"/>
      <c r="E137" s="3"/>
      <c r="F137" s="142"/>
      <c r="G137" s="142"/>
      <c r="H137" s="142"/>
      <c r="I137" s="3"/>
      <c r="J137" s="3"/>
      <c r="K137" s="137"/>
      <c r="L137" s="137"/>
      <c r="M137" s="199"/>
    </row>
    <row r="138" spans="1:13" s="181" customFormat="1" hidden="1">
      <c r="A138" s="5"/>
      <c r="B138" s="132"/>
      <c r="C138" s="132"/>
      <c r="D138" s="3"/>
      <c r="E138" s="3"/>
      <c r="F138" s="142"/>
      <c r="G138" s="142"/>
      <c r="H138" s="142"/>
      <c r="I138" s="3"/>
      <c r="J138" s="3"/>
      <c r="K138" s="137"/>
      <c r="L138" s="137"/>
      <c r="M138" s="199"/>
    </row>
    <row r="139" spans="1:13" s="5" customFormat="1" hidden="1">
      <c r="B139" s="162" t="s">
        <v>129</v>
      </c>
      <c r="C139" s="163" t="s">
        <v>130</v>
      </c>
      <c r="D139" s="162"/>
      <c r="E139" s="163"/>
      <c r="F139" s="143"/>
      <c r="G139" s="142"/>
      <c r="H139" s="142"/>
      <c r="I139" s="3"/>
      <c r="J139" s="3"/>
      <c r="K139" s="137"/>
      <c r="L139" s="137"/>
      <c r="M139" s="231"/>
    </row>
    <row r="140" spans="1:13" s="181" customFormat="1" hidden="1">
      <c r="A140" s="5"/>
      <c r="B140" s="196"/>
      <c r="C140" s="195"/>
      <c r="D140" s="196"/>
      <c r="E140" s="195"/>
      <c r="F140" s="143"/>
      <c r="G140" s="142"/>
      <c r="H140" s="142"/>
      <c r="I140" s="3"/>
      <c r="J140" s="3"/>
      <c r="K140" s="137"/>
      <c r="L140" s="137"/>
      <c r="M140" s="199"/>
    </row>
    <row r="141" spans="1:13" s="181" customFormat="1" hidden="1">
      <c r="A141" s="5"/>
      <c r="B141" s="196"/>
      <c r="C141" s="195"/>
      <c r="D141" s="196"/>
      <c r="E141" s="195"/>
      <c r="F141" s="143"/>
      <c r="G141" s="142"/>
      <c r="H141" s="142"/>
      <c r="I141" s="3"/>
      <c r="J141" s="3"/>
      <c r="K141" s="137"/>
      <c r="L141" s="137"/>
      <c r="M141" s="199"/>
    </row>
    <row r="142" spans="1:13" s="181" customFormat="1" hidden="1">
      <c r="A142" s="5"/>
      <c r="B142" s="196"/>
      <c r="C142" s="195"/>
      <c r="D142" s="196"/>
      <c r="E142" s="195"/>
      <c r="F142" s="143"/>
      <c r="G142" s="142"/>
      <c r="H142" s="142"/>
      <c r="I142" s="3"/>
      <c r="J142" s="3"/>
      <c r="K142" s="137"/>
      <c r="L142" s="137"/>
      <c r="M142" s="199"/>
    </row>
    <row r="143" spans="1:13" s="181" customFormat="1" hidden="1">
      <c r="A143" s="5"/>
      <c r="B143" s="196"/>
      <c r="C143" s="195"/>
      <c r="D143" s="196"/>
      <c r="E143" s="195"/>
      <c r="F143" s="143"/>
      <c r="G143" s="142"/>
      <c r="H143" s="142"/>
      <c r="I143" s="3"/>
      <c r="J143" s="3"/>
      <c r="K143" s="137"/>
      <c r="L143" s="137"/>
      <c r="M143" s="199"/>
    </row>
    <row r="144" spans="1:13" s="181" customFormat="1" hidden="1">
      <c r="A144" s="5"/>
      <c r="B144" s="3"/>
      <c r="C144" s="132"/>
      <c r="D144" s="3"/>
      <c r="E144" s="3"/>
      <c r="F144" s="142"/>
      <c r="G144" s="142"/>
      <c r="H144" s="142"/>
      <c r="I144" s="3"/>
      <c r="J144" s="3"/>
      <c r="K144" s="132"/>
      <c r="L144" s="137"/>
      <c r="M144" s="199"/>
    </row>
    <row r="145" spans="2:13" s="5" customFormat="1" hidden="1">
      <c r="B145" s="163" t="s">
        <v>6443</v>
      </c>
      <c r="C145" s="186"/>
      <c r="D145" s="3"/>
      <c r="E145" s="3"/>
      <c r="F145" s="187"/>
      <c r="G145" s="142"/>
      <c r="H145" s="142"/>
      <c r="I145" s="3"/>
      <c r="J145" s="3"/>
      <c r="K145" s="137"/>
      <c r="L145" s="137"/>
      <c r="M145" s="381"/>
    </row>
    <row r="146" spans="2:13" s="5" customFormat="1" hidden="1">
      <c r="B146" s="162" t="s">
        <v>16</v>
      </c>
      <c r="C146" s="188" t="s">
        <v>6493</v>
      </c>
      <c r="D146" s="162"/>
      <c r="E146" s="163"/>
      <c r="F146" s="143"/>
      <c r="G146" s="142"/>
      <c r="H146" s="142"/>
      <c r="I146" s="3"/>
      <c r="J146" s="3"/>
      <c r="K146" s="137"/>
      <c r="L146" s="137"/>
      <c r="M146" s="381"/>
    </row>
    <row r="147" spans="2:13" s="5" customFormat="1" hidden="1">
      <c r="B147" s="403" t="s">
        <v>18</v>
      </c>
      <c r="C147" s="404" t="s">
        <v>19</v>
      </c>
      <c r="D147" s="405"/>
      <c r="E147" s="405"/>
      <c r="F147" s="406"/>
      <c r="G147" s="406"/>
      <c r="H147" s="407"/>
      <c r="I147" s="405"/>
      <c r="J147" s="405"/>
      <c r="K147" s="408"/>
      <c r="L147" s="405"/>
      <c r="M147" s="381"/>
    </row>
    <row r="148" spans="2:13" s="413" customFormat="1" hidden="1"/>
    <row r="149" spans="2:13" s="413" customFormat="1" hidden="1"/>
    <row r="150" spans="2:13" s="413" customFormat="1" hidden="1"/>
    <row r="151" spans="2:13" s="413" customFormat="1" hidden="1"/>
    <row r="152" spans="2:13" s="181" customFormat="1" hidden="1">
      <c r="B152" s="409"/>
      <c r="C152" s="410"/>
      <c r="D152" s="409"/>
      <c r="E152" s="409"/>
      <c r="F152" s="411"/>
      <c r="G152" s="411"/>
      <c r="H152" s="412"/>
      <c r="I152" s="409"/>
      <c r="J152" s="409"/>
      <c r="K152" s="410"/>
      <c r="L152" s="409"/>
      <c r="M152" s="199"/>
    </row>
    <row r="153" spans="2:13" s="5" customFormat="1" hidden="1">
      <c r="B153" s="161" t="s">
        <v>56</v>
      </c>
      <c r="C153" s="201" t="s">
        <v>6492</v>
      </c>
      <c r="D153" s="3"/>
      <c r="E153" s="3"/>
      <c r="F153" s="133"/>
      <c r="G153" s="133"/>
      <c r="H153" s="133"/>
      <c r="I153" s="3"/>
      <c r="J153" s="3"/>
      <c r="K153" s="137"/>
      <c r="L153" s="216"/>
      <c r="M153" s="381"/>
    </row>
    <row r="154" spans="2:13" s="5" customFormat="1" hidden="1">
      <c r="B154" s="130"/>
      <c r="C154" s="137"/>
      <c r="D154" s="3"/>
      <c r="E154" s="3"/>
      <c r="F154" s="142"/>
      <c r="G154" s="142"/>
      <c r="H154" s="142"/>
      <c r="I154" s="3"/>
      <c r="J154" s="3"/>
      <c r="K154" s="137"/>
      <c r="L154" s="386"/>
      <c r="M154" s="381"/>
    </row>
    <row r="155" spans="2:13" s="5" customFormat="1" hidden="1">
      <c r="B155" s="130"/>
      <c r="C155" s="137"/>
      <c r="D155" s="3"/>
      <c r="E155" s="3"/>
      <c r="F155" s="142"/>
      <c r="G155" s="142"/>
      <c r="H155" s="142"/>
      <c r="I155" s="3"/>
      <c r="J155" s="3"/>
      <c r="K155" s="137"/>
      <c r="L155" s="386"/>
      <c r="M155" s="381"/>
    </row>
    <row r="156" spans="2:13" s="5" customFormat="1" hidden="1">
      <c r="B156" s="130"/>
      <c r="C156" s="137"/>
      <c r="D156" s="3"/>
      <c r="E156" s="3"/>
      <c r="F156" s="142"/>
      <c r="G156" s="142"/>
      <c r="H156" s="142"/>
      <c r="I156" s="3"/>
      <c r="J156" s="3"/>
      <c r="K156" s="137"/>
      <c r="L156" s="386"/>
      <c r="M156" s="381"/>
    </row>
    <row r="157" spans="2:13" s="5" customFormat="1" hidden="1">
      <c r="B157" s="130"/>
      <c r="C157" s="137"/>
      <c r="D157" s="3"/>
      <c r="E157" s="3"/>
      <c r="F157" s="142"/>
      <c r="G157" s="142"/>
      <c r="H157" s="142"/>
      <c r="I157" s="3"/>
      <c r="J157" s="3"/>
      <c r="K157" s="137"/>
      <c r="L157" s="386"/>
      <c r="M157" s="381"/>
    </row>
    <row r="158" spans="2:13" s="5" customFormat="1" hidden="1">
      <c r="B158" s="130"/>
      <c r="C158" s="137"/>
      <c r="D158" s="3"/>
      <c r="E158" s="3"/>
      <c r="F158" s="142"/>
      <c r="G158" s="142"/>
      <c r="H158" s="142"/>
      <c r="I158" s="3"/>
      <c r="J158" s="3"/>
      <c r="K158" s="137"/>
      <c r="L158" s="386"/>
      <c r="M158" s="381"/>
    </row>
    <row r="159" spans="2:13" s="5" customFormat="1" hidden="1">
      <c r="B159" s="215"/>
      <c r="C159" s="137"/>
      <c r="D159" s="3"/>
      <c r="E159" s="3"/>
      <c r="F159" s="133"/>
      <c r="G159" s="133"/>
      <c r="H159" s="133"/>
      <c r="I159" s="3"/>
      <c r="J159" s="3"/>
      <c r="K159" s="137"/>
      <c r="L159" s="216"/>
      <c r="M159" s="231"/>
    </row>
    <row r="160" spans="2:13" s="5" customFormat="1" hidden="1">
      <c r="B160" s="162" t="s">
        <v>129</v>
      </c>
      <c r="C160" s="163" t="s">
        <v>130</v>
      </c>
      <c r="D160" s="196"/>
      <c r="E160" s="195"/>
      <c r="F160" s="143"/>
      <c r="G160" s="142"/>
      <c r="H160" s="142"/>
      <c r="I160" s="3"/>
      <c r="J160" s="3"/>
      <c r="K160" s="137"/>
      <c r="L160" s="137"/>
      <c r="M160" s="231"/>
    </row>
    <row r="161" spans="1:13" s="5" customFormat="1" hidden="1">
      <c r="B161" s="3"/>
      <c r="C161" s="132"/>
      <c r="D161" s="3"/>
      <c r="E161" s="3"/>
      <c r="F161" s="133"/>
      <c r="G161" s="133"/>
      <c r="H161" s="133"/>
      <c r="I161" s="3"/>
      <c r="J161" s="3"/>
      <c r="K161" s="137"/>
      <c r="L161" s="137"/>
      <c r="M161" s="231"/>
    </row>
    <row r="162" spans="1:13" s="5" customFormat="1" hidden="1">
      <c r="B162" s="3"/>
      <c r="C162" s="132"/>
      <c r="D162" s="3"/>
      <c r="E162" s="3"/>
      <c r="F162" s="133"/>
      <c r="G162" s="133"/>
      <c r="H162" s="133"/>
      <c r="I162" s="3"/>
      <c r="J162" s="3"/>
      <c r="K162" s="137"/>
      <c r="L162" s="137"/>
      <c r="M162" s="231"/>
    </row>
    <row r="163" spans="1:13" s="5" customFormat="1" hidden="1">
      <c r="B163" s="3"/>
      <c r="C163" s="132"/>
      <c r="D163" s="3"/>
      <c r="E163" s="3"/>
      <c r="F163" s="133"/>
      <c r="G163" s="133"/>
      <c r="H163" s="133"/>
      <c r="I163" s="3"/>
      <c r="J163" s="3"/>
      <c r="K163" s="137"/>
      <c r="L163" s="137"/>
      <c r="M163" s="231"/>
    </row>
    <row r="164" spans="1:13" s="5" customFormat="1" hidden="1">
      <c r="B164" s="3"/>
      <c r="C164" s="132"/>
      <c r="D164" s="3"/>
      <c r="E164" s="3"/>
      <c r="F164" s="133"/>
      <c r="G164" s="133"/>
      <c r="H164" s="133"/>
      <c r="I164" s="3"/>
      <c r="J164" s="3"/>
      <c r="K164" s="137"/>
      <c r="L164" s="137"/>
      <c r="M164" s="231"/>
    </row>
    <row r="165" spans="1:13" s="5" customFormat="1" hidden="1">
      <c r="B165" s="3"/>
      <c r="C165" s="132"/>
      <c r="D165" s="3"/>
      <c r="E165" s="3"/>
      <c r="F165" s="133"/>
      <c r="G165" s="133"/>
      <c r="H165" s="133"/>
      <c r="I165" s="3"/>
      <c r="J165" s="3"/>
      <c r="K165" s="137"/>
      <c r="L165" s="137"/>
      <c r="M165" s="231"/>
    </row>
    <row r="166" spans="1:13" s="5" customFormat="1" hidden="1">
      <c r="B166" s="3"/>
      <c r="C166" s="132"/>
      <c r="D166" s="3"/>
      <c r="E166" s="132"/>
      <c r="F166" s="217"/>
      <c r="G166" s="217"/>
      <c r="H166" s="217"/>
      <c r="I166" s="130"/>
      <c r="J166" s="130"/>
      <c r="K166" s="137"/>
      <c r="L166" s="137"/>
      <c r="M166" s="231"/>
    </row>
    <row r="167" spans="1:13" s="5" customFormat="1" hidden="1">
      <c r="B167" s="163" t="s">
        <v>1076</v>
      </c>
      <c r="C167" s="186"/>
      <c r="D167" s="3"/>
      <c r="E167" s="3"/>
      <c r="F167" s="187"/>
      <c r="G167" s="142"/>
      <c r="H167" s="142"/>
      <c r="I167" s="3"/>
      <c r="J167" s="3"/>
      <c r="K167" s="137"/>
      <c r="L167" s="137"/>
      <c r="M167" s="231"/>
    </row>
    <row r="168" spans="1:13" s="30" customFormat="1" hidden="1">
      <c r="B168" s="162" t="s">
        <v>16</v>
      </c>
      <c r="C168" s="188" t="s">
        <v>17</v>
      </c>
      <c r="D168" s="196"/>
      <c r="E168" s="196"/>
      <c r="F168" s="187"/>
      <c r="G168" s="187"/>
      <c r="H168" s="187"/>
      <c r="I168" s="196"/>
      <c r="J168" s="196"/>
      <c r="K168" s="195"/>
      <c r="L168" s="195"/>
      <c r="M168" s="231"/>
    </row>
    <row r="169" spans="1:13" s="30" customFormat="1" hidden="1">
      <c r="B169" s="161" t="s">
        <v>18</v>
      </c>
      <c r="C169" s="201" t="s">
        <v>19</v>
      </c>
      <c r="D169" s="196"/>
      <c r="E169" s="196"/>
      <c r="F169" s="187"/>
      <c r="G169" s="187"/>
      <c r="H169" s="187"/>
      <c r="I169" s="196"/>
      <c r="J169" s="196"/>
      <c r="K169" s="195"/>
      <c r="L169" s="195"/>
      <c r="M169" s="231"/>
    </row>
    <row r="170" spans="1:13" s="181" customFormat="1" hidden="1">
      <c r="A170" s="5"/>
      <c r="B170" s="3"/>
      <c r="C170" s="137"/>
      <c r="D170" s="3"/>
      <c r="E170" s="3"/>
      <c r="F170" s="142"/>
      <c r="G170" s="142"/>
      <c r="H170" s="142"/>
      <c r="I170" s="3"/>
      <c r="J170" s="3"/>
      <c r="K170" s="137"/>
      <c r="L170" s="137"/>
      <c r="M170" s="199"/>
    </row>
    <row r="171" spans="1:13" s="181" customFormat="1" hidden="1">
      <c r="A171" s="5"/>
      <c r="B171" s="3"/>
      <c r="C171" s="137"/>
      <c r="D171" s="3"/>
      <c r="E171" s="3"/>
      <c r="F171" s="142"/>
      <c r="G171" s="142"/>
      <c r="H171" s="142"/>
      <c r="I171" s="3"/>
      <c r="J171" s="3"/>
      <c r="K171" s="137"/>
      <c r="L171" s="137"/>
      <c r="M171" s="199"/>
    </row>
    <row r="172" spans="1:13" s="181" customFormat="1" hidden="1">
      <c r="A172" s="5"/>
      <c r="B172" s="3"/>
      <c r="C172" s="137"/>
      <c r="D172" s="3"/>
      <c r="E172" s="3"/>
      <c r="F172" s="142"/>
      <c r="G172" s="142"/>
      <c r="H172" s="142"/>
      <c r="I172" s="3"/>
      <c r="J172" s="3"/>
      <c r="K172" s="137"/>
      <c r="L172" s="137"/>
      <c r="M172" s="199"/>
    </row>
    <row r="173" spans="1:13" s="181" customFormat="1" hidden="1">
      <c r="A173" s="5"/>
      <c r="B173" s="3"/>
      <c r="C173" s="137"/>
      <c r="D173" s="3"/>
      <c r="E173" s="3"/>
      <c r="F173" s="142"/>
      <c r="G173" s="142"/>
      <c r="H173" s="142"/>
      <c r="I173" s="3"/>
      <c r="J173" s="3"/>
      <c r="K173" s="137"/>
      <c r="L173" s="137"/>
      <c r="M173" s="199"/>
    </row>
    <row r="174" spans="1:13" s="181" customFormat="1" hidden="1">
      <c r="A174" s="5"/>
      <c r="B174" s="3"/>
      <c r="C174" s="137"/>
      <c r="D174" s="3"/>
      <c r="E174" s="3"/>
      <c r="F174" s="142"/>
      <c r="G174" s="142"/>
      <c r="H174" s="142"/>
      <c r="I174" s="3"/>
      <c r="J174" s="3"/>
      <c r="K174" s="137"/>
      <c r="L174" s="137"/>
      <c r="M174" s="199"/>
    </row>
    <row r="175" spans="1:13" s="30" customFormat="1" hidden="1">
      <c r="B175" s="161" t="s">
        <v>56</v>
      </c>
      <c r="C175" s="201" t="s">
        <v>57</v>
      </c>
      <c r="D175" s="196"/>
      <c r="E175" s="196"/>
      <c r="F175" s="187"/>
      <c r="G175" s="187"/>
      <c r="H175" s="187"/>
      <c r="I175" s="196"/>
      <c r="J175" s="196"/>
      <c r="K175" s="195"/>
      <c r="L175" s="195"/>
      <c r="M175" s="231"/>
    </row>
    <row r="176" spans="1:13" s="181" customFormat="1" hidden="1">
      <c r="A176" s="5"/>
      <c r="B176" s="3"/>
      <c r="C176" s="230"/>
      <c r="D176" s="3"/>
      <c r="E176" s="3"/>
      <c r="F176" s="142"/>
      <c r="G176" s="142"/>
      <c r="H176" s="142"/>
      <c r="I176" s="3"/>
      <c r="J176" s="3"/>
      <c r="K176" s="137"/>
      <c r="L176" s="137"/>
      <c r="M176" s="199"/>
    </row>
    <row r="177" spans="1:13" s="181" customFormat="1" hidden="1">
      <c r="A177" s="5"/>
      <c r="B177" s="3"/>
      <c r="C177" s="230"/>
      <c r="D177" s="3"/>
      <c r="E177" s="3"/>
      <c r="F177" s="142"/>
      <c r="G177" s="142"/>
      <c r="H177" s="142"/>
      <c r="I177" s="3"/>
      <c r="J177" s="3"/>
      <c r="K177" s="137"/>
      <c r="L177" s="137"/>
      <c r="M177" s="199"/>
    </row>
    <row r="178" spans="1:13" s="181" customFormat="1" hidden="1">
      <c r="A178" s="5"/>
      <c r="B178" s="3"/>
      <c r="C178" s="230"/>
      <c r="D178" s="3"/>
      <c r="E178" s="3"/>
      <c r="F178" s="142"/>
      <c r="G178" s="142"/>
      <c r="H178" s="142"/>
      <c r="I178" s="3"/>
      <c r="J178" s="3"/>
      <c r="K178" s="137"/>
      <c r="L178" s="137"/>
      <c r="M178" s="199"/>
    </row>
    <row r="179" spans="1:13" s="181" customFormat="1" hidden="1">
      <c r="A179" s="5"/>
      <c r="B179" s="3"/>
      <c r="C179" s="230"/>
      <c r="D179" s="3"/>
      <c r="E179" s="3"/>
      <c r="F179" s="142"/>
      <c r="G179" s="142"/>
      <c r="H179" s="142"/>
      <c r="I179" s="3"/>
      <c r="J179" s="3"/>
      <c r="K179" s="137"/>
      <c r="L179" s="137"/>
      <c r="M179" s="199"/>
    </row>
    <row r="180" spans="1:13" s="181" customFormat="1" hidden="1">
      <c r="A180" s="5"/>
      <c r="B180" s="3"/>
      <c r="C180" s="230"/>
      <c r="D180" s="3"/>
      <c r="E180" s="3"/>
      <c r="F180" s="142"/>
      <c r="G180" s="142"/>
      <c r="H180" s="142"/>
      <c r="I180" s="3"/>
      <c r="J180" s="3"/>
      <c r="K180" s="137"/>
      <c r="L180" s="137"/>
      <c r="M180" s="199"/>
    </row>
    <row r="181" spans="1:13" s="181" customFormat="1" hidden="1">
      <c r="A181" s="5"/>
      <c r="B181" s="132"/>
      <c r="C181" s="132"/>
      <c r="D181" s="3"/>
      <c r="E181" s="3"/>
      <c r="F181" s="142"/>
      <c r="G181" s="142"/>
      <c r="H181" s="142"/>
      <c r="I181" s="3"/>
      <c r="J181" s="3"/>
      <c r="K181" s="137"/>
      <c r="L181" s="137"/>
      <c r="M181" s="199"/>
    </row>
    <row r="182" spans="1:13" s="5" customFormat="1" hidden="1">
      <c r="B182" s="162" t="s">
        <v>129</v>
      </c>
      <c r="C182" s="163" t="s">
        <v>130</v>
      </c>
      <c r="D182" s="162"/>
      <c r="E182" s="163"/>
      <c r="F182" s="143"/>
      <c r="G182" s="142"/>
      <c r="H182" s="142"/>
      <c r="I182" s="3"/>
      <c r="J182" s="3"/>
      <c r="K182" s="137"/>
      <c r="L182" s="137"/>
      <c r="M182" s="231"/>
    </row>
    <row r="183" spans="1:13" s="181" customFormat="1" hidden="1">
      <c r="A183" s="5"/>
      <c r="B183" s="3"/>
      <c r="C183" s="137"/>
      <c r="D183" s="3"/>
      <c r="E183" s="3"/>
      <c r="F183" s="143"/>
      <c r="G183" s="142"/>
      <c r="H183" s="142"/>
      <c r="I183" s="3"/>
      <c r="J183" s="3"/>
      <c r="K183" s="185"/>
      <c r="L183" s="137"/>
      <c r="M183" s="199"/>
    </row>
    <row r="184" spans="1:13" s="181" customFormat="1" hidden="1">
      <c r="A184" s="5"/>
      <c r="B184" s="3"/>
      <c r="C184" s="137"/>
      <c r="D184" s="3"/>
      <c r="E184" s="3"/>
      <c r="F184" s="143"/>
      <c r="G184" s="142"/>
      <c r="H184" s="142"/>
      <c r="I184" s="3"/>
      <c r="J184" s="3"/>
      <c r="K184" s="185"/>
      <c r="L184" s="137"/>
      <c r="M184" s="199"/>
    </row>
    <row r="185" spans="1:13" s="181" customFormat="1" hidden="1">
      <c r="A185" s="5"/>
      <c r="B185" s="3"/>
      <c r="C185" s="137"/>
      <c r="D185" s="3"/>
      <c r="E185" s="3"/>
      <c r="F185" s="143"/>
      <c r="G185" s="142"/>
      <c r="H185" s="142"/>
      <c r="I185" s="3"/>
      <c r="J185" s="3"/>
      <c r="K185" s="185"/>
      <c r="L185" s="137"/>
      <c r="M185" s="199"/>
    </row>
    <row r="186" spans="1:13" s="181" customFormat="1" hidden="1">
      <c r="A186" s="5"/>
      <c r="B186" s="3"/>
      <c r="C186" s="137"/>
      <c r="D186" s="3"/>
      <c r="E186" s="3"/>
      <c r="F186" s="143"/>
      <c r="G186" s="142"/>
      <c r="H186" s="142"/>
      <c r="I186" s="3"/>
      <c r="J186" s="3"/>
      <c r="K186" s="185"/>
      <c r="L186" s="137"/>
      <c r="M186" s="199"/>
    </row>
    <row r="187" spans="1:13" s="181" customFormat="1" hidden="1">
      <c r="A187" s="5"/>
      <c r="B187" s="3"/>
      <c r="C187" s="132"/>
      <c r="D187" s="3"/>
      <c r="E187" s="3"/>
      <c r="F187" s="142"/>
      <c r="G187" s="142"/>
      <c r="H187" s="142"/>
      <c r="I187" s="3"/>
      <c r="J187" s="3"/>
      <c r="K187" s="132"/>
      <c r="L187" s="137"/>
      <c r="M187" s="199"/>
    </row>
    <row r="188" spans="1:13" s="5" customFormat="1" hidden="1">
      <c r="B188" s="163" t="s">
        <v>1077</v>
      </c>
      <c r="C188" s="186"/>
      <c r="D188" s="3"/>
      <c r="E188" s="3"/>
      <c r="F188" s="187"/>
      <c r="G188" s="142"/>
      <c r="H188" s="142"/>
      <c r="I188" s="3"/>
      <c r="J188" s="3"/>
      <c r="K188" s="137"/>
      <c r="L188" s="137"/>
      <c r="M188" s="231"/>
    </row>
    <row r="189" spans="1:13" s="5" customFormat="1" hidden="1">
      <c r="B189" s="162" t="s">
        <v>16</v>
      </c>
      <c r="C189" s="188" t="s">
        <v>17</v>
      </c>
      <c r="D189" s="162"/>
      <c r="E189" s="163"/>
      <c r="F189" s="143"/>
      <c r="G189" s="142"/>
      <c r="H189" s="142"/>
      <c r="I189" s="3"/>
      <c r="J189" s="3"/>
      <c r="K189" s="137"/>
      <c r="L189" s="137"/>
      <c r="M189" s="231"/>
    </row>
    <row r="190" spans="1:13" s="5" customFormat="1" hidden="1">
      <c r="B190" s="161" t="s">
        <v>18</v>
      </c>
      <c r="C190" s="201" t="s">
        <v>19</v>
      </c>
      <c r="D190" s="3"/>
      <c r="E190" s="137"/>
      <c r="F190" s="143"/>
      <c r="G190" s="142"/>
      <c r="H190" s="142"/>
      <c r="I190" s="3"/>
      <c r="J190" s="3"/>
      <c r="K190" s="185"/>
      <c r="L190" s="137"/>
      <c r="M190" s="231"/>
    </row>
    <row r="191" spans="1:13" s="181" customFormat="1" hidden="1">
      <c r="A191" s="5"/>
      <c r="B191" s="3"/>
      <c r="C191" s="137"/>
      <c r="D191" s="3"/>
      <c r="E191" s="137"/>
      <c r="F191" s="143"/>
      <c r="G191" s="142"/>
      <c r="H191" s="142"/>
      <c r="I191" s="3"/>
      <c r="J191" s="3"/>
      <c r="K191" s="185"/>
      <c r="L191" s="137"/>
      <c r="M191" s="199"/>
    </row>
    <row r="192" spans="1:13" s="181" customFormat="1" hidden="1">
      <c r="A192" s="5"/>
      <c r="B192" s="3"/>
      <c r="C192" s="137"/>
      <c r="D192" s="3"/>
      <c r="E192" s="137"/>
      <c r="F192" s="143"/>
      <c r="G192" s="142"/>
      <c r="H192" s="142"/>
      <c r="I192" s="3"/>
      <c r="J192" s="3"/>
      <c r="K192" s="185"/>
      <c r="L192" s="137"/>
      <c r="M192" s="199"/>
    </row>
    <row r="193" spans="1:13" s="181" customFormat="1" hidden="1">
      <c r="A193" s="5"/>
      <c r="B193" s="3"/>
      <c r="C193" s="137"/>
      <c r="D193" s="3"/>
      <c r="E193" s="137"/>
      <c r="F193" s="143"/>
      <c r="G193" s="142"/>
      <c r="H193" s="142"/>
      <c r="I193" s="3"/>
      <c r="J193" s="3"/>
      <c r="K193" s="185"/>
      <c r="L193" s="137"/>
      <c r="M193" s="199"/>
    </row>
    <row r="194" spans="1:13" s="181" customFormat="1" hidden="1">
      <c r="A194" s="5"/>
      <c r="B194" s="3"/>
      <c r="C194" s="137"/>
      <c r="D194" s="3"/>
      <c r="E194" s="137"/>
      <c r="F194" s="143"/>
      <c r="G194" s="142"/>
      <c r="H194" s="142"/>
      <c r="I194" s="3"/>
      <c r="J194" s="3"/>
      <c r="K194" s="185"/>
      <c r="L194" s="137"/>
      <c r="M194" s="199"/>
    </row>
    <row r="195" spans="1:13" s="181" customFormat="1" hidden="1">
      <c r="A195" s="5"/>
      <c r="B195" s="3"/>
      <c r="C195" s="137"/>
      <c r="D195" s="3"/>
      <c r="E195" s="137"/>
      <c r="F195" s="143"/>
      <c r="G195" s="142"/>
      <c r="H195" s="142"/>
      <c r="I195" s="3"/>
      <c r="J195" s="3"/>
      <c r="K195" s="185"/>
      <c r="L195" s="137"/>
      <c r="M195" s="199"/>
    </row>
    <row r="196" spans="1:13" s="5" customFormat="1" hidden="1">
      <c r="B196" s="161" t="s">
        <v>56</v>
      </c>
      <c r="C196" s="201" t="s">
        <v>57</v>
      </c>
      <c r="D196" s="3"/>
      <c r="E196" s="137"/>
      <c r="F196" s="143"/>
      <c r="G196" s="142"/>
      <c r="H196" s="142"/>
      <c r="I196" s="3"/>
      <c r="J196" s="3"/>
      <c r="K196" s="185"/>
      <c r="L196" s="137"/>
      <c r="M196" s="231"/>
    </row>
    <row r="197" spans="1:13" s="181" customFormat="1" hidden="1">
      <c r="A197" s="5"/>
      <c r="B197" s="3"/>
      <c r="C197" s="230"/>
      <c r="D197" s="3"/>
      <c r="E197" s="137"/>
      <c r="F197" s="143"/>
      <c r="G197" s="142"/>
      <c r="H197" s="142"/>
      <c r="I197" s="3"/>
      <c r="J197" s="3"/>
      <c r="K197" s="185"/>
      <c r="L197" s="137"/>
      <c r="M197" s="199"/>
    </row>
    <row r="198" spans="1:13" s="181" customFormat="1" hidden="1">
      <c r="A198" s="5"/>
      <c r="B198" s="3"/>
      <c r="C198" s="230"/>
      <c r="D198" s="3"/>
      <c r="E198" s="137"/>
      <c r="F198" s="143"/>
      <c r="G198" s="142"/>
      <c r="H198" s="142"/>
      <c r="I198" s="3"/>
      <c r="J198" s="3"/>
      <c r="K198" s="185"/>
      <c r="L198" s="137"/>
      <c r="M198" s="199"/>
    </row>
    <row r="199" spans="1:13" s="181" customFormat="1" hidden="1">
      <c r="A199" s="5"/>
      <c r="B199" s="3"/>
      <c r="C199" s="230"/>
      <c r="D199" s="3"/>
      <c r="E199" s="137"/>
      <c r="F199" s="143"/>
      <c r="G199" s="142"/>
      <c r="H199" s="142"/>
      <c r="I199" s="3"/>
      <c r="J199" s="3"/>
      <c r="K199" s="185"/>
      <c r="L199" s="137"/>
      <c r="M199" s="199"/>
    </row>
    <row r="200" spans="1:13" s="181" customFormat="1" hidden="1">
      <c r="A200" s="5"/>
      <c r="B200" s="3"/>
      <c r="C200" s="230"/>
      <c r="D200" s="3"/>
      <c r="E200" s="137"/>
      <c r="F200" s="143"/>
      <c r="G200" s="142"/>
      <c r="H200" s="142"/>
      <c r="I200" s="3"/>
      <c r="J200" s="3"/>
      <c r="K200" s="185"/>
      <c r="L200" s="137"/>
      <c r="M200" s="199"/>
    </row>
    <row r="201" spans="1:13" s="181" customFormat="1" hidden="1">
      <c r="A201" s="5"/>
      <c r="B201" s="3"/>
      <c r="C201" s="230"/>
      <c r="D201" s="3"/>
      <c r="E201" s="137"/>
      <c r="F201" s="143"/>
      <c r="G201" s="142"/>
      <c r="H201" s="142"/>
      <c r="I201" s="3"/>
      <c r="J201" s="3"/>
      <c r="K201" s="185"/>
      <c r="L201" s="137"/>
      <c r="M201" s="199"/>
    </row>
    <row r="202" spans="1:13" s="181" customFormat="1" hidden="1">
      <c r="A202" s="5"/>
      <c r="B202" s="132"/>
      <c r="C202" s="132"/>
      <c r="D202" s="3"/>
      <c r="E202" s="137"/>
      <c r="F202" s="143"/>
      <c r="G202" s="142"/>
      <c r="H202" s="142"/>
      <c r="I202" s="3"/>
      <c r="J202" s="3"/>
      <c r="K202" s="185"/>
      <c r="L202" s="137"/>
      <c r="M202" s="199"/>
    </row>
    <row r="203" spans="1:13" s="5" customFormat="1" hidden="1">
      <c r="B203" s="162" t="s">
        <v>129</v>
      </c>
      <c r="C203" s="163" t="s">
        <v>130</v>
      </c>
      <c r="D203" s="3"/>
      <c r="E203" s="137"/>
      <c r="F203" s="143"/>
      <c r="G203" s="142"/>
      <c r="H203" s="142"/>
      <c r="I203" s="3"/>
      <c r="J203" s="3"/>
      <c r="K203" s="185"/>
      <c r="L203" s="137"/>
      <c r="M203" s="231"/>
    </row>
    <row r="204" spans="1:13" s="181" customFormat="1" hidden="1">
      <c r="A204" s="5"/>
      <c r="B204" s="3"/>
      <c r="C204" s="137"/>
      <c r="D204" s="3"/>
      <c r="E204" s="137"/>
      <c r="F204" s="143"/>
      <c r="G204" s="142"/>
      <c r="H204" s="142"/>
      <c r="I204" s="3"/>
      <c r="J204" s="3"/>
      <c r="K204" s="185"/>
      <c r="L204" s="137"/>
      <c r="M204" s="199"/>
    </row>
    <row r="205" spans="1:13" s="181" customFormat="1" hidden="1">
      <c r="A205" s="5"/>
      <c r="B205" s="3"/>
      <c r="C205" s="137"/>
      <c r="D205" s="3"/>
      <c r="E205" s="137"/>
      <c r="F205" s="143"/>
      <c r="G205" s="142"/>
      <c r="H205" s="142"/>
      <c r="I205" s="3"/>
      <c r="J205" s="3"/>
      <c r="K205" s="185"/>
      <c r="L205" s="137"/>
      <c r="M205" s="199"/>
    </row>
    <row r="206" spans="1:13" s="181" customFormat="1" hidden="1">
      <c r="A206" s="5"/>
      <c r="B206" s="3"/>
      <c r="C206" s="132"/>
      <c r="D206" s="3"/>
      <c r="E206" s="3"/>
      <c r="F206" s="142"/>
      <c r="G206" s="142"/>
      <c r="H206" s="142"/>
      <c r="I206" s="3"/>
      <c r="J206" s="3"/>
      <c r="K206" s="132"/>
      <c r="L206" s="137"/>
      <c r="M206" s="199"/>
    </row>
    <row r="207" spans="1:13" s="5" customFormat="1" hidden="1">
      <c r="B207" s="163" t="s">
        <v>6444</v>
      </c>
      <c r="C207" s="186"/>
      <c r="D207" s="3"/>
      <c r="E207" s="3"/>
      <c r="F207" s="187"/>
      <c r="G207" s="142"/>
      <c r="H207" s="142"/>
      <c r="I207" s="3"/>
      <c r="J207" s="3"/>
      <c r="K207" s="137"/>
      <c r="L207" s="137"/>
      <c r="M207" s="381"/>
    </row>
    <row r="208" spans="1:13" s="5" customFormat="1" hidden="1">
      <c r="B208" s="162" t="s">
        <v>16</v>
      </c>
      <c r="C208" s="188" t="s">
        <v>17</v>
      </c>
      <c r="D208" s="162"/>
      <c r="E208" s="163"/>
      <c r="F208" s="143"/>
      <c r="G208" s="142"/>
      <c r="H208" s="142"/>
      <c r="I208" s="3"/>
      <c r="J208" s="3"/>
      <c r="K208" s="137"/>
      <c r="L208" s="137"/>
      <c r="M208" s="381"/>
    </row>
    <row r="209" spans="1:13" s="5" customFormat="1" hidden="1">
      <c r="B209" s="161" t="s">
        <v>18</v>
      </c>
      <c r="C209" s="201" t="s">
        <v>19</v>
      </c>
      <c r="D209" s="162"/>
      <c r="E209" s="163"/>
      <c r="F209" s="143"/>
      <c r="G209" s="142"/>
      <c r="H209" s="142"/>
      <c r="I209" s="3"/>
      <c r="J209" s="3"/>
      <c r="K209" s="137"/>
      <c r="L209" s="137"/>
      <c r="M209" s="381"/>
    </row>
    <row r="210" spans="1:13" s="181" customFormat="1" hidden="1">
      <c r="A210" s="5"/>
      <c r="B210" s="3"/>
      <c r="C210" s="137"/>
      <c r="D210" s="3"/>
      <c r="E210" s="132"/>
      <c r="F210" s="143"/>
      <c r="G210" s="142"/>
      <c r="H210" s="142"/>
      <c r="I210" s="3"/>
      <c r="J210" s="3"/>
      <c r="K210" s="137"/>
      <c r="L210" s="137"/>
      <c r="M210" s="199"/>
    </row>
    <row r="211" spans="1:13" s="181" customFormat="1" hidden="1">
      <c r="A211" s="5"/>
      <c r="B211" s="3"/>
      <c r="C211" s="137"/>
      <c r="D211" s="3"/>
      <c r="E211" s="132"/>
      <c r="F211" s="143"/>
      <c r="G211" s="142"/>
      <c r="H211" s="142"/>
      <c r="I211" s="3"/>
      <c r="J211" s="3"/>
      <c r="K211" s="137"/>
      <c r="L211" s="137"/>
      <c r="M211" s="199"/>
    </row>
    <row r="212" spans="1:13" s="181" customFormat="1" hidden="1">
      <c r="A212" s="5"/>
      <c r="B212" s="3"/>
      <c r="C212" s="137"/>
      <c r="D212" s="3"/>
      <c r="E212" s="132"/>
      <c r="F212" s="143"/>
      <c r="G212" s="142"/>
      <c r="H212" s="142"/>
      <c r="I212" s="3"/>
      <c r="J212" s="3"/>
      <c r="K212" s="137"/>
      <c r="L212" s="137"/>
      <c r="M212" s="199"/>
    </row>
    <row r="213" spans="1:13" s="181" customFormat="1" hidden="1">
      <c r="A213" s="5"/>
      <c r="B213" s="3"/>
      <c r="C213" s="137"/>
      <c r="D213" s="3"/>
      <c r="E213" s="132"/>
      <c r="F213" s="143"/>
      <c r="G213" s="142"/>
      <c r="H213" s="142"/>
      <c r="I213" s="3"/>
      <c r="J213" s="3"/>
      <c r="K213" s="137"/>
      <c r="L213" s="137"/>
      <c r="M213" s="199"/>
    </row>
    <row r="214" spans="1:13" s="181" customFormat="1" hidden="1">
      <c r="A214" s="5"/>
      <c r="B214" s="3"/>
      <c r="C214" s="137"/>
      <c r="D214" s="3"/>
      <c r="E214" s="132"/>
      <c r="F214" s="143"/>
      <c r="G214" s="142"/>
      <c r="H214" s="142"/>
      <c r="I214" s="3"/>
      <c r="J214" s="3"/>
      <c r="K214" s="137"/>
      <c r="L214" s="137"/>
      <c r="M214" s="199"/>
    </row>
    <row r="215" spans="1:13" s="5" customFormat="1" hidden="1">
      <c r="B215" s="161" t="s">
        <v>56</v>
      </c>
      <c r="C215" s="201" t="s">
        <v>57</v>
      </c>
      <c r="D215" s="162"/>
      <c r="E215" s="163"/>
      <c r="F215" s="143"/>
      <c r="G215" s="142"/>
      <c r="H215" s="142"/>
      <c r="I215" s="3"/>
      <c r="J215" s="3"/>
      <c r="K215" s="137"/>
      <c r="L215" s="137"/>
      <c r="M215" s="381"/>
    </row>
    <row r="216" spans="1:13" s="181" customFormat="1" hidden="1">
      <c r="A216" s="5"/>
      <c r="B216" s="3"/>
      <c r="C216" s="230"/>
      <c r="D216" s="3"/>
      <c r="E216" s="132"/>
      <c r="F216" s="143"/>
      <c r="G216" s="142"/>
      <c r="H216" s="142"/>
      <c r="I216" s="3"/>
      <c r="J216" s="3"/>
      <c r="K216" s="137"/>
      <c r="L216" s="137"/>
      <c r="M216" s="199"/>
    </row>
    <row r="217" spans="1:13" s="181" customFormat="1" hidden="1">
      <c r="A217" s="5"/>
      <c r="B217" s="3"/>
      <c r="C217" s="137"/>
      <c r="D217" s="3"/>
      <c r="E217" s="132"/>
      <c r="F217" s="143"/>
      <c r="G217" s="142"/>
      <c r="H217" s="142"/>
      <c r="I217" s="3"/>
      <c r="J217" s="3"/>
      <c r="K217" s="137"/>
      <c r="L217" s="137"/>
      <c r="M217" s="199"/>
    </row>
    <row r="218" spans="1:13" s="181" customFormat="1" hidden="1">
      <c r="A218" s="5"/>
      <c r="B218" s="3"/>
      <c r="C218" s="137"/>
      <c r="D218" s="3"/>
      <c r="E218" s="132"/>
      <c r="F218" s="143"/>
      <c r="G218" s="142"/>
      <c r="H218" s="142"/>
      <c r="I218" s="3"/>
      <c r="J218" s="3"/>
      <c r="K218" s="137"/>
      <c r="L218" s="137"/>
      <c r="M218" s="199"/>
    </row>
    <row r="219" spans="1:13" s="181" customFormat="1" hidden="1">
      <c r="A219" s="5"/>
      <c r="B219" s="3"/>
      <c r="C219" s="137"/>
      <c r="D219" s="3"/>
      <c r="E219" s="3"/>
      <c r="F219" s="265"/>
      <c r="G219" s="266"/>
      <c r="H219" s="266"/>
      <c r="I219" s="3"/>
      <c r="J219" s="3"/>
      <c r="K219" s="137"/>
      <c r="L219" s="137"/>
      <c r="M219" s="199"/>
    </row>
    <row r="220" spans="1:13" s="5" customFormat="1" hidden="1">
      <c r="B220" s="162" t="s">
        <v>129</v>
      </c>
      <c r="C220" s="163" t="s">
        <v>130</v>
      </c>
      <c r="D220" s="3"/>
      <c r="E220" s="3"/>
      <c r="F220" s="143"/>
      <c r="G220" s="142"/>
      <c r="H220" s="142"/>
      <c r="I220" s="3"/>
      <c r="J220" s="3"/>
      <c r="K220" s="137"/>
      <c r="L220" s="137"/>
      <c r="M220" s="381"/>
    </row>
    <row r="221" spans="1:13" s="181" customFormat="1" hidden="1">
      <c r="A221" s="5"/>
      <c r="B221" s="3"/>
      <c r="C221" s="137"/>
      <c r="D221" s="3"/>
      <c r="E221" s="3"/>
      <c r="F221" s="143"/>
      <c r="G221" s="142"/>
      <c r="H221" s="142"/>
      <c r="I221" s="3"/>
      <c r="J221" s="3"/>
      <c r="K221" s="137"/>
      <c r="L221" s="137"/>
      <c r="M221" s="199"/>
    </row>
    <row r="222" spans="1:13" s="181" customFormat="1" hidden="1">
      <c r="A222" s="5"/>
      <c r="B222" s="3"/>
      <c r="C222" s="137"/>
      <c r="D222" s="3"/>
      <c r="E222" s="3"/>
      <c r="F222" s="143"/>
      <c r="G222" s="142"/>
      <c r="H222" s="142"/>
      <c r="I222" s="3"/>
      <c r="J222" s="3"/>
      <c r="K222" s="137"/>
      <c r="L222" s="137"/>
      <c r="M222" s="199"/>
    </row>
    <row r="223" spans="1:13" s="181" customFormat="1" hidden="1">
      <c r="A223" s="5"/>
      <c r="B223" s="3"/>
      <c r="C223" s="132"/>
      <c r="D223" s="3"/>
      <c r="E223" s="3"/>
      <c r="F223" s="142"/>
      <c r="G223" s="142"/>
      <c r="H223" s="142"/>
      <c r="I223" s="3"/>
      <c r="J223" s="3"/>
      <c r="K223" s="132"/>
      <c r="L223" s="137"/>
      <c r="M223" s="199"/>
    </row>
    <row r="224" spans="1:13" s="5" customFormat="1" hidden="1">
      <c r="B224" s="163" t="s">
        <v>1078</v>
      </c>
      <c r="C224" s="186"/>
      <c r="D224" s="3"/>
      <c r="E224" s="3"/>
      <c r="F224" s="187"/>
      <c r="G224" s="142"/>
      <c r="H224" s="142"/>
      <c r="I224" s="3"/>
      <c r="J224" s="3"/>
      <c r="K224" s="137"/>
      <c r="L224" s="137"/>
      <c r="M224" s="231"/>
    </row>
    <row r="225" spans="2:13" s="5" customFormat="1" hidden="1">
      <c r="B225" s="162" t="s">
        <v>16</v>
      </c>
      <c r="C225" s="188" t="s">
        <v>17</v>
      </c>
      <c r="D225" s="162"/>
      <c r="E225" s="163"/>
      <c r="F225" s="143"/>
      <c r="G225" s="142"/>
      <c r="H225" s="142"/>
      <c r="I225" s="3"/>
      <c r="J225" s="3"/>
      <c r="K225" s="137"/>
      <c r="L225" s="137"/>
      <c r="M225" s="231"/>
    </row>
    <row r="226" spans="2:13" s="5" customFormat="1" hidden="1">
      <c r="B226" s="161" t="s">
        <v>18</v>
      </c>
      <c r="C226" s="201" t="s">
        <v>19</v>
      </c>
      <c r="D226" s="3"/>
      <c r="E226" s="3"/>
      <c r="F226" s="3"/>
      <c r="G226" s="3"/>
      <c r="H226" s="3"/>
      <c r="I226" s="3"/>
      <c r="J226" s="3"/>
      <c r="K226" s="137"/>
      <c r="L226" s="137"/>
      <c r="M226" s="231"/>
    </row>
    <row r="227" spans="2:13" s="5" customFormat="1" hidden="1">
      <c r="B227" s="130"/>
      <c r="C227" s="131"/>
      <c r="D227" s="3"/>
      <c r="E227" s="3"/>
      <c r="F227" s="3"/>
      <c r="G227" s="3"/>
      <c r="H227" s="3"/>
      <c r="I227" s="3"/>
      <c r="J227" s="3"/>
      <c r="K227" s="137"/>
      <c r="L227" s="137"/>
      <c r="M227" s="231"/>
    </row>
    <row r="228" spans="2:13" s="5" customFormat="1" hidden="1">
      <c r="B228" s="130"/>
      <c r="C228" s="131"/>
      <c r="D228" s="3"/>
      <c r="E228" s="3"/>
      <c r="F228" s="3"/>
      <c r="G228" s="3"/>
      <c r="H228" s="3"/>
      <c r="I228" s="3"/>
      <c r="J228" s="3"/>
      <c r="K228" s="137"/>
      <c r="L228" s="137"/>
      <c r="M228" s="231"/>
    </row>
    <row r="229" spans="2:13" s="5" customFormat="1" hidden="1">
      <c r="B229" s="130"/>
      <c r="C229" s="131"/>
      <c r="D229" s="3"/>
      <c r="E229" s="3"/>
      <c r="F229" s="3"/>
      <c r="G229" s="3"/>
      <c r="H229" s="3"/>
      <c r="I229" s="3"/>
      <c r="J229" s="3"/>
      <c r="K229" s="137"/>
      <c r="L229" s="137"/>
      <c r="M229" s="231"/>
    </row>
    <row r="230" spans="2:13" s="5" customFormat="1" hidden="1">
      <c r="B230" s="130"/>
      <c r="C230" s="131"/>
      <c r="D230" s="3"/>
      <c r="E230" s="3"/>
      <c r="F230" s="3"/>
      <c r="G230" s="3"/>
      <c r="H230" s="3"/>
      <c r="I230" s="3"/>
      <c r="J230" s="3"/>
      <c r="K230" s="137"/>
      <c r="L230" s="137"/>
      <c r="M230" s="231"/>
    </row>
    <row r="231" spans="2:13" s="5" customFormat="1" hidden="1">
      <c r="B231" s="130"/>
      <c r="C231" s="131"/>
      <c r="D231" s="3"/>
      <c r="E231" s="3"/>
      <c r="F231" s="3"/>
      <c r="G231" s="3"/>
      <c r="H231" s="3"/>
      <c r="I231" s="3"/>
      <c r="J231" s="3"/>
      <c r="K231" s="137"/>
      <c r="L231" s="137"/>
      <c r="M231" s="231"/>
    </row>
    <row r="232" spans="2:13" s="5" customFormat="1" hidden="1">
      <c r="B232" s="161" t="s">
        <v>56</v>
      </c>
      <c r="C232" s="201" t="s">
        <v>57</v>
      </c>
      <c r="D232" s="3"/>
      <c r="E232" s="3"/>
      <c r="F232" s="3"/>
      <c r="G232" s="3"/>
      <c r="H232" s="3"/>
      <c r="I232" s="3"/>
      <c r="J232" s="3"/>
      <c r="K232" s="137"/>
      <c r="L232" s="137"/>
      <c r="M232" s="231"/>
    </row>
    <row r="233" spans="2:13" s="5" customFormat="1" hidden="1">
      <c r="B233" s="130"/>
      <c r="C233" s="207"/>
      <c r="D233" s="3"/>
      <c r="E233" s="3"/>
      <c r="F233" s="3"/>
      <c r="G233" s="3"/>
      <c r="H233" s="3"/>
      <c r="I233" s="3"/>
      <c r="J233" s="3"/>
      <c r="K233" s="137"/>
      <c r="L233" s="137"/>
      <c r="M233" s="231"/>
    </row>
    <row r="234" spans="2:13" s="5" customFormat="1" hidden="1">
      <c r="B234" s="162"/>
      <c r="C234" s="188"/>
      <c r="D234" s="3"/>
      <c r="E234" s="3"/>
      <c r="F234" s="3"/>
      <c r="G234" s="3"/>
      <c r="H234" s="3"/>
      <c r="I234" s="3"/>
      <c r="J234" s="3"/>
      <c r="K234" s="137"/>
      <c r="L234" s="137"/>
      <c r="M234" s="231"/>
    </row>
    <row r="235" spans="2:13" s="5" customFormat="1" hidden="1">
      <c r="B235" s="162"/>
      <c r="C235" s="188"/>
      <c r="D235" s="3"/>
      <c r="E235" s="3"/>
      <c r="F235" s="3"/>
      <c r="G235" s="3"/>
      <c r="H235" s="3"/>
      <c r="I235" s="3"/>
      <c r="J235" s="3"/>
      <c r="K235" s="137"/>
      <c r="L235" s="137"/>
      <c r="M235" s="231"/>
    </row>
    <row r="236" spans="2:13" s="5" customFormat="1" hidden="1">
      <c r="B236" s="3"/>
      <c r="C236" s="137"/>
      <c r="D236" s="3"/>
      <c r="E236" s="3"/>
      <c r="F236" s="3"/>
      <c r="G236" s="3"/>
      <c r="H236" s="3"/>
      <c r="I236" s="3"/>
      <c r="J236" s="3"/>
      <c r="K236" s="137"/>
      <c r="L236" s="137"/>
      <c r="M236" s="231"/>
    </row>
    <row r="237" spans="2:13" s="5" customFormat="1" hidden="1">
      <c r="B237" s="162" t="s">
        <v>129</v>
      </c>
      <c r="C237" s="163" t="s">
        <v>130</v>
      </c>
      <c r="D237" s="3"/>
      <c r="E237" s="3"/>
      <c r="F237" s="3"/>
      <c r="G237" s="3"/>
      <c r="H237" s="3"/>
      <c r="I237" s="3"/>
      <c r="J237" s="3"/>
      <c r="K237" s="137"/>
      <c r="L237" s="137"/>
      <c r="M237" s="231"/>
    </row>
    <row r="238" spans="2:13" s="5" customFormat="1" hidden="1">
      <c r="B238" s="3"/>
      <c r="C238" s="137"/>
      <c r="D238" s="3"/>
      <c r="E238" s="3"/>
      <c r="F238" s="3"/>
      <c r="G238" s="3"/>
      <c r="H238" s="3"/>
      <c r="I238" s="3"/>
      <c r="J238" s="3"/>
      <c r="K238" s="137"/>
      <c r="L238" s="137"/>
      <c r="M238" s="231"/>
    </row>
    <row r="239" spans="2:13" s="5" customFormat="1" hidden="1">
      <c r="B239" s="184"/>
      <c r="C239" s="137"/>
      <c r="D239" s="3"/>
      <c r="E239" s="3"/>
      <c r="F239" s="3"/>
      <c r="G239" s="3"/>
      <c r="H239" s="3"/>
      <c r="I239" s="3"/>
      <c r="J239" s="3"/>
      <c r="K239" s="137"/>
      <c r="L239" s="137"/>
      <c r="M239" s="231"/>
    </row>
    <row r="240" spans="2:13" s="5" customFormat="1" hidden="1">
      <c r="B240" s="184"/>
      <c r="C240" s="137"/>
      <c r="D240" s="3"/>
      <c r="E240" s="3"/>
      <c r="F240" s="3"/>
      <c r="G240" s="3"/>
      <c r="H240" s="3"/>
      <c r="I240" s="3"/>
      <c r="J240" s="3"/>
      <c r="K240" s="137"/>
      <c r="L240" s="137"/>
      <c r="M240" s="231"/>
    </row>
    <row r="241" spans="2:13" s="5" customFormat="1" hidden="1">
      <c r="B241" s="130"/>
      <c r="C241" s="132"/>
      <c r="D241" s="3"/>
      <c r="E241" s="3"/>
      <c r="F241" s="142"/>
      <c r="G241" s="142"/>
      <c r="H241" s="142"/>
      <c r="I241" s="3"/>
      <c r="J241" s="3"/>
      <c r="K241" s="132"/>
      <c r="L241" s="137"/>
      <c r="M241" s="231"/>
    </row>
    <row r="242" spans="2:13" s="5" customFormat="1" hidden="1">
      <c r="B242" s="163" t="s">
        <v>1133</v>
      </c>
      <c r="C242" s="186"/>
      <c r="D242" s="3"/>
      <c r="E242" s="3"/>
      <c r="F242" s="187"/>
      <c r="G242" s="142"/>
      <c r="H242" s="142"/>
      <c r="I242" s="3"/>
      <c r="J242" s="3"/>
      <c r="K242" s="137"/>
      <c r="L242" s="137"/>
      <c r="M242" s="231"/>
    </row>
    <row r="243" spans="2:13" s="5" customFormat="1" hidden="1">
      <c r="B243" s="162" t="s">
        <v>16</v>
      </c>
      <c r="C243" s="188" t="s">
        <v>17</v>
      </c>
      <c r="D243" s="3"/>
      <c r="E243" s="3"/>
      <c r="F243" s="187"/>
      <c r="G243" s="142"/>
      <c r="H243" s="142"/>
      <c r="I243" s="3"/>
      <c r="J243" s="3"/>
      <c r="K243" s="137"/>
      <c r="L243" s="137"/>
      <c r="M243" s="231"/>
    </row>
    <row r="244" spans="2:13" s="5" customFormat="1" hidden="1">
      <c r="B244" s="161" t="s">
        <v>18</v>
      </c>
      <c r="C244" s="201" t="s">
        <v>19</v>
      </c>
      <c r="D244" s="3"/>
      <c r="E244" s="3"/>
      <c r="F244" s="142"/>
      <c r="G244" s="142"/>
      <c r="H244" s="142"/>
      <c r="I244" s="3"/>
      <c r="J244" s="3"/>
      <c r="K244" s="137"/>
      <c r="L244" s="137"/>
      <c r="M244" s="231"/>
    </row>
    <row r="245" spans="2:13" s="5" customFormat="1" hidden="1">
      <c r="B245" s="130"/>
      <c r="C245" s="131"/>
      <c r="D245" s="3"/>
      <c r="E245" s="3"/>
      <c r="F245" s="142"/>
      <c r="G245" s="142"/>
      <c r="H245" s="142"/>
      <c r="I245" s="3"/>
      <c r="J245" s="3"/>
      <c r="K245" s="137"/>
      <c r="L245" s="137"/>
      <c r="M245" s="231"/>
    </row>
    <row r="246" spans="2:13" s="5" customFormat="1" hidden="1">
      <c r="B246" s="130"/>
      <c r="C246" s="131"/>
      <c r="D246" s="3"/>
      <c r="E246" s="3"/>
      <c r="F246" s="142"/>
      <c r="G246" s="142"/>
      <c r="H246" s="142"/>
      <c r="I246" s="3"/>
      <c r="J246" s="3"/>
      <c r="K246" s="137"/>
      <c r="L246" s="137"/>
      <c r="M246" s="231"/>
    </row>
    <row r="247" spans="2:13" s="5" customFormat="1" hidden="1">
      <c r="B247" s="130"/>
      <c r="C247" s="131"/>
      <c r="D247" s="3"/>
      <c r="E247" s="3"/>
      <c r="F247" s="142"/>
      <c r="G247" s="142"/>
      <c r="H247" s="142"/>
      <c r="I247" s="3"/>
      <c r="J247" s="3"/>
      <c r="K247" s="137"/>
      <c r="L247" s="137"/>
      <c r="M247" s="231"/>
    </row>
    <row r="248" spans="2:13" s="5" customFormat="1" hidden="1">
      <c r="B248" s="130"/>
      <c r="C248" s="131"/>
      <c r="D248" s="3"/>
      <c r="E248" s="3"/>
      <c r="F248" s="142"/>
      <c r="G248" s="142"/>
      <c r="H248" s="142"/>
      <c r="I248" s="3"/>
      <c r="J248" s="3"/>
      <c r="K248" s="137"/>
      <c r="L248" s="137"/>
      <c r="M248" s="231"/>
    </row>
    <row r="249" spans="2:13" s="5" customFormat="1" hidden="1">
      <c r="B249" s="130"/>
      <c r="C249" s="131"/>
      <c r="D249" s="3"/>
      <c r="E249" s="3"/>
      <c r="F249" s="142"/>
      <c r="G249" s="142"/>
      <c r="H249" s="142"/>
      <c r="I249" s="3"/>
      <c r="J249" s="3"/>
      <c r="K249" s="137"/>
      <c r="L249" s="137"/>
      <c r="M249" s="231"/>
    </row>
    <row r="250" spans="2:13" s="5" customFormat="1" hidden="1">
      <c r="B250" s="161" t="s">
        <v>56</v>
      </c>
      <c r="C250" s="201" t="s">
        <v>57</v>
      </c>
      <c r="D250" s="3"/>
      <c r="E250" s="3"/>
      <c r="F250" s="142"/>
      <c r="G250" s="142"/>
      <c r="H250" s="142"/>
      <c r="I250" s="3"/>
      <c r="J250" s="3"/>
      <c r="K250" s="137"/>
      <c r="L250" s="137"/>
      <c r="M250" s="231"/>
    </row>
    <row r="251" spans="2:13" s="5" customFormat="1" hidden="1">
      <c r="B251" s="130"/>
      <c r="C251" s="207"/>
      <c r="D251" s="3"/>
      <c r="E251" s="3"/>
      <c r="F251" s="142"/>
      <c r="G251" s="142"/>
      <c r="H251" s="142"/>
      <c r="I251" s="3"/>
      <c r="J251" s="3"/>
      <c r="K251" s="137"/>
      <c r="L251" s="137"/>
      <c r="M251" s="231"/>
    </row>
    <row r="252" spans="2:13" s="5" customFormat="1" hidden="1">
      <c r="B252" s="130"/>
      <c r="C252" s="132"/>
      <c r="D252" s="3"/>
      <c r="E252" s="3"/>
      <c r="F252" s="142"/>
      <c r="G252" s="142"/>
      <c r="H252" s="142"/>
      <c r="I252" s="3"/>
      <c r="J252" s="3"/>
      <c r="K252" s="137"/>
      <c r="L252" s="137"/>
      <c r="M252" s="231"/>
    </row>
    <row r="253" spans="2:13" s="5" customFormat="1" hidden="1">
      <c r="B253" s="130"/>
      <c r="C253" s="132"/>
      <c r="D253" s="3"/>
      <c r="E253" s="3"/>
      <c r="F253" s="142"/>
      <c r="G253" s="142"/>
      <c r="H253" s="142"/>
      <c r="I253" s="3"/>
      <c r="J253" s="3"/>
      <c r="K253" s="137"/>
      <c r="L253" s="137"/>
      <c r="M253" s="231"/>
    </row>
    <row r="254" spans="2:13" s="5" customFormat="1" hidden="1">
      <c r="B254" s="130"/>
      <c r="C254" s="132"/>
      <c r="D254" s="3"/>
      <c r="E254" s="3"/>
      <c r="F254" s="142"/>
      <c r="G254" s="142"/>
      <c r="H254" s="142"/>
      <c r="I254" s="3"/>
      <c r="J254" s="3"/>
      <c r="K254" s="137"/>
      <c r="L254" s="137"/>
      <c r="M254" s="231"/>
    </row>
    <row r="255" spans="2:13" s="5" customFormat="1" hidden="1">
      <c r="B255" s="162" t="s">
        <v>129</v>
      </c>
      <c r="C255" s="163" t="s">
        <v>130</v>
      </c>
      <c r="D255" s="162"/>
      <c r="E255" s="163"/>
      <c r="F255" s="143"/>
      <c r="G255" s="142"/>
      <c r="H255" s="142"/>
      <c r="I255" s="3"/>
      <c r="J255" s="3"/>
      <c r="K255" s="137"/>
      <c r="L255" s="137"/>
      <c r="M255" s="231"/>
    </row>
    <row r="256" spans="2:13" s="5" customFormat="1" hidden="1">
      <c r="B256" s="3"/>
      <c r="C256" s="137"/>
      <c r="D256" s="3"/>
      <c r="E256" s="137"/>
      <c r="F256" s="143"/>
      <c r="G256" s="142"/>
      <c r="H256" s="142"/>
      <c r="I256" s="3"/>
      <c r="J256" s="3"/>
      <c r="K256" s="137"/>
      <c r="L256" s="137"/>
      <c r="M256" s="231"/>
    </row>
    <row r="257" spans="1:13" s="5" customFormat="1" hidden="1">
      <c r="B257" s="3"/>
      <c r="C257" s="137"/>
      <c r="D257" s="3"/>
      <c r="E257" s="137"/>
      <c r="F257" s="143"/>
      <c r="G257" s="142"/>
      <c r="H257" s="142"/>
      <c r="I257" s="3"/>
      <c r="J257" s="3"/>
      <c r="K257" s="137"/>
      <c r="L257" s="137"/>
      <c r="M257" s="231"/>
    </row>
    <row r="258" spans="1:13" s="5" customFormat="1" hidden="1">
      <c r="B258" s="3"/>
      <c r="C258" s="137"/>
      <c r="D258" s="3"/>
      <c r="E258" s="137"/>
      <c r="F258" s="143"/>
      <c r="G258" s="142"/>
      <c r="H258" s="142"/>
      <c r="I258" s="3"/>
      <c r="J258" s="3"/>
      <c r="K258" s="137"/>
      <c r="L258" s="137"/>
      <c r="M258" s="231"/>
    </row>
    <row r="259" spans="1:13" s="5" customFormat="1" hidden="1">
      <c r="B259" s="3"/>
      <c r="C259" s="137"/>
      <c r="D259" s="3"/>
      <c r="E259" s="137"/>
      <c r="F259" s="143"/>
      <c r="G259" s="142"/>
      <c r="H259" s="142"/>
      <c r="I259" s="3"/>
      <c r="J259" s="3"/>
      <c r="K259" s="137"/>
      <c r="L259" s="137"/>
      <c r="M259" s="231"/>
    </row>
    <row r="260" spans="1:13" s="5" customFormat="1" hidden="1">
      <c r="B260" s="3"/>
      <c r="C260" s="137"/>
      <c r="D260" s="3"/>
      <c r="E260" s="137"/>
      <c r="F260" s="143"/>
      <c r="G260" s="142"/>
      <c r="H260" s="142"/>
      <c r="I260" s="3"/>
      <c r="J260" s="3"/>
      <c r="K260" s="185"/>
      <c r="L260" s="137"/>
      <c r="M260" s="231"/>
    </row>
    <row r="261" spans="1:13" s="2" customFormat="1">
      <c r="A261" s="5"/>
      <c r="B261" s="42" t="s">
        <v>7043</v>
      </c>
      <c r="C261" s="40"/>
      <c r="D261" s="11"/>
      <c r="E261" s="11"/>
      <c r="F261" s="37"/>
      <c r="G261" s="38"/>
      <c r="H261" s="38"/>
      <c r="I261" s="11"/>
      <c r="J261" s="11"/>
      <c r="K261" s="36"/>
      <c r="L261" s="36"/>
      <c r="M261" s="257">
        <v>0</v>
      </c>
    </row>
    <row r="262" spans="1:13" s="2" customFormat="1">
      <c r="A262" s="5"/>
      <c r="B262" s="41" t="s">
        <v>16</v>
      </c>
      <c r="C262" s="43" t="s">
        <v>6493</v>
      </c>
      <c r="D262" s="41"/>
      <c r="E262" s="42"/>
      <c r="F262" s="39"/>
      <c r="G262" s="38"/>
      <c r="H262" s="38"/>
      <c r="I262" s="11"/>
      <c r="J262" s="11"/>
      <c r="K262" s="36"/>
      <c r="L262" s="36"/>
      <c r="M262" s="257">
        <v>0</v>
      </c>
    </row>
    <row r="263" spans="1:13" s="5" customFormat="1" hidden="1">
      <c r="B263" s="161" t="s">
        <v>18</v>
      </c>
      <c r="C263" s="201" t="s">
        <v>19</v>
      </c>
      <c r="D263" s="3"/>
      <c r="E263" s="3"/>
      <c r="F263" s="142"/>
      <c r="G263" s="142"/>
      <c r="H263" s="142"/>
      <c r="I263" s="3"/>
      <c r="J263" s="3"/>
      <c r="K263" s="137"/>
      <c r="L263" s="137"/>
      <c r="M263" s="231"/>
    </row>
    <row r="264" spans="1:13" s="5" customFormat="1" hidden="1">
      <c r="B264" s="130"/>
      <c r="C264" s="131"/>
      <c r="D264" s="3"/>
      <c r="E264" s="3"/>
      <c r="F264" s="142"/>
      <c r="G264" s="142"/>
      <c r="H264" s="142"/>
      <c r="I264" s="3"/>
      <c r="J264" s="3"/>
      <c r="K264" s="137"/>
      <c r="L264" s="137"/>
      <c r="M264" s="231"/>
    </row>
    <row r="265" spans="1:13" s="5" customFormat="1" hidden="1">
      <c r="B265" s="130"/>
      <c r="C265" s="131"/>
      <c r="D265" s="3"/>
      <c r="E265" s="3"/>
      <c r="F265" s="142"/>
      <c r="G265" s="142"/>
      <c r="H265" s="142"/>
      <c r="I265" s="3"/>
      <c r="J265" s="3"/>
      <c r="K265" s="137"/>
      <c r="L265" s="137"/>
      <c r="M265" s="231"/>
    </row>
    <row r="266" spans="1:13" s="5" customFormat="1" hidden="1">
      <c r="B266" s="130"/>
      <c r="C266" s="131"/>
      <c r="D266" s="3"/>
      <c r="E266" s="3"/>
      <c r="F266" s="142"/>
      <c r="G266" s="142"/>
      <c r="H266" s="142"/>
      <c r="I266" s="3"/>
      <c r="J266" s="3"/>
      <c r="K266" s="137"/>
      <c r="L266" s="137"/>
      <c r="M266" s="231"/>
    </row>
    <row r="267" spans="1:13" s="5" customFormat="1" hidden="1">
      <c r="B267" s="130"/>
      <c r="C267" s="131"/>
      <c r="D267" s="3"/>
      <c r="E267" s="3"/>
      <c r="F267" s="142"/>
      <c r="G267" s="142"/>
      <c r="H267" s="142"/>
      <c r="I267" s="3"/>
      <c r="J267" s="3"/>
      <c r="K267" s="137"/>
      <c r="L267" s="137"/>
      <c r="M267" s="231"/>
    </row>
    <row r="268" spans="1:13" s="5" customFormat="1" hidden="1">
      <c r="B268" s="130"/>
      <c r="C268" s="131"/>
      <c r="D268" s="3"/>
      <c r="E268" s="3"/>
      <c r="F268" s="142"/>
      <c r="G268" s="142"/>
      <c r="H268" s="142"/>
      <c r="I268" s="3"/>
      <c r="J268" s="3"/>
      <c r="K268" s="137"/>
      <c r="L268" s="137"/>
      <c r="M268" s="231"/>
    </row>
    <row r="269" spans="1:13" s="80" customFormat="1">
      <c r="A269" s="5"/>
      <c r="B269" s="79" t="s">
        <v>56</v>
      </c>
      <c r="C269" s="189" t="s">
        <v>6492</v>
      </c>
      <c r="D269" s="78"/>
      <c r="E269" s="78"/>
      <c r="F269" s="87"/>
      <c r="G269" s="87"/>
      <c r="H269" s="87"/>
      <c r="I269" s="78"/>
      <c r="J269" s="78"/>
      <c r="K269" s="85"/>
      <c r="L269" s="85"/>
      <c r="M269" s="258">
        <v>0</v>
      </c>
    </row>
    <row r="270" spans="1:13" s="180" customFormat="1" ht="157.5">
      <c r="A270" s="181"/>
      <c r="B270" s="6">
        <v>1</v>
      </c>
      <c r="C270" s="190" t="s">
        <v>4183</v>
      </c>
      <c r="D270" s="6" t="s">
        <v>2172</v>
      </c>
      <c r="E270" s="6" t="s">
        <v>1315</v>
      </c>
      <c r="F270" s="12">
        <v>20.7</v>
      </c>
      <c r="G270" s="12">
        <v>20.7</v>
      </c>
      <c r="H270" s="12"/>
      <c r="I270" s="6" t="s">
        <v>1251</v>
      </c>
      <c r="J270" s="6" t="s">
        <v>4184</v>
      </c>
      <c r="K270" s="7" t="s">
        <v>4185</v>
      </c>
      <c r="L270" s="7"/>
      <c r="M270" s="16">
        <v>1</v>
      </c>
    </row>
    <row r="271" spans="1:13" s="5" customFormat="1" hidden="1">
      <c r="B271" s="3"/>
      <c r="C271" s="132"/>
      <c r="D271" s="3"/>
      <c r="E271" s="3"/>
      <c r="F271" s="142"/>
      <c r="G271" s="142"/>
      <c r="H271" s="142"/>
      <c r="I271" s="3"/>
      <c r="J271" s="3"/>
      <c r="K271" s="137"/>
      <c r="L271" s="137"/>
      <c r="M271" s="231"/>
    </row>
    <row r="272" spans="1:13" s="5" customFormat="1" hidden="1">
      <c r="B272" s="162" t="s">
        <v>129</v>
      </c>
      <c r="C272" s="163" t="s">
        <v>130</v>
      </c>
      <c r="D272" s="3"/>
      <c r="E272" s="3"/>
      <c r="F272" s="142"/>
      <c r="G272" s="142"/>
      <c r="H272" s="142"/>
      <c r="I272" s="3"/>
      <c r="J272" s="3"/>
      <c r="K272" s="132"/>
      <c r="L272" s="137"/>
      <c r="M272" s="231"/>
    </row>
    <row r="273" spans="1:13" s="5" customFormat="1" hidden="1">
      <c r="B273" s="3"/>
      <c r="C273" s="132"/>
      <c r="D273" s="3"/>
      <c r="E273" s="3"/>
      <c r="F273" s="142"/>
      <c r="G273" s="142"/>
      <c r="H273" s="142"/>
      <c r="I273" s="3"/>
      <c r="J273" s="3"/>
      <c r="K273" s="132"/>
      <c r="L273" s="137"/>
      <c r="M273" s="231"/>
    </row>
    <row r="274" spans="1:13" s="5" customFormat="1" hidden="1">
      <c r="B274" s="3"/>
      <c r="C274" s="132"/>
      <c r="D274" s="3"/>
      <c r="E274" s="3"/>
      <c r="F274" s="142"/>
      <c r="G274" s="142"/>
      <c r="H274" s="142"/>
      <c r="I274" s="3"/>
      <c r="J274" s="3"/>
      <c r="K274" s="132"/>
      <c r="L274" s="137"/>
      <c r="M274" s="231"/>
    </row>
    <row r="275" spans="1:13" s="5" customFormat="1" hidden="1">
      <c r="B275" s="130"/>
      <c r="C275" s="132"/>
      <c r="D275" s="3"/>
      <c r="E275" s="3"/>
      <c r="F275" s="142"/>
      <c r="G275" s="142"/>
      <c r="H275" s="142"/>
      <c r="I275" s="3"/>
      <c r="J275" s="3"/>
      <c r="K275" s="132"/>
      <c r="L275" s="137"/>
      <c r="M275" s="231"/>
    </row>
    <row r="276" spans="1:13" s="5" customFormat="1" hidden="1">
      <c r="B276" s="130"/>
      <c r="C276" s="132"/>
      <c r="D276" s="3"/>
      <c r="E276" s="3"/>
      <c r="F276" s="142"/>
      <c r="G276" s="142"/>
      <c r="H276" s="142"/>
      <c r="I276" s="3"/>
      <c r="J276" s="3"/>
      <c r="K276" s="132"/>
      <c r="L276" s="137"/>
      <c r="M276" s="231"/>
    </row>
    <row r="277" spans="1:13" s="5" customFormat="1" hidden="1">
      <c r="B277" s="130"/>
      <c r="C277" s="132"/>
      <c r="D277" s="3"/>
      <c r="E277" s="3"/>
      <c r="F277" s="193"/>
      <c r="G277" s="193"/>
      <c r="H277" s="193"/>
      <c r="I277" s="3"/>
      <c r="J277" s="3"/>
      <c r="K277" s="132"/>
      <c r="L277" s="137"/>
      <c r="M277" s="231"/>
    </row>
    <row r="278" spans="1:13" s="5" customFormat="1" hidden="1">
      <c r="B278" s="130"/>
      <c r="C278" s="132"/>
      <c r="D278" s="3"/>
      <c r="E278" s="3"/>
      <c r="F278" s="142"/>
      <c r="G278" s="142"/>
      <c r="H278" s="142"/>
      <c r="I278" s="3"/>
      <c r="J278" s="3"/>
      <c r="K278" s="132"/>
      <c r="L278" s="137"/>
      <c r="M278" s="231"/>
    </row>
    <row r="279" spans="1:13" s="2" customFormat="1">
      <c r="B279" s="42" t="s">
        <v>7044</v>
      </c>
      <c r="C279" s="40"/>
      <c r="D279" s="11"/>
      <c r="E279" s="11"/>
      <c r="F279" s="37"/>
      <c r="G279" s="38"/>
      <c r="H279" s="38"/>
      <c r="I279" s="11"/>
      <c r="J279" s="11"/>
      <c r="K279" s="36"/>
      <c r="L279" s="36"/>
      <c r="M279" s="257">
        <v>0</v>
      </c>
    </row>
    <row r="280" spans="1:13" s="2" customFormat="1">
      <c r="B280" s="41" t="s">
        <v>16</v>
      </c>
      <c r="C280" s="43" t="s">
        <v>6493</v>
      </c>
      <c r="D280" s="11"/>
      <c r="E280" s="11"/>
      <c r="F280" s="38"/>
      <c r="G280" s="38"/>
      <c r="H280" s="38"/>
      <c r="I280" s="11"/>
      <c r="J280" s="11"/>
      <c r="K280" s="44"/>
      <c r="L280" s="36"/>
      <c r="M280" s="257">
        <v>0</v>
      </c>
    </row>
    <row r="281" spans="1:13" s="80" customFormat="1">
      <c r="A281" s="1"/>
      <c r="B281" s="79" t="s">
        <v>18</v>
      </c>
      <c r="C281" s="189" t="s">
        <v>19</v>
      </c>
      <c r="D281" s="78"/>
      <c r="E281" s="78"/>
      <c r="F281" s="87"/>
      <c r="G281" s="87"/>
      <c r="H281" s="87"/>
      <c r="I281" s="78"/>
      <c r="J281" s="78"/>
      <c r="K281" s="91"/>
      <c r="L281" s="85"/>
      <c r="M281" s="258">
        <v>0</v>
      </c>
    </row>
    <row r="282" spans="1:13" s="180" customFormat="1" ht="78.75">
      <c r="A282" s="1"/>
      <c r="B282" s="6">
        <v>1</v>
      </c>
      <c r="C282" s="7" t="s">
        <v>4639</v>
      </c>
      <c r="D282" s="6" t="s">
        <v>2172</v>
      </c>
      <c r="E282" s="6" t="s">
        <v>4640</v>
      </c>
      <c r="F282" s="12">
        <v>4.2</v>
      </c>
      <c r="G282" s="12">
        <v>4.2</v>
      </c>
      <c r="H282" s="12"/>
      <c r="I282" s="6" t="s">
        <v>4458</v>
      </c>
      <c r="J282" s="6" t="s">
        <v>4483</v>
      </c>
      <c r="K282" s="33" t="s">
        <v>4641</v>
      </c>
      <c r="L282" s="7"/>
      <c r="M282" s="16">
        <v>1</v>
      </c>
    </row>
    <row r="283" spans="1:13" s="181" customFormat="1" hidden="1">
      <c r="A283" s="5"/>
      <c r="B283" s="3"/>
      <c r="C283" s="137"/>
      <c r="D283" s="3"/>
      <c r="E283" s="3"/>
      <c r="F283" s="142"/>
      <c r="G283" s="142"/>
      <c r="H283" s="142"/>
      <c r="I283" s="3"/>
      <c r="J283" s="3"/>
      <c r="K283" s="132"/>
      <c r="L283" s="137"/>
      <c r="M283" s="199"/>
    </row>
    <row r="284" spans="1:13" s="5" customFormat="1" hidden="1">
      <c r="B284" s="161" t="s">
        <v>56</v>
      </c>
      <c r="C284" s="201" t="s">
        <v>57</v>
      </c>
      <c r="D284" s="3"/>
      <c r="E284" s="3"/>
      <c r="F284" s="142"/>
      <c r="G284" s="142"/>
      <c r="H284" s="142"/>
      <c r="I284" s="3"/>
      <c r="J284" s="3"/>
      <c r="K284" s="132"/>
      <c r="L284" s="137"/>
      <c r="M284" s="231"/>
    </row>
    <row r="285" spans="1:13" s="181" customFormat="1" hidden="1">
      <c r="A285" s="5"/>
      <c r="B285" s="3"/>
      <c r="C285" s="230"/>
      <c r="D285" s="3"/>
      <c r="E285" s="3"/>
      <c r="F285" s="142"/>
      <c r="G285" s="142"/>
      <c r="H285" s="142"/>
      <c r="I285" s="3"/>
      <c r="J285" s="3"/>
      <c r="K285" s="132"/>
      <c r="L285" s="137"/>
      <c r="M285" s="199"/>
    </row>
    <row r="286" spans="1:13" s="181" customFormat="1" hidden="1">
      <c r="A286" s="5"/>
      <c r="B286" s="3"/>
      <c r="C286" s="132"/>
      <c r="D286" s="3"/>
      <c r="E286" s="3"/>
      <c r="F286" s="142"/>
      <c r="G286" s="142"/>
      <c r="H286" s="142"/>
      <c r="I286" s="3"/>
      <c r="J286" s="3"/>
      <c r="K286" s="132"/>
      <c r="L286" s="137"/>
      <c r="M286" s="199"/>
    </row>
    <row r="287" spans="1:13" s="181" customFormat="1" hidden="1">
      <c r="A287" s="5"/>
      <c r="B287" s="3"/>
      <c r="C287" s="132"/>
      <c r="D287" s="3"/>
      <c r="E287" s="3"/>
      <c r="F287" s="142"/>
      <c r="G287" s="142"/>
      <c r="H287" s="142"/>
      <c r="I287" s="3"/>
      <c r="J287" s="3"/>
      <c r="K287" s="132"/>
      <c r="L287" s="137"/>
      <c r="M287" s="199"/>
    </row>
    <row r="288" spans="1:13" s="5" customFormat="1" hidden="1">
      <c r="B288" s="162" t="s">
        <v>129</v>
      </c>
      <c r="C288" s="163" t="s">
        <v>130</v>
      </c>
      <c r="D288" s="3"/>
      <c r="E288" s="3"/>
      <c r="F288" s="142"/>
      <c r="G288" s="142"/>
      <c r="H288" s="142"/>
      <c r="I288" s="3"/>
      <c r="J288" s="3"/>
      <c r="K288" s="132"/>
      <c r="L288" s="137"/>
      <c r="M288" s="231"/>
    </row>
    <row r="289" spans="1:13" s="181" customFormat="1" hidden="1">
      <c r="A289" s="5"/>
      <c r="B289" s="3"/>
      <c r="C289" s="132"/>
      <c r="D289" s="3"/>
      <c r="E289" s="3"/>
      <c r="F289" s="142"/>
      <c r="G289" s="142"/>
      <c r="H289" s="142"/>
      <c r="I289" s="3"/>
      <c r="J289" s="3"/>
      <c r="K289" s="132"/>
      <c r="L289" s="137"/>
      <c r="M289" s="199"/>
    </row>
    <row r="290" spans="1:13" s="181" customFormat="1" hidden="1">
      <c r="A290" s="5"/>
      <c r="B290" s="3"/>
      <c r="C290" s="132"/>
      <c r="D290" s="3"/>
      <c r="E290" s="3"/>
      <c r="F290" s="142"/>
      <c r="G290" s="142"/>
      <c r="H290" s="142"/>
      <c r="I290" s="3"/>
      <c r="J290" s="3"/>
      <c r="K290" s="132"/>
      <c r="L290" s="137"/>
      <c r="M290" s="199"/>
    </row>
    <row r="291" spans="1:13" s="181" customFormat="1" hidden="1">
      <c r="A291" s="5"/>
      <c r="B291" s="3"/>
      <c r="C291" s="132"/>
      <c r="D291" s="3"/>
      <c r="E291" s="3"/>
      <c r="F291" s="142"/>
      <c r="G291" s="142"/>
      <c r="H291" s="142"/>
      <c r="I291" s="3"/>
      <c r="J291" s="3"/>
      <c r="K291" s="132"/>
      <c r="L291" s="137"/>
      <c r="M291" s="199"/>
    </row>
    <row r="292" spans="1:13" s="181" customFormat="1" hidden="1">
      <c r="A292" s="5"/>
      <c r="B292" s="3"/>
      <c r="C292" s="132"/>
      <c r="D292" s="3"/>
      <c r="E292" s="3"/>
      <c r="F292" s="142"/>
      <c r="G292" s="142"/>
      <c r="H292" s="142"/>
      <c r="I292" s="3"/>
      <c r="J292" s="3"/>
      <c r="K292" s="132"/>
      <c r="L292" s="137"/>
      <c r="M292" s="199"/>
    </row>
    <row r="293" spans="1:13" s="181" customFormat="1" hidden="1">
      <c r="A293" s="5"/>
      <c r="B293" s="3"/>
      <c r="C293" s="132"/>
      <c r="D293" s="3"/>
      <c r="E293" s="3"/>
      <c r="F293" s="142"/>
      <c r="G293" s="142"/>
      <c r="H293" s="142"/>
      <c r="I293" s="3"/>
      <c r="J293" s="3"/>
      <c r="K293" s="132"/>
      <c r="L293" s="137"/>
      <c r="M293" s="199"/>
    </row>
    <row r="294" spans="1:13" s="181" customFormat="1" hidden="1">
      <c r="A294" s="5"/>
      <c r="B294" s="3"/>
      <c r="C294" s="132"/>
      <c r="D294" s="3"/>
      <c r="E294" s="3"/>
      <c r="F294" s="142"/>
      <c r="G294" s="142"/>
      <c r="H294" s="142"/>
      <c r="I294" s="3"/>
      <c r="J294" s="3"/>
      <c r="K294" s="132"/>
      <c r="L294" s="137"/>
      <c r="M294" s="199"/>
    </row>
    <row r="295" spans="1:13" s="5" customFormat="1" hidden="1">
      <c r="B295" s="163" t="s">
        <v>3959</v>
      </c>
      <c r="C295" s="186"/>
      <c r="D295" s="3"/>
      <c r="E295" s="3"/>
      <c r="F295" s="187"/>
      <c r="G295" s="142"/>
      <c r="H295" s="142"/>
      <c r="I295" s="3"/>
      <c r="J295" s="3"/>
      <c r="K295" s="137"/>
      <c r="L295" s="137"/>
      <c r="M295" s="231"/>
    </row>
    <row r="296" spans="1:13" s="5" customFormat="1" hidden="1">
      <c r="B296" s="162" t="s">
        <v>16</v>
      </c>
      <c r="C296" s="188" t="s">
        <v>17</v>
      </c>
      <c r="D296" s="162"/>
      <c r="E296" s="163"/>
      <c r="F296" s="143"/>
      <c r="G296" s="142"/>
      <c r="H296" s="142"/>
      <c r="I296" s="3"/>
      <c r="J296" s="3"/>
      <c r="K296" s="137"/>
      <c r="L296" s="137"/>
      <c r="M296" s="231"/>
    </row>
    <row r="297" spans="1:13" s="5" customFormat="1" hidden="1">
      <c r="B297" s="161" t="s">
        <v>18</v>
      </c>
      <c r="C297" s="201" t="s">
        <v>19</v>
      </c>
      <c r="D297" s="130"/>
      <c r="E297" s="132"/>
      <c r="F297" s="133"/>
      <c r="G297" s="134"/>
      <c r="H297" s="134"/>
      <c r="I297" s="135"/>
      <c r="J297" s="135"/>
      <c r="K297" s="136"/>
      <c r="L297" s="137"/>
      <c r="M297" s="231"/>
    </row>
    <row r="298" spans="1:13" s="181" customFormat="1" hidden="1">
      <c r="A298" s="5"/>
      <c r="B298" s="3"/>
      <c r="C298" s="137"/>
      <c r="D298" s="3"/>
      <c r="E298" s="132"/>
      <c r="F298" s="133"/>
      <c r="G298" s="134"/>
      <c r="H298" s="134"/>
      <c r="I298" s="135"/>
      <c r="J298" s="135"/>
      <c r="K298" s="136"/>
      <c r="L298" s="137"/>
      <c r="M298" s="199"/>
    </row>
    <row r="299" spans="1:13" s="181" customFormat="1" hidden="1">
      <c r="A299" s="5"/>
      <c r="B299" s="3"/>
      <c r="C299" s="137"/>
      <c r="D299" s="3"/>
      <c r="E299" s="132"/>
      <c r="F299" s="133"/>
      <c r="G299" s="134"/>
      <c r="H299" s="134"/>
      <c r="I299" s="135"/>
      <c r="J299" s="135"/>
      <c r="K299" s="136"/>
      <c r="L299" s="137"/>
      <c r="M299" s="199"/>
    </row>
    <row r="300" spans="1:13" s="181" customFormat="1" hidden="1">
      <c r="A300" s="5"/>
      <c r="B300" s="3"/>
      <c r="C300" s="137"/>
      <c r="D300" s="3"/>
      <c r="E300" s="132"/>
      <c r="F300" s="133"/>
      <c r="G300" s="134"/>
      <c r="H300" s="134"/>
      <c r="I300" s="135"/>
      <c r="J300" s="135"/>
      <c r="K300" s="136"/>
      <c r="L300" s="137"/>
      <c r="M300" s="199"/>
    </row>
    <row r="301" spans="1:13" s="181" customFormat="1" hidden="1">
      <c r="A301" s="5"/>
      <c r="B301" s="3"/>
      <c r="C301" s="137"/>
      <c r="D301" s="3"/>
      <c r="E301" s="132"/>
      <c r="F301" s="133"/>
      <c r="G301" s="134"/>
      <c r="H301" s="134"/>
      <c r="I301" s="135"/>
      <c r="J301" s="135"/>
      <c r="K301" s="136"/>
      <c r="L301" s="137"/>
      <c r="M301" s="199"/>
    </row>
    <row r="302" spans="1:13" s="181" customFormat="1" hidden="1">
      <c r="A302" s="5"/>
      <c r="B302" s="3"/>
      <c r="C302" s="137"/>
      <c r="D302" s="3"/>
      <c r="E302" s="132"/>
      <c r="F302" s="133"/>
      <c r="G302" s="134"/>
      <c r="H302" s="134"/>
      <c r="I302" s="135"/>
      <c r="J302" s="135"/>
      <c r="K302" s="136"/>
      <c r="L302" s="137"/>
      <c r="M302" s="199"/>
    </row>
    <row r="303" spans="1:13" s="5" customFormat="1" hidden="1">
      <c r="B303" s="161" t="s">
        <v>56</v>
      </c>
      <c r="C303" s="201" t="s">
        <v>57</v>
      </c>
      <c r="D303" s="130"/>
      <c r="E303" s="132"/>
      <c r="F303" s="133"/>
      <c r="G303" s="134"/>
      <c r="H303" s="134"/>
      <c r="I303" s="135"/>
      <c r="J303" s="135"/>
      <c r="K303" s="136"/>
      <c r="L303" s="137"/>
      <c r="M303" s="231"/>
    </row>
    <row r="304" spans="1:13" s="181" customFormat="1" hidden="1">
      <c r="A304" s="5"/>
      <c r="B304" s="3"/>
      <c r="C304" s="230"/>
      <c r="D304" s="3"/>
      <c r="E304" s="132"/>
      <c r="F304" s="133"/>
      <c r="G304" s="134"/>
      <c r="H304" s="134"/>
      <c r="I304" s="135"/>
      <c r="J304" s="135"/>
      <c r="K304" s="136"/>
      <c r="L304" s="137"/>
      <c r="M304" s="199"/>
    </row>
    <row r="305" spans="1:13" s="181" customFormat="1" hidden="1">
      <c r="A305" s="5"/>
      <c r="B305" s="3"/>
      <c r="C305" s="132"/>
      <c r="D305" s="3"/>
      <c r="E305" s="132"/>
      <c r="F305" s="133"/>
      <c r="G305" s="134"/>
      <c r="H305" s="134"/>
      <c r="I305" s="135"/>
      <c r="J305" s="135"/>
      <c r="K305" s="136"/>
      <c r="L305" s="137"/>
      <c r="M305" s="199"/>
    </row>
    <row r="306" spans="1:13" s="181" customFormat="1" hidden="1">
      <c r="A306" s="5"/>
      <c r="B306" s="3"/>
      <c r="C306" s="132"/>
      <c r="D306" s="3"/>
      <c r="E306" s="132"/>
      <c r="F306" s="133"/>
      <c r="G306" s="134"/>
      <c r="H306" s="134"/>
      <c r="I306" s="135"/>
      <c r="J306" s="135"/>
      <c r="K306" s="136"/>
      <c r="L306" s="137"/>
      <c r="M306" s="199"/>
    </row>
    <row r="307" spans="1:13" s="5" customFormat="1" hidden="1">
      <c r="B307" s="162" t="s">
        <v>129</v>
      </c>
      <c r="C307" s="163" t="s">
        <v>130</v>
      </c>
      <c r="D307" s="130"/>
      <c r="E307" s="132"/>
      <c r="F307" s="133"/>
      <c r="G307" s="134"/>
      <c r="H307" s="134"/>
      <c r="I307" s="135"/>
      <c r="J307" s="135"/>
      <c r="K307" s="136"/>
      <c r="L307" s="137"/>
      <c r="M307" s="231"/>
    </row>
    <row r="308" spans="1:13" s="181" customFormat="1" hidden="1">
      <c r="A308" s="5"/>
      <c r="B308" s="3"/>
      <c r="C308" s="132"/>
      <c r="D308" s="3"/>
      <c r="E308" s="132"/>
      <c r="F308" s="133"/>
      <c r="G308" s="134"/>
      <c r="H308" s="134"/>
      <c r="I308" s="135"/>
      <c r="J308" s="135"/>
      <c r="K308" s="136"/>
      <c r="L308" s="137"/>
      <c r="M308" s="199"/>
    </row>
    <row r="309" spans="1:13" s="181" customFormat="1" hidden="1">
      <c r="A309" s="5"/>
      <c r="B309" s="164"/>
      <c r="C309" s="137"/>
      <c r="D309" s="3"/>
      <c r="E309" s="132"/>
      <c r="F309" s="133"/>
      <c r="G309" s="134"/>
      <c r="H309" s="134"/>
      <c r="I309" s="135"/>
      <c r="J309" s="135"/>
      <c r="K309" s="136"/>
      <c r="L309" s="137"/>
      <c r="M309" s="199"/>
    </row>
    <row r="310" spans="1:13" s="181" customFormat="1" hidden="1">
      <c r="A310" s="5"/>
      <c r="B310" s="164"/>
      <c r="C310" s="137"/>
      <c r="D310" s="3"/>
      <c r="E310" s="132"/>
      <c r="F310" s="133"/>
      <c r="G310" s="134"/>
      <c r="H310" s="134"/>
      <c r="I310" s="135"/>
      <c r="J310" s="135"/>
      <c r="K310" s="136"/>
      <c r="L310" s="137"/>
      <c r="M310" s="199"/>
    </row>
    <row r="311" spans="1:13" s="181" customFormat="1" hidden="1">
      <c r="A311" s="5"/>
      <c r="B311" s="164"/>
      <c r="C311" s="137"/>
      <c r="D311" s="3"/>
      <c r="E311" s="132"/>
      <c r="F311" s="133"/>
      <c r="G311" s="134"/>
      <c r="H311" s="134"/>
      <c r="I311" s="135"/>
      <c r="J311" s="135"/>
      <c r="K311" s="136"/>
      <c r="L311" s="137"/>
      <c r="M311" s="199"/>
    </row>
    <row r="312" spans="1:13" s="181" customFormat="1" hidden="1">
      <c r="A312" s="5"/>
      <c r="B312" s="164"/>
      <c r="C312" s="137"/>
      <c r="D312" s="3"/>
      <c r="E312" s="132"/>
      <c r="F312" s="133"/>
      <c r="G312" s="134"/>
      <c r="H312" s="134"/>
      <c r="I312" s="135"/>
      <c r="J312" s="135"/>
      <c r="K312" s="136"/>
      <c r="L312" s="137"/>
      <c r="M312" s="199"/>
    </row>
    <row r="313" spans="1:13" s="181" customFormat="1" hidden="1">
      <c r="A313" s="5"/>
      <c r="B313" s="164"/>
      <c r="C313" s="137"/>
      <c r="D313" s="3"/>
      <c r="E313" s="132"/>
      <c r="F313" s="133"/>
      <c r="G313" s="134"/>
      <c r="H313" s="134"/>
      <c r="I313" s="135"/>
      <c r="J313" s="135"/>
      <c r="K313" s="136"/>
      <c r="L313" s="137"/>
      <c r="M313" s="199"/>
    </row>
    <row r="314" spans="1:13" s="181" customFormat="1" hidden="1">
      <c r="A314" s="5"/>
      <c r="B314" s="164"/>
      <c r="C314" s="137"/>
      <c r="D314" s="3"/>
      <c r="E314" s="132"/>
      <c r="F314" s="133"/>
      <c r="G314" s="134"/>
      <c r="H314" s="134"/>
      <c r="I314" s="135"/>
      <c r="J314" s="135"/>
      <c r="K314" s="136"/>
      <c r="L314" s="137"/>
      <c r="M314" s="199"/>
    </row>
    <row r="315" spans="1:13" s="181" customFormat="1" hidden="1">
      <c r="A315" s="5"/>
      <c r="B315" s="164"/>
      <c r="C315" s="137"/>
      <c r="D315" s="3"/>
      <c r="E315" s="132"/>
      <c r="F315" s="133"/>
      <c r="G315" s="134"/>
      <c r="H315" s="134"/>
      <c r="I315" s="135"/>
      <c r="J315" s="135"/>
      <c r="K315" s="136"/>
      <c r="L315" s="137"/>
      <c r="M315" s="199"/>
    </row>
    <row r="316" spans="1:13" s="181" customFormat="1" hidden="1">
      <c r="A316" s="5"/>
      <c r="B316" s="164"/>
      <c r="C316" s="137"/>
      <c r="D316" s="3"/>
      <c r="E316" s="132"/>
      <c r="F316" s="133"/>
      <c r="G316" s="134"/>
      <c r="H316" s="134"/>
      <c r="I316" s="135"/>
      <c r="J316" s="135"/>
      <c r="K316" s="136"/>
      <c r="L316" s="137"/>
      <c r="M316" s="199"/>
    </row>
    <row r="317" spans="1:13" s="181" customFormat="1" hidden="1">
      <c r="A317" s="5"/>
      <c r="B317" s="164"/>
      <c r="C317" s="137"/>
      <c r="D317" s="3"/>
      <c r="E317" s="132"/>
      <c r="F317" s="133"/>
      <c r="G317" s="134"/>
      <c r="H317" s="134"/>
      <c r="I317" s="135"/>
      <c r="J317" s="135"/>
      <c r="K317" s="136"/>
      <c r="L317" s="137"/>
      <c r="M317" s="199"/>
    </row>
    <row r="318" spans="1:13" s="181" customFormat="1" hidden="1">
      <c r="A318" s="5"/>
      <c r="B318" s="164"/>
      <c r="C318" s="137"/>
      <c r="D318" s="3"/>
      <c r="E318" s="132"/>
      <c r="F318" s="133"/>
      <c r="G318" s="134"/>
      <c r="H318" s="142"/>
      <c r="I318" s="135"/>
      <c r="J318" s="135"/>
      <c r="K318" s="136"/>
      <c r="L318" s="137"/>
      <c r="M318" s="199"/>
    </row>
    <row r="319" spans="1:13" s="181" customFormat="1" hidden="1">
      <c r="A319" s="5"/>
      <c r="B319" s="3"/>
      <c r="C319" s="137"/>
      <c r="D319" s="3"/>
      <c r="E319" s="3"/>
      <c r="F319" s="142"/>
      <c r="G319" s="142"/>
      <c r="H319" s="142"/>
      <c r="I319" s="3"/>
      <c r="J319" s="3"/>
      <c r="K319" s="137"/>
      <c r="L319" s="137"/>
      <c r="M319" s="199"/>
    </row>
    <row r="320" spans="1:13" s="5" customFormat="1" hidden="1">
      <c r="B320" s="163" t="s">
        <v>1668</v>
      </c>
      <c r="C320" s="186"/>
      <c r="D320" s="3"/>
      <c r="E320" s="3"/>
      <c r="F320" s="187"/>
      <c r="G320" s="142"/>
      <c r="H320" s="142"/>
      <c r="I320" s="3"/>
      <c r="J320" s="3"/>
      <c r="K320" s="137"/>
      <c r="L320" s="137"/>
      <c r="M320" s="231"/>
    </row>
    <row r="321" spans="2:13" s="5" customFormat="1" hidden="1">
      <c r="B321" s="162" t="s">
        <v>16</v>
      </c>
      <c r="C321" s="188" t="s">
        <v>17</v>
      </c>
      <c r="D321" s="162"/>
      <c r="E321" s="163"/>
      <c r="F321" s="143"/>
      <c r="G321" s="142"/>
      <c r="H321" s="142"/>
      <c r="I321" s="3"/>
      <c r="J321" s="3"/>
      <c r="K321" s="137"/>
      <c r="L321" s="137"/>
      <c r="M321" s="231"/>
    </row>
    <row r="322" spans="2:13" s="5" customFormat="1" hidden="1">
      <c r="B322" s="161" t="s">
        <v>18</v>
      </c>
      <c r="C322" s="201" t="s">
        <v>19</v>
      </c>
      <c r="D322" s="3"/>
      <c r="E322" s="3"/>
      <c r="F322" s="133"/>
      <c r="G322" s="133"/>
      <c r="H322" s="133"/>
      <c r="I322" s="3"/>
      <c r="J322" s="3"/>
      <c r="K322" s="137"/>
      <c r="L322" s="137"/>
      <c r="M322" s="231"/>
    </row>
    <row r="323" spans="2:13" s="5" customFormat="1" hidden="1">
      <c r="B323" s="130"/>
      <c r="C323" s="131"/>
      <c r="D323" s="3"/>
      <c r="E323" s="3"/>
      <c r="F323" s="133"/>
      <c r="G323" s="133"/>
      <c r="H323" s="133"/>
      <c r="I323" s="3"/>
      <c r="J323" s="3"/>
      <c r="K323" s="137"/>
      <c r="L323" s="137"/>
      <c r="M323" s="231"/>
    </row>
    <row r="324" spans="2:13" s="5" customFormat="1" hidden="1">
      <c r="B324" s="130"/>
      <c r="C324" s="131"/>
      <c r="D324" s="3"/>
      <c r="E324" s="3"/>
      <c r="F324" s="133"/>
      <c r="G324" s="133"/>
      <c r="H324" s="133"/>
      <c r="I324" s="3"/>
      <c r="J324" s="3"/>
      <c r="K324" s="137"/>
      <c r="L324" s="137"/>
      <c r="M324" s="231"/>
    </row>
    <row r="325" spans="2:13" s="5" customFormat="1" hidden="1">
      <c r="B325" s="130"/>
      <c r="C325" s="131"/>
      <c r="D325" s="3"/>
      <c r="E325" s="3"/>
      <c r="F325" s="133"/>
      <c r="G325" s="133"/>
      <c r="H325" s="133"/>
      <c r="I325" s="3"/>
      <c r="J325" s="3"/>
      <c r="K325" s="137"/>
      <c r="L325" s="137"/>
      <c r="M325" s="231"/>
    </row>
    <row r="326" spans="2:13" s="5" customFormat="1" hidden="1">
      <c r="B326" s="130"/>
      <c r="C326" s="131"/>
      <c r="D326" s="3"/>
      <c r="E326" s="3"/>
      <c r="F326" s="133"/>
      <c r="G326" s="133"/>
      <c r="H326" s="133"/>
      <c r="I326" s="3"/>
      <c r="J326" s="3"/>
      <c r="K326" s="137"/>
      <c r="L326" s="137"/>
      <c r="M326" s="231"/>
    </row>
    <row r="327" spans="2:13" s="5" customFormat="1" hidden="1">
      <c r="B327" s="130"/>
      <c r="C327" s="131"/>
      <c r="D327" s="3"/>
      <c r="E327" s="3"/>
      <c r="F327" s="133"/>
      <c r="G327" s="133"/>
      <c r="H327" s="133"/>
      <c r="I327" s="3"/>
      <c r="J327" s="3"/>
      <c r="K327" s="137"/>
      <c r="L327" s="137"/>
      <c r="M327" s="231"/>
    </row>
    <row r="328" spans="2:13" s="5" customFormat="1" hidden="1">
      <c r="B328" s="161" t="s">
        <v>56</v>
      </c>
      <c r="C328" s="201" t="s">
        <v>57</v>
      </c>
      <c r="D328" s="3"/>
      <c r="E328" s="3"/>
      <c r="F328" s="133"/>
      <c r="G328" s="133"/>
      <c r="H328" s="133"/>
      <c r="I328" s="3"/>
      <c r="J328" s="3"/>
      <c r="K328" s="137"/>
      <c r="L328" s="137"/>
      <c r="M328" s="231"/>
    </row>
    <row r="329" spans="2:13" s="5" customFormat="1" hidden="1">
      <c r="B329" s="130"/>
      <c r="C329" s="207"/>
      <c r="D329" s="3"/>
      <c r="E329" s="3"/>
      <c r="F329" s="133"/>
      <c r="G329" s="133"/>
      <c r="H329" s="133"/>
      <c r="I329" s="3"/>
      <c r="J329" s="3"/>
      <c r="K329" s="137"/>
      <c r="L329" s="137"/>
      <c r="M329" s="231"/>
    </row>
    <row r="330" spans="2:13" s="5" customFormat="1" hidden="1">
      <c r="B330" s="3"/>
      <c r="C330" s="132"/>
      <c r="D330" s="3"/>
      <c r="E330" s="3"/>
      <c r="F330" s="133"/>
      <c r="G330" s="133"/>
      <c r="H330" s="133"/>
      <c r="I330" s="3"/>
      <c r="J330" s="3"/>
      <c r="K330" s="137"/>
      <c r="L330" s="137"/>
      <c r="M330" s="231"/>
    </row>
    <row r="331" spans="2:13" s="5" customFormat="1" hidden="1">
      <c r="B331" s="3"/>
      <c r="C331" s="132"/>
      <c r="D331" s="3"/>
      <c r="E331" s="3"/>
      <c r="F331" s="133"/>
      <c r="G331" s="133"/>
      <c r="H331" s="133"/>
      <c r="I331" s="3"/>
      <c r="J331" s="3"/>
      <c r="K331" s="137"/>
      <c r="L331" s="137"/>
      <c r="M331" s="231"/>
    </row>
    <row r="332" spans="2:13" s="5" customFormat="1" hidden="1">
      <c r="B332" s="162" t="s">
        <v>129</v>
      </c>
      <c r="C332" s="163" t="s">
        <v>130</v>
      </c>
      <c r="D332" s="3"/>
      <c r="E332" s="3"/>
      <c r="F332" s="133"/>
      <c r="G332" s="133"/>
      <c r="H332" s="133"/>
      <c r="I332" s="3"/>
      <c r="J332" s="3"/>
      <c r="K332" s="137"/>
      <c r="L332" s="137"/>
      <c r="M332" s="231"/>
    </row>
    <row r="333" spans="2:13" s="5" customFormat="1" hidden="1">
      <c r="B333" s="130"/>
      <c r="C333" s="137"/>
      <c r="D333" s="3"/>
      <c r="E333" s="3"/>
      <c r="F333" s="133"/>
      <c r="G333" s="133"/>
      <c r="H333" s="133"/>
      <c r="I333" s="3"/>
      <c r="J333" s="3"/>
      <c r="K333" s="137"/>
      <c r="L333" s="137"/>
      <c r="M333" s="231"/>
    </row>
    <row r="334" spans="2:13" s="5" customFormat="1" hidden="1">
      <c r="B334" s="130"/>
      <c r="C334" s="137"/>
      <c r="D334" s="3"/>
      <c r="E334" s="3"/>
      <c r="F334" s="133"/>
      <c r="G334" s="133"/>
      <c r="H334" s="133"/>
      <c r="I334" s="3"/>
      <c r="J334" s="3"/>
      <c r="K334" s="137"/>
      <c r="L334" s="137"/>
      <c r="M334" s="231"/>
    </row>
    <row r="335" spans="2:13" s="5" customFormat="1" hidden="1">
      <c r="B335" s="130"/>
      <c r="C335" s="137"/>
      <c r="D335" s="3"/>
      <c r="E335" s="3"/>
      <c r="F335" s="133"/>
      <c r="G335" s="133"/>
      <c r="H335" s="133"/>
      <c r="I335" s="3"/>
      <c r="J335" s="3"/>
      <c r="K335" s="137"/>
      <c r="L335" s="137"/>
      <c r="M335" s="231"/>
    </row>
    <row r="336" spans="2:13" s="5" customFormat="1" hidden="1">
      <c r="B336" s="130"/>
      <c r="C336" s="137"/>
      <c r="D336" s="3"/>
      <c r="E336" s="3"/>
      <c r="F336" s="133"/>
      <c r="G336" s="133"/>
      <c r="H336" s="133"/>
      <c r="I336" s="3"/>
      <c r="J336" s="3"/>
      <c r="K336" s="137"/>
      <c r="L336" s="137"/>
      <c r="M336" s="231"/>
    </row>
    <row r="337" spans="2:13" s="5" customFormat="1" hidden="1">
      <c r="B337" s="130"/>
      <c r="C337" s="137"/>
      <c r="D337" s="3"/>
      <c r="E337" s="3"/>
      <c r="F337" s="133"/>
      <c r="G337" s="133"/>
      <c r="H337" s="133"/>
      <c r="I337" s="3"/>
      <c r="J337" s="3"/>
      <c r="K337" s="137"/>
      <c r="L337" s="137"/>
      <c r="M337" s="231"/>
    </row>
    <row r="338" spans="2:13" s="5" customFormat="1" hidden="1">
      <c r="B338" s="130"/>
      <c r="C338" s="137"/>
      <c r="D338" s="3"/>
      <c r="E338" s="3"/>
      <c r="F338" s="142"/>
      <c r="G338" s="142"/>
      <c r="H338" s="142"/>
      <c r="I338" s="3"/>
      <c r="J338" s="3"/>
      <c r="K338" s="137"/>
      <c r="L338" s="137"/>
      <c r="M338" s="231"/>
    </row>
    <row r="339" spans="2:13" s="5" customFormat="1" hidden="1">
      <c r="B339" s="163" t="s">
        <v>1805</v>
      </c>
      <c r="C339" s="186"/>
      <c r="D339" s="3"/>
      <c r="E339" s="3"/>
      <c r="F339" s="187"/>
      <c r="G339" s="142"/>
      <c r="H339" s="142"/>
      <c r="I339" s="3"/>
      <c r="J339" s="3"/>
      <c r="K339" s="137"/>
      <c r="L339" s="137"/>
      <c r="M339" s="231"/>
    </row>
    <row r="340" spans="2:13" s="5" customFormat="1" hidden="1">
      <c r="B340" s="162" t="s">
        <v>16</v>
      </c>
      <c r="C340" s="188" t="s">
        <v>17</v>
      </c>
      <c r="D340" s="162"/>
      <c r="E340" s="163"/>
      <c r="F340" s="143"/>
      <c r="G340" s="142"/>
      <c r="H340" s="142"/>
      <c r="I340" s="3"/>
      <c r="J340" s="3"/>
      <c r="K340" s="137"/>
      <c r="L340" s="137"/>
      <c r="M340" s="231"/>
    </row>
    <row r="341" spans="2:13" s="5" customFormat="1" hidden="1">
      <c r="B341" s="161" t="s">
        <v>18</v>
      </c>
      <c r="C341" s="201" t="s">
        <v>19</v>
      </c>
      <c r="D341" s="3"/>
      <c r="E341" s="3"/>
      <c r="F341" s="143"/>
      <c r="G341" s="142"/>
      <c r="H341" s="142"/>
      <c r="I341" s="3"/>
      <c r="J341" s="3"/>
      <c r="K341" s="137"/>
      <c r="L341" s="137"/>
      <c r="M341" s="231"/>
    </row>
    <row r="342" spans="2:13" s="5" customFormat="1" hidden="1">
      <c r="B342" s="130"/>
      <c r="C342" s="131"/>
      <c r="D342" s="3"/>
      <c r="E342" s="3"/>
      <c r="F342" s="143"/>
      <c r="G342" s="142"/>
      <c r="H342" s="142"/>
      <c r="I342" s="3"/>
      <c r="J342" s="3"/>
      <c r="K342" s="137"/>
      <c r="L342" s="137"/>
      <c r="M342" s="231"/>
    </row>
    <row r="343" spans="2:13" s="5" customFormat="1" hidden="1">
      <c r="B343" s="130"/>
      <c r="C343" s="131"/>
      <c r="D343" s="3"/>
      <c r="E343" s="3"/>
      <c r="F343" s="143"/>
      <c r="G343" s="142"/>
      <c r="H343" s="142"/>
      <c r="I343" s="3"/>
      <c r="J343" s="3"/>
      <c r="K343" s="137"/>
      <c r="L343" s="137"/>
      <c r="M343" s="231"/>
    </row>
    <row r="344" spans="2:13" s="5" customFormat="1" hidden="1">
      <c r="B344" s="130"/>
      <c r="C344" s="131"/>
      <c r="D344" s="3"/>
      <c r="E344" s="3"/>
      <c r="F344" s="143"/>
      <c r="G344" s="142"/>
      <c r="H344" s="142"/>
      <c r="I344" s="3"/>
      <c r="J344" s="3"/>
      <c r="K344" s="137"/>
      <c r="L344" s="137"/>
      <c r="M344" s="231"/>
    </row>
    <row r="345" spans="2:13" s="5" customFormat="1" hidden="1">
      <c r="B345" s="130"/>
      <c r="C345" s="131"/>
      <c r="D345" s="3"/>
      <c r="E345" s="3"/>
      <c r="F345" s="143"/>
      <c r="G345" s="142"/>
      <c r="H345" s="142"/>
      <c r="I345" s="3"/>
      <c r="J345" s="3"/>
      <c r="K345" s="137"/>
      <c r="L345" s="137"/>
      <c r="M345" s="231"/>
    </row>
    <row r="346" spans="2:13" s="5" customFormat="1" hidden="1">
      <c r="B346" s="130"/>
      <c r="C346" s="131"/>
      <c r="D346" s="3"/>
      <c r="E346" s="3"/>
      <c r="F346" s="143"/>
      <c r="G346" s="142"/>
      <c r="H346" s="142"/>
      <c r="I346" s="3"/>
      <c r="J346" s="3"/>
      <c r="K346" s="137"/>
      <c r="L346" s="137"/>
      <c r="M346" s="231"/>
    </row>
    <row r="347" spans="2:13" s="5" customFormat="1" hidden="1">
      <c r="B347" s="161" t="s">
        <v>56</v>
      </c>
      <c r="C347" s="201" t="s">
        <v>57</v>
      </c>
      <c r="D347" s="3"/>
      <c r="E347" s="3"/>
      <c r="F347" s="143"/>
      <c r="G347" s="142"/>
      <c r="H347" s="142"/>
      <c r="I347" s="3"/>
      <c r="J347" s="3"/>
      <c r="K347" s="137"/>
      <c r="L347" s="137"/>
      <c r="M347" s="231"/>
    </row>
    <row r="348" spans="2:13" s="5" customFormat="1" hidden="1">
      <c r="B348" s="130"/>
      <c r="C348" s="207"/>
      <c r="D348" s="3"/>
      <c r="E348" s="3"/>
      <c r="F348" s="143"/>
      <c r="G348" s="142"/>
      <c r="H348" s="142"/>
      <c r="I348" s="3"/>
      <c r="J348" s="3"/>
      <c r="K348" s="137"/>
      <c r="L348" s="137"/>
      <c r="M348" s="231"/>
    </row>
    <row r="349" spans="2:13" s="5" customFormat="1" hidden="1">
      <c r="B349" s="3"/>
      <c r="C349" s="132"/>
      <c r="D349" s="3"/>
      <c r="E349" s="3"/>
      <c r="F349" s="143"/>
      <c r="G349" s="142"/>
      <c r="H349" s="142"/>
      <c r="I349" s="3"/>
      <c r="J349" s="3"/>
      <c r="K349" s="137"/>
      <c r="L349" s="137"/>
      <c r="M349" s="231"/>
    </row>
    <row r="350" spans="2:13" s="5" customFormat="1" hidden="1">
      <c r="B350" s="3"/>
      <c r="C350" s="132"/>
      <c r="D350" s="3"/>
      <c r="E350" s="3"/>
      <c r="F350" s="143"/>
      <c r="G350" s="142"/>
      <c r="H350" s="142"/>
      <c r="I350" s="3"/>
      <c r="J350" s="3"/>
      <c r="K350" s="137"/>
      <c r="L350" s="137"/>
      <c r="M350" s="231"/>
    </row>
    <row r="351" spans="2:13" s="5" customFormat="1" hidden="1">
      <c r="B351" s="162" t="s">
        <v>129</v>
      </c>
      <c r="C351" s="163" t="s">
        <v>130</v>
      </c>
      <c r="D351" s="3"/>
      <c r="E351" s="3"/>
      <c r="F351" s="143"/>
      <c r="G351" s="142"/>
      <c r="H351" s="142"/>
      <c r="I351" s="3"/>
      <c r="J351" s="3"/>
      <c r="K351" s="137"/>
      <c r="L351" s="137"/>
      <c r="M351" s="231"/>
    </row>
    <row r="352" spans="2:13" s="5" customFormat="1" hidden="1">
      <c r="B352" s="3"/>
      <c r="C352" s="137"/>
      <c r="D352" s="3"/>
      <c r="E352" s="3"/>
      <c r="F352" s="143"/>
      <c r="G352" s="142"/>
      <c r="H352" s="142"/>
      <c r="I352" s="3"/>
      <c r="J352" s="3"/>
      <c r="K352" s="137"/>
      <c r="L352" s="137"/>
      <c r="M352" s="231"/>
    </row>
    <row r="353" spans="1:13" s="5" customFormat="1" hidden="1">
      <c r="B353" s="3"/>
      <c r="C353" s="137"/>
      <c r="D353" s="3"/>
      <c r="E353" s="3"/>
      <c r="F353" s="143"/>
      <c r="G353" s="142"/>
      <c r="H353" s="142"/>
      <c r="I353" s="3"/>
      <c r="J353" s="3"/>
      <c r="K353" s="137"/>
      <c r="L353" s="137"/>
      <c r="M353" s="231"/>
    </row>
    <row r="354" spans="1:13" s="5" customFormat="1" hidden="1">
      <c r="B354" s="3"/>
      <c r="C354" s="137"/>
      <c r="D354" s="3"/>
      <c r="E354" s="3"/>
      <c r="F354" s="143"/>
      <c r="G354" s="142"/>
      <c r="H354" s="142"/>
      <c r="I354" s="3"/>
      <c r="J354" s="3"/>
      <c r="K354" s="137"/>
      <c r="L354" s="137"/>
      <c r="M354" s="231"/>
    </row>
    <row r="355" spans="1:13" s="5" customFormat="1" hidden="1">
      <c r="B355" s="3"/>
      <c r="C355" s="137"/>
      <c r="D355" s="3"/>
      <c r="E355" s="3"/>
      <c r="F355" s="143"/>
      <c r="G355" s="142"/>
      <c r="H355" s="142"/>
      <c r="I355" s="3"/>
      <c r="J355" s="3"/>
      <c r="K355" s="137"/>
      <c r="L355" s="137"/>
      <c r="M355" s="231"/>
    </row>
    <row r="356" spans="1:13" s="5" customFormat="1" hidden="1">
      <c r="B356" s="3"/>
      <c r="C356" s="137"/>
      <c r="D356" s="3"/>
      <c r="E356" s="3"/>
      <c r="F356" s="143"/>
      <c r="G356" s="142"/>
      <c r="H356" s="142"/>
      <c r="I356" s="3"/>
      <c r="J356" s="3"/>
      <c r="K356" s="137"/>
      <c r="L356" s="137"/>
      <c r="M356" s="231"/>
    </row>
    <row r="357" spans="1:13" s="5" customFormat="1" hidden="1">
      <c r="B357" s="3"/>
      <c r="C357" s="137"/>
      <c r="D357" s="3"/>
      <c r="E357" s="3"/>
      <c r="F357" s="143"/>
      <c r="G357" s="142"/>
      <c r="H357" s="142"/>
      <c r="I357" s="3"/>
      <c r="J357" s="3"/>
      <c r="K357" s="137"/>
      <c r="L357" s="137"/>
      <c r="M357" s="231"/>
    </row>
    <row r="358" spans="1:13" s="5" customFormat="1" hidden="1">
      <c r="B358" s="3"/>
      <c r="C358" s="137"/>
      <c r="D358" s="3"/>
      <c r="E358" s="3"/>
      <c r="F358" s="143"/>
      <c r="G358" s="142"/>
      <c r="H358" s="142"/>
      <c r="I358" s="3"/>
      <c r="J358" s="3"/>
      <c r="K358" s="191"/>
      <c r="L358" s="137"/>
      <c r="M358" s="231"/>
    </row>
    <row r="359" spans="1:13" s="5" customFormat="1" hidden="1">
      <c r="B359" s="130"/>
      <c r="C359" s="137"/>
      <c r="D359" s="3"/>
      <c r="E359" s="3"/>
      <c r="F359" s="142"/>
      <c r="G359" s="142"/>
      <c r="H359" s="142"/>
      <c r="I359" s="3"/>
      <c r="J359" s="3"/>
      <c r="K359" s="137"/>
      <c r="L359" s="137"/>
      <c r="M359" s="231"/>
    </row>
    <row r="360" spans="1:13" s="5" customFormat="1" hidden="1">
      <c r="B360" s="163" t="s">
        <v>1962</v>
      </c>
      <c r="C360" s="186"/>
      <c r="D360" s="3"/>
      <c r="E360" s="3"/>
      <c r="F360" s="187"/>
      <c r="G360" s="142"/>
      <c r="H360" s="142"/>
      <c r="I360" s="3"/>
      <c r="J360" s="3"/>
      <c r="K360" s="137"/>
      <c r="L360" s="137"/>
      <c r="M360" s="231"/>
    </row>
    <row r="361" spans="1:13" s="5" customFormat="1" hidden="1">
      <c r="B361" s="162" t="s">
        <v>16</v>
      </c>
      <c r="C361" s="188" t="s">
        <v>17</v>
      </c>
      <c r="D361" s="3"/>
      <c r="E361" s="3"/>
      <c r="F361" s="187"/>
      <c r="G361" s="142"/>
      <c r="H361" s="142"/>
      <c r="I361" s="3"/>
      <c r="J361" s="3"/>
      <c r="K361" s="137"/>
      <c r="L361" s="137"/>
      <c r="M361" s="231"/>
    </row>
    <row r="362" spans="1:13" s="5" customFormat="1" hidden="1">
      <c r="B362" s="161" t="s">
        <v>18</v>
      </c>
      <c r="C362" s="201" t="s">
        <v>19</v>
      </c>
      <c r="D362" s="3"/>
      <c r="E362" s="3"/>
      <c r="F362" s="142"/>
      <c r="G362" s="142"/>
      <c r="H362" s="142"/>
      <c r="I362" s="3"/>
      <c r="J362" s="3"/>
      <c r="K362" s="137"/>
      <c r="L362" s="137"/>
      <c r="M362" s="231"/>
    </row>
    <row r="363" spans="1:13" s="181" customFormat="1" hidden="1">
      <c r="A363" s="5"/>
      <c r="B363" s="3"/>
      <c r="C363" s="137"/>
      <c r="D363" s="3"/>
      <c r="E363" s="3"/>
      <c r="F363" s="142"/>
      <c r="G363" s="142"/>
      <c r="H363" s="142"/>
      <c r="I363" s="3"/>
      <c r="J363" s="3"/>
      <c r="K363" s="137"/>
      <c r="L363" s="137"/>
      <c r="M363" s="199"/>
    </row>
    <row r="364" spans="1:13" s="181" customFormat="1" hidden="1">
      <c r="A364" s="5"/>
      <c r="B364" s="3"/>
      <c r="C364" s="137"/>
      <c r="D364" s="3"/>
      <c r="E364" s="3"/>
      <c r="F364" s="142"/>
      <c r="G364" s="142"/>
      <c r="H364" s="142"/>
      <c r="I364" s="3"/>
      <c r="J364" s="3"/>
      <c r="K364" s="137"/>
      <c r="L364" s="137"/>
      <c r="M364" s="199"/>
    </row>
    <row r="365" spans="1:13" s="181" customFormat="1" hidden="1">
      <c r="A365" s="5"/>
      <c r="B365" s="3"/>
      <c r="C365" s="137"/>
      <c r="D365" s="3"/>
      <c r="E365" s="3"/>
      <c r="F365" s="142"/>
      <c r="G365" s="142"/>
      <c r="H365" s="142"/>
      <c r="I365" s="3"/>
      <c r="J365" s="3"/>
      <c r="K365" s="137"/>
      <c r="L365" s="137"/>
      <c r="M365" s="199"/>
    </row>
    <row r="366" spans="1:13" s="181" customFormat="1" hidden="1">
      <c r="A366" s="5"/>
      <c r="B366" s="3"/>
      <c r="C366" s="137"/>
      <c r="D366" s="3"/>
      <c r="E366" s="3"/>
      <c r="F366" s="142"/>
      <c r="G366" s="142"/>
      <c r="H366" s="142"/>
      <c r="I366" s="3"/>
      <c r="J366" s="3"/>
      <c r="K366" s="137"/>
      <c r="L366" s="137"/>
      <c r="M366" s="199"/>
    </row>
    <row r="367" spans="1:13" s="181" customFormat="1" hidden="1">
      <c r="A367" s="5"/>
      <c r="B367" s="3"/>
      <c r="C367" s="137"/>
      <c r="D367" s="3"/>
      <c r="E367" s="3"/>
      <c r="F367" s="142"/>
      <c r="G367" s="142"/>
      <c r="H367" s="142"/>
      <c r="I367" s="3"/>
      <c r="J367" s="3"/>
      <c r="K367" s="137"/>
      <c r="L367" s="137"/>
      <c r="M367" s="199"/>
    </row>
    <row r="368" spans="1:13" s="5" customFormat="1" hidden="1">
      <c r="B368" s="161" t="s">
        <v>56</v>
      </c>
      <c r="C368" s="201" t="s">
        <v>57</v>
      </c>
      <c r="D368" s="3"/>
      <c r="E368" s="3"/>
      <c r="F368" s="142"/>
      <c r="G368" s="142"/>
      <c r="H368" s="142"/>
      <c r="I368" s="3"/>
      <c r="J368" s="3"/>
      <c r="K368" s="137"/>
      <c r="L368" s="137"/>
      <c r="M368" s="231"/>
    </row>
    <row r="369" spans="1:13" s="181" customFormat="1" hidden="1">
      <c r="A369" s="5"/>
      <c r="B369" s="3"/>
      <c r="C369" s="230"/>
      <c r="D369" s="3"/>
      <c r="E369" s="3"/>
      <c r="F369" s="142"/>
      <c r="G369" s="142"/>
      <c r="H369" s="142"/>
      <c r="I369" s="3"/>
      <c r="J369" s="3"/>
      <c r="K369" s="137"/>
      <c r="L369" s="137"/>
      <c r="M369" s="199"/>
    </row>
    <row r="370" spans="1:13" s="181" customFormat="1" hidden="1">
      <c r="A370" s="5"/>
      <c r="B370" s="3"/>
      <c r="C370" s="132"/>
      <c r="D370" s="3"/>
      <c r="E370" s="3"/>
      <c r="F370" s="142"/>
      <c r="G370" s="142"/>
      <c r="H370" s="142"/>
      <c r="I370" s="3"/>
      <c r="J370" s="3"/>
      <c r="K370" s="137"/>
      <c r="L370" s="137"/>
      <c r="M370" s="199"/>
    </row>
    <row r="371" spans="1:13" s="181" customFormat="1" hidden="1">
      <c r="A371" s="5"/>
      <c r="B371" s="3"/>
      <c r="C371" s="132"/>
      <c r="D371" s="3"/>
      <c r="E371" s="132"/>
      <c r="F371" s="143"/>
      <c r="G371" s="142"/>
      <c r="H371" s="142"/>
      <c r="I371" s="3"/>
      <c r="J371" s="3"/>
      <c r="K371" s="137"/>
      <c r="L371" s="137"/>
      <c r="M371" s="199"/>
    </row>
    <row r="372" spans="1:13" s="5" customFormat="1" hidden="1">
      <c r="B372" s="162" t="s">
        <v>129</v>
      </c>
      <c r="C372" s="163" t="s">
        <v>130</v>
      </c>
      <c r="D372" s="3"/>
      <c r="E372" s="137"/>
      <c r="F372" s="237"/>
      <c r="G372" s="133"/>
      <c r="H372" s="133"/>
      <c r="I372" s="3"/>
      <c r="J372" s="3"/>
      <c r="K372" s="137"/>
      <c r="L372" s="137"/>
      <c r="M372" s="231"/>
    </row>
    <row r="373" spans="1:13" s="181" customFormat="1" hidden="1">
      <c r="A373" s="5"/>
      <c r="B373" s="3"/>
      <c r="C373" s="137"/>
      <c r="D373" s="3"/>
      <c r="E373" s="137"/>
      <c r="F373" s="237"/>
      <c r="G373" s="133"/>
      <c r="H373" s="133"/>
      <c r="I373" s="3"/>
      <c r="J373" s="3"/>
      <c r="K373" s="137"/>
      <c r="L373" s="137"/>
      <c r="M373" s="199"/>
    </row>
    <row r="374" spans="1:13" s="181" customFormat="1" hidden="1">
      <c r="A374" s="5"/>
      <c r="B374" s="3"/>
      <c r="C374" s="137"/>
      <c r="D374" s="3"/>
      <c r="E374" s="137"/>
      <c r="F374" s="237"/>
      <c r="G374" s="133"/>
      <c r="H374" s="133"/>
      <c r="I374" s="3"/>
      <c r="J374" s="3"/>
      <c r="K374" s="137"/>
      <c r="L374" s="137"/>
      <c r="M374" s="199"/>
    </row>
    <row r="375" spans="1:13" s="181" customFormat="1" hidden="1">
      <c r="A375" s="5"/>
      <c r="B375" s="3"/>
      <c r="C375" s="137"/>
      <c r="D375" s="3"/>
      <c r="E375" s="137"/>
      <c r="F375" s="237"/>
      <c r="G375" s="133"/>
      <c r="H375" s="133"/>
      <c r="I375" s="3"/>
      <c r="J375" s="3"/>
      <c r="K375" s="137"/>
      <c r="L375" s="137"/>
      <c r="M375" s="199"/>
    </row>
    <row r="376" spans="1:13" s="181" customFormat="1" hidden="1">
      <c r="A376" s="5"/>
      <c r="B376" s="3"/>
      <c r="C376" s="137"/>
      <c r="D376" s="3"/>
      <c r="E376" s="137"/>
      <c r="F376" s="237"/>
      <c r="G376" s="133"/>
      <c r="H376" s="133"/>
      <c r="I376" s="3"/>
      <c r="J376" s="3"/>
      <c r="K376" s="137"/>
      <c r="L376" s="137"/>
      <c r="M376" s="199"/>
    </row>
    <row r="377" spans="1:13" s="181" customFormat="1" hidden="1">
      <c r="A377" s="5"/>
      <c r="B377" s="3"/>
      <c r="C377" s="137"/>
      <c r="D377" s="3"/>
      <c r="E377" s="137"/>
      <c r="F377" s="237"/>
      <c r="G377" s="133"/>
      <c r="H377" s="133"/>
      <c r="I377" s="3"/>
      <c r="J377" s="3"/>
      <c r="K377" s="137"/>
      <c r="L377" s="137"/>
      <c r="M377" s="199"/>
    </row>
    <row r="378" spans="1:13" s="181" customFormat="1" hidden="1">
      <c r="A378" s="5"/>
      <c r="B378" s="3"/>
      <c r="C378" s="137"/>
      <c r="D378" s="3"/>
      <c r="E378" s="137"/>
      <c r="F378" s="237"/>
      <c r="G378" s="133"/>
      <c r="H378" s="133"/>
      <c r="I378" s="3"/>
      <c r="J378" s="3"/>
      <c r="K378" s="137"/>
      <c r="L378" s="137"/>
      <c r="M378" s="199"/>
    </row>
    <row r="379" spans="1:13" s="181" customFormat="1" hidden="1">
      <c r="A379" s="5"/>
      <c r="B379" s="3"/>
      <c r="C379" s="137"/>
      <c r="D379" s="3"/>
      <c r="E379" s="137"/>
      <c r="F379" s="237"/>
      <c r="G379" s="133"/>
      <c r="H379" s="133"/>
      <c r="I379" s="3"/>
      <c r="J379" s="3"/>
      <c r="K379" s="137"/>
      <c r="L379" s="137"/>
      <c r="M379" s="199"/>
    </row>
    <row r="380" spans="1:13" s="181" customFormat="1" hidden="1">
      <c r="A380" s="5"/>
      <c r="B380" s="3"/>
      <c r="C380" s="137"/>
      <c r="D380" s="3"/>
      <c r="E380" s="137"/>
      <c r="F380" s="237"/>
      <c r="G380" s="133"/>
      <c r="H380" s="133"/>
      <c r="I380" s="3"/>
      <c r="J380" s="3"/>
      <c r="K380" s="137"/>
      <c r="L380" s="137"/>
      <c r="M380" s="199"/>
    </row>
    <row r="381" spans="1:13" s="5" customFormat="1" hidden="1">
      <c r="B381" s="163" t="s">
        <v>1963</v>
      </c>
      <c r="C381" s="186"/>
      <c r="D381" s="3"/>
      <c r="E381" s="3"/>
      <c r="F381" s="187"/>
      <c r="G381" s="142"/>
      <c r="H381" s="142"/>
      <c r="I381" s="3"/>
      <c r="J381" s="3"/>
      <c r="K381" s="137"/>
      <c r="L381" s="137"/>
      <c r="M381" s="231"/>
    </row>
    <row r="382" spans="1:13" s="5" customFormat="1" hidden="1">
      <c r="B382" s="162" t="s">
        <v>16</v>
      </c>
      <c r="C382" s="188" t="s">
        <v>17</v>
      </c>
      <c r="D382" s="3"/>
      <c r="E382" s="3"/>
      <c r="F382" s="142"/>
      <c r="G382" s="142"/>
      <c r="H382" s="142"/>
      <c r="I382" s="3"/>
      <c r="J382" s="3"/>
      <c r="K382" s="137"/>
      <c r="L382" s="137"/>
      <c r="M382" s="231"/>
    </row>
    <row r="383" spans="1:13" s="5" customFormat="1" hidden="1">
      <c r="B383" s="161" t="s">
        <v>18</v>
      </c>
      <c r="C383" s="201" t="s">
        <v>19</v>
      </c>
      <c r="D383" s="3"/>
      <c r="E383" s="3"/>
      <c r="F383" s="142"/>
      <c r="G383" s="142"/>
      <c r="H383" s="142"/>
      <c r="I383" s="3"/>
      <c r="J383" s="3"/>
      <c r="K383" s="137"/>
      <c r="L383" s="137"/>
      <c r="M383" s="231"/>
    </row>
    <row r="384" spans="1:13" s="5" customFormat="1" hidden="1">
      <c r="B384" s="130"/>
      <c r="C384" s="131"/>
      <c r="D384" s="3"/>
      <c r="E384" s="3"/>
      <c r="F384" s="142"/>
      <c r="G384" s="142"/>
      <c r="H384" s="142"/>
      <c r="I384" s="3"/>
      <c r="J384" s="3"/>
      <c r="K384" s="137"/>
      <c r="L384" s="137"/>
      <c r="M384" s="231"/>
    </row>
    <row r="385" spans="2:13" s="5" customFormat="1" hidden="1">
      <c r="B385" s="130"/>
      <c r="C385" s="131"/>
      <c r="D385" s="3"/>
      <c r="E385" s="3"/>
      <c r="F385" s="142"/>
      <c r="G385" s="142"/>
      <c r="H385" s="142"/>
      <c r="I385" s="3"/>
      <c r="J385" s="3"/>
      <c r="K385" s="137"/>
      <c r="L385" s="137"/>
      <c r="M385" s="231"/>
    </row>
    <row r="386" spans="2:13" s="5" customFormat="1" hidden="1">
      <c r="B386" s="130"/>
      <c r="C386" s="131"/>
      <c r="D386" s="3"/>
      <c r="E386" s="3"/>
      <c r="F386" s="142"/>
      <c r="G386" s="142"/>
      <c r="H386" s="142"/>
      <c r="I386" s="3"/>
      <c r="J386" s="3"/>
      <c r="K386" s="137"/>
      <c r="L386" s="137"/>
      <c r="M386" s="231"/>
    </row>
    <row r="387" spans="2:13" s="5" customFormat="1" hidden="1">
      <c r="B387" s="130"/>
      <c r="C387" s="131"/>
      <c r="D387" s="3"/>
      <c r="E387" s="3"/>
      <c r="F387" s="142"/>
      <c r="G387" s="142"/>
      <c r="H387" s="142"/>
      <c r="I387" s="3"/>
      <c r="J387" s="3"/>
      <c r="K387" s="137"/>
      <c r="L387" s="137"/>
      <c r="M387" s="231"/>
    </row>
    <row r="388" spans="2:13" s="5" customFormat="1" hidden="1">
      <c r="B388" s="130"/>
      <c r="C388" s="131"/>
      <c r="D388" s="3"/>
      <c r="E388" s="3"/>
      <c r="F388" s="142"/>
      <c r="G388" s="142"/>
      <c r="H388" s="142"/>
      <c r="I388" s="3"/>
      <c r="J388" s="3"/>
      <c r="K388" s="137"/>
      <c r="L388" s="137"/>
      <c r="M388" s="231"/>
    </row>
    <row r="389" spans="2:13" s="5" customFormat="1" hidden="1">
      <c r="B389" s="161" t="s">
        <v>56</v>
      </c>
      <c r="C389" s="201" t="s">
        <v>57</v>
      </c>
      <c r="D389" s="3"/>
      <c r="E389" s="3"/>
      <c r="F389" s="142"/>
      <c r="G389" s="142"/>
      <c r="H389" s="142"/>
      <c r="I389" s="3"/>
      <c r="J389" s="3"/>
      <c r="K389" s="137"/>
      <c r="L389" s="137"/>
      <c r="M389" s="231"/>
    </row>
    <row r="390" spans="2:13" s="5" customFormat="1" hidden="1">
      <c r="B390" s="130"/>
      <c r="C390" s="207"/>
      <c r="D390" s="3"/>
      <c r="E390" s="3"/>
      <c r="F390" s="142"/>
      <c r="G390" s="142"/>
      <c r="H390" s="142"/>
      <c r="I390" s="3"/>
      <c r="J390" s="3"/>
      <c r="K390" s="137"/>
      <c r="L390" s="137"/>
      <c r="M390" s="231"/>
    </row>
    <row r="391" spans="2:13" s="5" customFormat="1" hidden="1">
      <c r="B391" s="3"/>
      <c r="C391" s="132"/>
      <c r="D391" s="3"/>
      <c r="E391" s="3"/>
      <c r="F391" s="142"/>
      <c r="G391" s="142"/>
      <c r="H391" s="142"/>
      <c r="I391" s="3"/>
      <c r="J391" s="3"/>
      <c r="K391" s="137"/>
      <c r="L391" s="137"/>
      <c r="M391" s="231"/>
    </row>
    <row r="392" spans="2:13" s="5" customFormat="1" hidden="1">
      <c r="B392" s="3"/>
      <c r="C392" s="132"/>
      <c r="D392" s="3"/>
      <c r="E392" s="3"/>
      <c r="F392" s="142"/>
      <c r="G392" s="142"/>
      <c r="H392" s="142"/>
      <c r="I392" s="3"/>
      <c r="J392" s="3"/>
      <c r="K392" s="137"/>
      <c r="L392" s="137"/>
      <c r="M392" s="231"/>
    </row>
    <row r="393" spans="2:13" s="5" customFormat="1" hidden="1">
      <c r="B393" s="162" t="s">
        <v>129</v>
      </c>
      <c r="C393" s="163" t="s">
        <v>130</v>
      </c>
      <c r="D393" s="3"/>
      <c r="E393" s="3"/>
      <c r="F393" s="142"/>
      <c r="G393" s="142"/>
      <c r="H393" s="142"/>
      <c r="I393" s="3"/>
      <c r="J393" s="3"/>
      <c r="K393" s="137"/>
      <c r="L393" s="137"/>
      <c r="M393" s="231"/>
    </row>
    <row r="394" spans="2:13" s="5" customFormat="1" hidden="1">
      <c r="B394" s="3"/>
      <c r="C394" s="137"/>
      <c r="D394" s="3"/>
      <c r="E394" s="3"/>
      <c r="F394" s="142"/>
      <c r="G394" s="142"/>
      <c r="H394" s="142"/>
      <c r="I394" s="3"/>
      <c r="J394" s="3"/>
      <c r="K394" s="137"/>
      <c r="L394" s="137"/>
      <c r="M394" s="231"/>
    </row>
    <row r="395" spans="2:13" s="5" customFormat="1" hidden="1">
      <c r="B395" s="130"/>
      <c r="C395" s="137"/>
      <c r="D395" s="3"/>
      <c r="E395" s="3"/>
      <c r="F395" s="193"/>
      <c r="G395" s="193"/>
      <c r="H395" s="193"/>
      <c r="I395" s="3"/>
      <c r="J395" s="3"/>
      <c r="K395" s="137"/>
      <c r="L395" s="137"/>
      <c r="M395" s="231"/>
    </row>
    <row r="396" spans="2:13" s="5" customFormat="1" hidden="1">
      <c r="B396" s="130"/>
      <c r="C396" s="137"/>
      <c r="D396" s="3"/>
      <c r="E396" s="3"/>
      <c r="F396" s="193"/>
      <c r="G396" s="193"/>
      <c r="H396" s="193"/>
      <c r="I396" s="3"/>
      <c r="J396" s="3"/>
      <c r="K396" s="137"/>
      <c r="L396" s="137"/>
      <c r="M396" s="231"/>
    </row>
    <row r="397" spans="2:13" s="5" customFormat="1" hidden="1">
      <c r="B397" s="130"/>
      <c r="C397" s="137"/>
      <c r="D397" s="3"/>
      <c r="E397" s="3"/>
      <c r="F397" s="193"/>
      <c r="G397" s="193"/>
      <c r="H397" s="193"/>
      <c r="I397" s="3"/>
      <c r="J397" s="3"/>
      <c r="K397" s="137"/>
      <c r="L397" s="137"/>
      <c r="M397" s="231"/>
    </row>
    <row r="398" spans="2:13" s="5" customFormat="1" hidden="1">
      <c r="B398" s="130"/>
      <c r="C398" s="137"/>
      <c r="D398" s="3"/>
      <c r="E398" s="3"/>
      <c r="F398" s="193"/>
      <c r="G398" s="193"/>
      <c r="H398" s="193"/>
      <c r="I398" s="3"/>
      <c r="J398" s="3"/>
      <c r="K398" s="137"/>
      <c r="L398" s="137"/>
      <c r="M398" s="231"/>
    </row>
    <row r="399" spans="2:13" s="5" customFormat="1" hidden="1">
      <c r="B399" s="130"/>
      <c r="C399" s="137"/>
      <c r="D399" s="3"/>
      <c r="E399" s="3"/>
      <c r="F399" s="130"/>
      <c r="G399" s="130"/>
      <c r="H399" s="130"/>
      <c r="I399" s="3"/>
      <c r="J399" s="3"/>
      <c r="K399" s="137"/>
      <c r="L399" s="137"/>
      <c r="M399" s="231"/>
    </row>
    <row r="400" spans="2:13" s="5" customFormat="1" hidden="1">
      <c r="B400" s="130"/>
      <c r="C400" s="137"/>
      <c r="D400" s="3"/>
      <c r="E400" s="3"/>
      <c r="F400" s="130"/>
      <c r="G400" s="130"/>
      <c r="H400" s="130"/>
      <c r="I400" s="3"/>
      <c r="J400" s="130"/>
      <c r="K400" s="137"/>
      <c r="L400" s="137"/>
      <c r="M400" s="231"/>
    </row>
    <row r="401" spans="1:13" s="5" customFormat="1" hidden="1">
      <c r="B401" s="130"/>
      <c r="C401" s="137"/>
      <c r="D401" s="3"/>
      <c r="E401" s="137"/>
      <c r="F401" s="143"/>
      <c r="G401" s="142"/>
      <c r="H401" s="142"/>
      <c r="I401" s="3"/>
      <c r="J401" s="3"/>
      <c r="K401" s="137"/>
      <c r="L401" s="137"/>
      <c r="M401" s="231"/>
    </row>
    <row r="402" spans="1:13" s="5" customFormat="1" hidden="1">
      <c r="B402" s="130"/>
      <c r="C402" s="137"/>
      <c r="D402" s="3"/>
      <c r="E402" s="137"/>
      <c r="F402" s="143"/>
      <c r="G402" s="142"/>
      <c r="H402" s="142"/>
      <c r="I402" s="3"/>
      <c r="J402" s="3"/>
      <c r="K402" s="137"/>
      <c r="L402" s="137"/>
      <c r="M402" s="231"/>
    </row>
    <row r="403" spans="1:13" s="5" customFormat="1" hidden="1">
      <c r="B403" s="130"/>
      <c r="C403" s="137"/>
      <c r="D403" s="3"/>
      <c r="E403" s="137"/>
      <c r="F403" s="143"/>
      <c r="G403" s="142"/>
      <c r="H403" s="142"/>
      <c r="I403" s="3"/>
      <c r="J403" s="3"/>
      <c r="K403" s="137"/>
      <c r="L403" s="137"/>
      <c r="M403" s="231"/>
    </row>
    <row r="404" spans="1:13" s="5" customFormat="1" hidden="1">
      <c r="B404" s="130"/>
      <c r="C404" s="192"/>
      <c r="D404" s="130"/>
      <c r="E404" s="130"/>
      <c r="F404" s="193"/>
      <c r="G404" s="193"/>
      <c r="H404" s="193"/>
      <c r="I404" s="130"/>
      <c r="J404" s="130"/>
      <c r="K404" s="192"/>
      <c r="L404" s="137"/>
      <c r="M404" s="231"/>
    </row>
    <row r="405" spans="1:13" s="5" customFormat="1" hidden="1">
      <c r="B405" s="163" t="s">
        <v>6489</v>
      </c>
      <c r="C405" s="186"/>
      <c r="D405" s="3"/>
      <c r="E405" s="3"/>
      <c r="F405" s="187"/>
      <c r="G405" s="142"/>
      <c r="H405" s="142"/>
      <c r="I405" s="3"/>
      <c r="J405" s="3"/>
      <c r="K405" s="137"/>
      <c r="L405" s="137"/>
      <c r="M405" s="231"/>
    </row>
    <row r="406" spans="1:13" s="5" customFormat="1" hidden="1">
      <c r="B406" s="162" t="s">
        <v>16</v>
      </c>
      <c r="C406" s="188" t="s">
        <v>17</v>
      </c>
      <c r="D406" s="162"/>
      <c r="E406" s="163"/>
      <c r="F406" s="143"/>
      <c r="G406" s="142"/>
      <c r="H406" s="142"/>
      <c r="I406" s="3"/>
      <c r="J406" s="3"/>
      <c r="K406" s="137"/>
      <c r="L406" s="137"/>
      <c r="M406" s="231"/>
    </row>
    <row r="407" spans="1:13" s="5" customFormat="1" hidden="1">
      <c r="B407" s="161" t="s">
        <v>18</v>
      </c>
      <c r="C407" s="201" t="s">
        <v>19</v>
      </c>
      <c r="D407" s="162"/>
      <c r="E407" s="163"/>
      <c r="F407" s="143"/>
      <c r="G407" s="142"/>
      <c r="H407" s="142"/>
      <c r="I407" s="3"/>
      <c r="J407" s="3"/>
      <c r="K407" s="137"/>
      <c r="L407" s="137"/>
      <c r="M407" s="231"/>
    </row>
    <row r="408" spans="1:13" s="181" customFormat="1" hidden="1">
      <c r="A408" s="5"/>
      <c r="B408" s="3"/>
      <c r="C408" s="137"/>
      <c r="D408" s="3"/>
      <c r="E408" s="132"/>
      <c r="F408" s="143"/>
      <c r="G408" s="142"/>
      <c r="H408" s="142"/>
      <c r="I408" s="3"/>
      <c r="J408" s="3"/>
      <c r="K408" s="137"/>
      <c r="L408" s="137"/>
      <c r="M408" s="199"/>
    </row>
    <row r="409" spans="1:13" s="181" customFormat="1" hidden="1">
      <c r="A409" s="5"/>
      <c r="B409" s="3"/>
      <c r="C409" s="137"/>
      <c r="D409" s="3"/>
      <c r="E409" s="132"/>
      <c r="F409" s="143"/>
      <c r="G409" s="142"/>
      <c r="H409" s="142"/>
      <c r="I409" s="3"/>
      <c r="J409" s="3"/>
      <c r="K409" s="137"/>
      <c r="L409" s="137"/>
      <c r="M409" s="199"/>
    </row>
    <row r="410" spans="1:13" s="181" customFormat="1" hidden="1">
      <c r="A410" s="5"/>
      <c r="B410" s="3"/>
      <c r="C410" s="137"/>
      <c r="D410" s="3"/>
      <c r="E410" s="132"/>
      <c r="F410" s="143"/>
      <c r="G410" s="142"/>
      <c r="H410" s="142"/>
      <c r="I410" s="3"/>
      <c r="J410" s="3"/>
      <c r="K410" s="137"/>
      <c r="L410" s="137"/>
      <c r="M410" s="199"/>
    </row>
    <row r="411" spans="1:13" s="181" customFormat="1" hidden="1">
      <c r="A411" s="5"/>
      <c r="B411" s="3"/>
      <c r="C411" s="137"/>
      <c r="D411" s="3"/>
      <c r="E411" s="132"/>
      <c r="F411" s="143"/>
      <c r="G411" s="142"/>
      <c r="H411" s="142"/>
      <c r="I411" s="3"/>
      <c r="J411" s="3"/>
      <c r="K411" s="137"/>
      <c r="L411" s="137"/>
      <c r="M411" s="199"/>
    </row>
    <row r="412" spans="1:13" s="181" customFormat="1" hidden="1">
      <c r="A412" s="5"/>
      <c r="B412" s="3"/>
      <c r="C412" s="137"/>
      <c r="D412" s="3"/>
      <c r="E412" s="132"/>
      <c r="F412" s="143"/>
      <c r="G412" s="142"/>
      <c r="H412" s="142"/>
      <c r="I412" s="3"/>
      <c r="J412" s="3"/>
      <c r="K412" s="137"/>
      <c r="L412" s="137"/>
      <c r="M412" s="199"/>
    </row>
    <row r="413" spans="1:13" s="5" customFormat="1" hidden="1">
      <c r="B413" s="161" t="s">
        <v>56</v>
      </c>
      <c r="C413" s="201" t="s">
        <v>57</v>
      </c>
      <c r="D413" s="162"/>
      <c r="E413" s="163"/>
      <c r="F413" s="143"/>
      <c r="G413" s="142"/>
      <c r="H413" s="142"/>
      <c r="I413" s="3"/>
      <c r="J413" s="3"/>
      <c r="K413" s="137"/>
      <c r="L413" s="137"/>
      <c r="M413" s="231"/>
    </row>
    <row r="414" spans="1:13" s="181" customFormat="1" hidden="1">
      <c r="A414" s="5"/>
      <c r="B414" s="3"/>
      <c r="C414" s="230"/>
      <c r="D414" s="3"/>
      <c r="E414" s="132"/>
      <c r="F414" s="143"/>
      <c r="G414" s="142"/>
      <c r="H414" s="142"/>
      <c r="I414" s="3"/>
      <c r="J414" s="3"/>
      <c r="K414" s="137"/>
      <c r="L414" s="137"/>
      <c r="M414" s="199"/>
    </row>
    <row r="415" spans="1:13" s="181" customFormat="1" hidden="1">
      <c r="A415" s="5"/>
      <c r="B415" s="3"/>
      <c r="C415" s="132"/>
      <c r="D415" s="3"/>
      <c r="E415" s="3"/>
      <c r="F415" s="238"/>
      <c r="G415" s="238"/>
      <c r="H415" s="238"/>
      <c r="I415" s="239"/>
      <c r="J415" s="3"/>
      <c r="K415" s="137"/>
      <c r="L415" s="240"/>
      <c r="M415" s="199"/>
    </row>
    <row r="416" spans="1:13" s="181" customFormat="1" hidden="1">
      <c r="A416" s="5"/>
      <c r="B416" s="3"/>
      <c r="C416" s="132"/>
      <c r="D416" s="3"/>
      <c r="E416" s="3"/>
      <c r="F416" s="143"/>
      <c r="G416" s="142"/>
      <c r="H416" s="142"/>
      <c r="I416" s="3"/>
      <c r="J416" s="3"/>
      <c r="K416" s="137"/>
      <c r="L416" s="137"/>
      <c r="M416" s="199"/>
    </row>
    <row r="417" spans="1:13" s="5" customFormat="1" hidden="1">
      <c r="B417" s="162" t="s">
        <v>129</v>
      </c>
      <c r="C417" s="163" t="s">
        <v>130</v>
      </c>
      <c r="D417" s="3"/>
      <c r="E417" s="3"/>
      <c r="F417" s="238"/>
      <c r="G417" s="238"/>
      <c r="H417" s="238"/>
      <c r="I417" s="239"/>
      <c r="J417" s="3"/>
      <c r="K417" s="185"/>
      <c r="L417" s="137"/>
      <c r="M417" s="231"/>
    </row>
    <row r="418" spans="1:13" s="5" customFormat="1" hidden="1">
      <c r="B418" s="130"/>
      <c r="C418" s="137"/>
      <c r="D418" s="3"/>
      <c r="E418" s="3"/>
      <c r="F418" s="142"/>
      <c r="G418" s="142"/>
      <c r="H418" s="142"/>
      <c r="I418" s="3"/>
      <c r="J418" s="3"/>
      <c r="K418" s="137"/>
      <c r="L418" s="386"/>
      <c r="M418" s="381"/>
    </row>
    <row r="419" spans="1:13" s="5" customFormat="1" hidden="1">
      <c r="B419" s="130"/>
      <c r="C419" s="137"/>
      <c r="D419" s="3"/>
      <c r="E419" s="3"/>
      <c r="F419" s="142"/>
      <c r="G419" s="142"/>
      <c r="H419" s="142"/>
      <c r="I419" s="3"/>
      <c r="J419" s="3"/>
      <c r="K419" s="137"/>
      <c r="L419" s="386"/>
      <c r="M419" s="381"/>
    </row>
    <row r="420" spans="1:13" s="181" customFormat="1" hidden="1">
      <c r="A420" s="5"/>
      <c r="B420" s="215"/>
      <c r="C420" s="137"/>
      <c r="D420" s="3"/>
      <c r="E420" s="3"/>
      <c r="F420" s="238"/>
      <c r="G420" s="238"/>
      <c r="H420" s="238"/>
      <c r="I420" s="239"/>
      <c r="J420" s="3"/>
      <c r="K420" s="185"/>
      <c r="L420" s="137"/>
      <c r="M420" s="199"/>
    </row>
    <row r="421" spans="1:13" s="2" customFormat="1">
      <c r="A421" s="5"/>
      <c r="B421" s="42" t="s">
        <v>7045</v>
      </c>
      <c r="C421" s="40"/>
      <c r="D421" s="11"/>
      <c r="E421" s="11"/>
      <c r="F421" s="37"/>
      <c r="G421" s="38"/>
      <c r="H421" s="38"/>
      <c r="I421" s="11"/>
      <c r="J421" s="11"/>
      <c r="K421" s="36"/>
      <c r="L421" s="36"/>
      <c r="M421" s="257">
        <v>0</v>
      </c>
    </row>
    <row r="422" spans="1:13" s="2" customFormat="1">
      <c r="A422" s="5"/>
      <c r="B422" s="41" t="s">
        <v>16</v>
      </c>
      <c r="C422" s="43" t="s">
        <v>6493</v>
      </c>
      <c r="D422" s="11"/>
      <c r="E422" s="11"/>
      <c r="F422" s="37"/>
      <c r="G422" s="38"/>
      <c r="H422" s="38"/>
      <c r="I422" s="11"/>
      <c r="J422" s="11"/>
      <c r="K422" s="36"/>
      <c r="L422" s="36"/>
      <c r="M422" s="257">
        <v>0</v>
      </c>
    </row>
    <row r="423" spans="1:13" s="80" customFormat="1">
      <c r="A423" s="5"/>
      <c r="B423" s="79" t="s">
        <v>18</v>
      </c>
      <c r="C423" s="189" t="s">
        <v>19</v>
      </c>
      <c r="D423" s="78"/>
      <c r="E423" s="78"/>
      <c r="F423" s="89"/>
      <c r="G423" s="87"/>
      <c r="H423" s="87"/>
      <c r="I423" s="78"/>
      <c r="J423" s="78"/>
      <c r="K423" s="85"/>
      <c r="L423" s="85"/>
      <c r="M423" s="258">
        <v>0</v>
      </c>
    </row>
    <row r="424" spans="1:13" s="180" customFormat="1" ht="126">
      <c r="A424" s="181"/>
      <c r="B424" s="6">
        <v>1</v>
      </c>
      <c r="C424" s="7" t="s">
        <v>4190</v>
      </c>
      <c r="D424" s="6" t="s">
        <v>410</v>
      </c>
      <c r="E424" s="6" t="s">
        <v>4191</v>
      </c>
      <c r="F424" s="12">
        <v>5.0999999999999996</v>
      </c>
      <c r="G424" s="12">
        <v>1.53</v>
      </c>
      <c r="H424" s="12"/>
      <c r="I424" s="6" t="s">
        <v>2132</v>
      </c>
      <c r="J424" s="6" t="s">
        <v>2136</v>
      </c>
      <c r="K424" s="7" t="s">
        <v>6454</v>
      </c>
      <c r="L424" s="7"/>
      <c r="M424" s="16">
        <v>1</v>
      </c>
    </row>
    <row r="425" spans="1:13" s="181" customFormat="1" hidden="1">
      <c r="B425" s="3"/>
      <c r="C425" s="137"/>
      <c r="D425" s="3"/>
      <c r="E425" s="3"/>
      <c r="F425" s="142"/>
      <c r="G425" s="142"/>
      <c r="H425" s="142"/>
      <c r="I425" s="3"/>
      <c r="J425" s="3"/>
      <c r="K425" s="137"/>
      <c r="L425" s="137"/>
      <c r="M425" s="199"/>
    </row>
    <row r="426" spans="1:13" s="5" customFormat="1" hidden="1">
      <c r="B426" s="161" t="s">
        <v>56</v>
      </c>
      <c r="C426" s="201" t="s">
        <v>57</v>
      </c>
      <c r="D426" s="3"/>
      <c r="E426" s="3"/>
      <c r="F426" s="142"/>
      <c r="G426" s="142"/>
      <c r="H426" s="142"/>
      <c r="I426" s="3"/>
      <c r="J426" s="3"/>
      <c r="K426" s="137"/>
      <c r="L426" s="137"/>
      <c r="M426" s="231"/>
    </row>
    <row r="427" spans="1:13" s="5" customFormat="1" hidden="1">
      <c r="B427" s="130"/>
      <c r="C427" s="207"/>
      <c r="D427" s="130"/>
      <c r="E427" s="192"/>
      <c r="F427" s="143"/>
      <c r="G427" s="142"/>
      <c r="H427" s="142"/>
      <c r="I427" s="3"/>
      <c r="J427" s="3"/>
      <c r="K427" s="137"/>
      <c r="L427" s="137"/>
      <c r="M427" s="231"/>
    </row>
    <row r="428" spans="1:13" s="5" customFormat="1" hidden="1">
      <c r="B428" s="3"/>
      <c r="C428" s="132"/>
      <c r="D428" s="3"/>
      <c r="E428" s="137"/>
      <c r="F428" s="143"/>
      <c r="G428" s="142"/>
      <c r="H428" s="142"/>
      <c r="I428" s="3"/>
      <c r="J428" s="3"/>
      <c r="K428" s="137"/>
      <c r="L428" s="137"/>
      <c r="M428" s="231"/>
    </row>
    <row r="429" spans="1:13" s="5" customFormat="1" hidden="1">
      <c r="B429" s="3"/>
      <c r="C429" s="132"/>
      <c r="D429" s="3"/>
      <c r="E429" s="137"/>
      <c r="F429" s="143"/>
      <c r="G429" s="142"/>
      <c r="H429" s="142"/>
      <c r="I429" s="3"/>
      <c r="J429" s="3"/>
      <c r="K429" s="137"/>
      <c r="L429" s="137"/>
      <c r="M429" s="231"/>
    </row>
    <row r="430" spans="1:13" s="5" customFormat="1" hidden="1">
      <c r="B430" s="162" t="s">
        <v>129</v>
      </c>
      <c r="C430" s="163" t="s">
        <v>130</v>
      </c>
      <c r="D430" s="3"/>
      <c r="E430" s="137"/>
      <c r="F430" s="143"/>
      <c r="G430" s="142"/>
      <c r="H430" s="142"/>
      <c r="I430" s="3"/>
      <c r="J430" s="3"/>
      <c r="K430" s="137"/>
      <c r="L430" s="137"/>
      <c r="M430" s="231"/>
    </row>
    <row r="431" spans="1:13" s="5" customFormat="1" hidden="1">
      <c r="B431" s="162"/>
      <c r="C431" s="195"/>
      <c r="D431" s="196"/>
      <c r="E431" s="195"/>
      <c r="F431" s="143"/>
      <c r="G431" s="142"/>
      <c r="H431" s="142"/>
      <c r="I431" s="3"/>
      <c r="J431" s="3"/>
      <c r="K431" s="137"/>
      <c r="L431" s="137"/>
      <c r="M431" s="231"/>
    </row>
    <row r="432" spans="1:13" s="5" customFormat="1" hidden="1">
      <c r="B432" s="130"/>
      <c r="C432" s="137"/>
      <c r="D432" s="3"/>
      <c r="E432" s="3"/>
      <c r="F432" s="142"/>
      <c r="G432" s="142"/>
      <c r="H432" s="142"/>
      <c r="I432" s="3"/>
      <c r="J432" s="3"/>
      <c r="K432" s="137"/>
      <c r="L432" s="137"/>
      <c r="M432" s="231"/>
    </row>
    <row r="433" spans="1:13" s="2" customFormat="1">
      <c r="B433" s="42" t="s">
        <v>7046</v>
      </c>
      <c r="C433" s="40"/>
      <c r="D433" s="11"/>
      <c r="E433" s="11"/>
      <c r="F433" s="37"/>
      <c r="G433" s="38"/>
      <c r="H433" s="38"/>
      <c r="I433" s="11"/>
      <c r="J433" s="11"/>
      <c r="K433" s="36"/>
      <c r="L433" s="36"/>
      <c r="M433" s="257">
        <v>0</v>
      </c>
    </row>
    <row r="434" spans="1:13" s="5" customFormat="1" hidden="1">
      <c r="A434" s="2"/>
      <c r="B434" s="162" t="s">
        <v>16</v>
      </c>
      <c r="C434" s="188" t="s">
        <v>6493</v>
      </c>
      <c r="D434" s="3"/>
      <c r="E434" s="3"/>
      <c r="F434" s="187"/>
      <c r="G434" s="142"/>
      <c r="H434" s="142"/>
      <c r="I434" s="3"/>
      <c r="J434" s="3"/>
      <c r="K434" s="137"/>
      <c r="L434" s="137"/>
      <c r="M434" s="381"/>
    </row>
    <row r="435" spans="1:13" s="5" customFormat="1" hidden="1">
      <c r="B435" s="161" t="s">
        <v>18</v>
      </c>
      <c r="C435" s="201" t="s">
        <v>19</v>
      </c>
      <c r="D435" s="3"/>
      <c r="E435" s="3"/>
      <c r="F435" s="187"/>
      <c r="G435" s="142"/>
      <c r="H435" s="142"/>
      <c r="I435" s="3"/>
      <c r="J435" s="3"/>
      <c r="K435" s="137"/>
      <c r="L435" s="137"/>
      <c r="M435" s="231"/>
    </row>
    <row r="436" spans="1:13" s="5" customFormat="1" hidden="1">
      <c r="B436" s="130"/>
      <c r="C436" s="131"/>
      <c r="D436" s="3"/>
      <c r="E436" s="3"/>
      <c r="F436" s="142"/>
      <c r="G436" s="142"/>
      <c r="H436" s="142"/>
      <c r="I436" s="3"/>
      <c r="J436" s="3"/>
      <c r="K436" s="137"/>
      <c r="L436" s="137"/>
      <c r="M436" s="231"/>
    </row>
    <row r="437" spans="1:13" s="5" customFormat="1" hidden="1">
      <c r="B437" s="130"/>
      <c r="C437" s="131"/>
      <c r="D437" s="3"/>
      <c r="E437" s="3"/>
      <c r="F437" s="142"/>
      <c r="G437" s="142"/>
      <c r="H437" s="142"/>
      <c r="I437" s="3"/>
      <c r="J437" s="3"/>
      <c r="K437" s="137"/>
      <c r="L437" s="137"/>
      <c r="M437" s="231"/>
    </row>
    <row r="438" spans="1:13" s="5" customFormat="1" hidden="1">
      <c r="B438" s="130"/>
      <c r="C438" s="131"/>
      <c r="D438" s="3"/>
      <c r="E438" s="3"/>
      <c r="F438" s="142"/>
      <c r="G438" s="142"/>
      <c r="H438" s="142"/>
      <c r="I438" s="3"/>
      <c r="J438" s="3"/>
      <c r="K438" s="137"/>
      <c r="L438" s="137"/>
      <c r="M438" s="231"/>
    </row>
    <row r="439" spans="1:13" s="5" customFormat="1" hidden="1">
      <c r="B439" s="130"/>
      <c r="C439" s="131"/>
      <c r="D439" s="3"/>
      <c r="E439" s="3"/>
      <c r="F439" s="142"/>
      <c r="G439" s="142"/>
      <c r="H439" s="142"/>
      <c r="I439" s="3"/>
      <c r="J439" s="3"/>
      <c r="K439" s="137"/>
      <c r="L439" s="137"/>
      <c r="M439" s="231"/>
    </row>
    <row r="440" spans="1:13" s="5" customFormat="1" hidden="1">
      <c r="B440" s="130"/>
      <c r="C440" s="131"/>
      <c r="D440" s="3"/>
      <c r="E440" s="3"/>
      <c r="F440" s="142"/>
      <c r="G440" s="142"/>
      <c r="H440" s="142"/>
      <c r="I440" s="3"/>
      <c r="J440" s="3"/>
      <c r="K440" s="137"/>
      <c r="L440" s="137"/>
      <c r="M440" s="231"/>
    </row>
    <row r="441" spans="1:13" s="5" customFormat="1" hidden="1">
      <c r="A441" s="34"/>
      <c r="B441" s="161" t="s">
        <v>56</v>
      </c>
      <c r="C441" s="201" t="s">
        <v>6492</v>
      </c>
      <c r="D441" s="3"/>
      <c r="E441" s="3"/>
      <c r="F441" s="142"/>
      <c r="G441" s="142"/>
      <c r="H441" s="142"/>
      <c r="I441" s="3"/>
      <c r="J441" s="3"/>
      <c r="K441" s="137"/>
      <c r="L441" s="137"/>
      <c r="M441" s="381"/>
    </row>
    <row r="442" spans="1:13" s="181" customFormat="1" hidden="1">
      <c r="A442" s="194"/>
      <c r="B442" s="3"/>
      <c r="C442" s="230"/>
      <c r="D442" s="3"/>
      <c r="E442" s="132"/>
      <c r="F442" s="143"/>
      <c r="G442" s="142"/>
      <c r="H442" s="142"/>
      <c r="I442" s="3"/>
      <c r="J442" s="3"/>
      <c r="K442" s="137"/>
      <c r="L442" s="137"/>
      <c r="M442" s="31"/>
    </row>
    <row r="443" spans="1:13" s="181" customFormat="1" hidden="1">
      <c r="B443" s="3"/>
      <c r="C443" s="132"/>
      <c r="D443" s="3"/>
      <c r="E443" s="137"/>
      <c r="F443" s="143"/>
      <c r="G443" s="142"/>
      <c r="H443" s="142"/>
      <c r="I443" s="3"/>
      <c r="J443" s="3"/>
      <c r="K443" s="137"/>
      <c r="L443" s="137"/>
      <c r="M443" s="199"/>
    </row>
    <row r="444" spans="1:13" s="2" customFormat="1">
      <c r="B444" s="41" t="s">
        <v>129</v>
      </c>
      <c r="C444" s="42" t="s">
        <v>130</v>
      </c>
      <c r="D444" s="11"/>
      <c r="E444" s="36"/>
      <c r="F444" s="39"/>
      <c r="G444" s="38"/>
      <c r="H444" s="38"/>
      <c r="I444" s="11"/>
      <c r="J444" s="11"/>
      <c r="K444" s="36"/>
      <c r="L444" s="72"/>
      <c r="M444" s="257">
        <v>0</v>
      </c>
    </row>
    <row r="445" spans="1:13" ht="173.25">
      <c r="B445" s="6">
        <v>1</v>
      </c>
      <c r="C445" s="7" t="s">
        <v>7073</v>
      </c>
      <c r="D445" s="6" t="s">
        <v>7074</v>
      </c>
      <c r="E445" s="7" t="s">
        <v>4194</v>
      </c>
      <c r="F445" s="35">
        <v>19.123999999999999</v>
      </c>
      <c r="G445" s="12">
        <v>19.123999999999999</v>
      </c>
      <c r="I445" s="6" t="s">
        <v>2268</v>
      </c>
      <c r="J445" s="6" t="s">
        <v>2281</v>
      </c>
      <c r="K445" s="7" t="s">
        <v>7075</v>
      </c>
      <c r="L445" s="69"/>
      <c r="M445" s="16">
        <v>1</v>
      </c>
    </row>
    <row r="446" spans="1:13" ht="126">
      <c r="B446" s="6">
        <v>2</v>
      </c>
      <c r="C446" s="7" t="s">
        <v>4196</v>
      </c>
      <c r="D446" s="6" t="s">
        <v>27</v>
      </c>
      <c r="E446" s="7" t="s">
        <v>4194</v>
      </c>
      <c r="F446" s="35">
        <v>7.3</v>
      </c>
      <c r="G446" s="12">
        <v>7.3</v>
      </c>
      <c r="I446" s="6" t="s">
        <v>2268</v>
      </c>
      <c r="J446" s="6" t="s">
        <v>4197</v>
      </c>
      <c r="K446" s="7" t="s">
        <v>6460</v>
      </c>
      <c r="L446" s="69"/>
      <c r="M446" s="16">
        <v>1</v>
      </c>
    </row>
    <row r="447" spans="1:13" s="5" customFormat="1" hidden="1">
      <c r="B447" s="3"/>
      <c r="C447" s="137"/>
      <c r="D447" s="3"/>
      <c r="E447" s="137"/>
      <c r="F447" s="143"/>
      <c r="G447" s="142"/>
      <c r="H447" s="142"/>
      <c r="I447" s="3"/>
      <c r="J447" s="3"/>
      <c r="K447" s="137"/>
      <c r="L447" s="197"/>
      <c r="M447" s="231"/>
    </row>
    <row r="448" spans="1:13" s="5" customFormat="1" hidden="1">
      <c r="B448" s="3"/>
      <c r="C448" s="137"/>
      <c r="D448" s="3"/>
      <c r="E448" s="137"/>
      <c r="F448" s="143"/>
      <c r="G448" s="142"/>
      <c r="H448" s="142"/>
      <c r="I448" s="3"/>
      <c r="J448" s="3"/>
      <c r="K448" s="137"/>
      <c r="L448" s="197"/>
      <c r="M448" s="231"/>
    </row>
    <row r="449" spans="1:13" s="5" customFormat="1" hidden="1">
      <c r="B449" s="3"/>
      <c r="C449" s="137"/>
      <c r="D449" s="3"/>
      <c r="E449" s="137"/>
      <c r="F449" s="143"/>
      <c r="G449" s="142"/>
      <c r="H449" s="142"/>
      <c r="I449" s="3"/>
      <c r="J449" s="3"/>
      <c r="K449" s="137"/>
      <c r="L449" s="197"/>
      <c r="M449" s="231"/>
    </row>
    <row r="450" spans="1:13" s="5" customFormat="1" hidden="1">
      <c r="B450" s="3"/>
      <c r="C450" s="137"/>
      <c r="D450" s="3"/>
      <c r="E450" s="137"/>
      <c r="F450" s="143"/>
      <c r="G450" s="142"/>
      <c r="H450" s="142"/>
      <c r="I450" s="3"/>
      <c r="J450" s="3"/>
      <c r="K450" s="137"/>
      <c r="L450" s="197"/>
      <c r="M450" s="231"/>
    </row>
    <row r="451" spans="1:13" s="5" customFormat="1" hidden="1">
      <c r="B451" s="3"/>
      <c r="C451" s="137"/>
      <c r="D451" s="3"/>
      <c r="E451" s="137"/>
      <c r="F451" s="143"/>
      <c r="G451" s="142"/>
      <c r="H451" s="142"/>
      <c r="I451" s="3"/>
      <c r="J451" s="3"/>
      <c r="K451" s="137"/>
      <c r="L451" s="197"/>
      <c r="M451" s="231"/>
    </row>
    <row r="452" spans="1:13" s="5" customFormat="1" hidden="1">
      <c r="B452" s="3"/>
      <c r="C452" s="137"/>
      <c r="D452" s="3"/>
      <c r="E452" s="137"/>
      <c r="F452" s="143"/>
      <c r="G452" s="142"/>
      <c r="H452" s="142"/>
      <c r="I452" s="3"/>
      <c r="J452" s="3"/>
      <c r="K452" s="137"/>
      <c r="L452" s="197"/>
      <c r="M452" s="231"/>
    </row>
    <row r="453" spans="1:13" s="5" customFormat="1" hidden="1">
      <c r="B453" s="3"/>
      <c r="C453" s="137"/>
      <c r="D453" s="3"/>
      <c r="E453" s="137"/>
      <c r="F453" s="143"/>
      <c r="G453" s="142"/>
      <c r="H453" s="142"/>
      <c r="I453" s="3"/>
      <c r="J453" s="3"/>
      <c r="K453" s="137"/>
      <c r="L453" s="197"/>
      <c r="M453" s="231"/>
    </row>
    <row r="454" spans="1:13" s="5" customFormat="1" hidden="1">
      <c r="B454" s="130"/>
      <c r="C454" s="132"/>
      <c r="D454" s="3"/>
      <c r="E454" s="3"/>
      <c r="F454" s="142"/>
      <c r="G454" s="142"/>
      <c r="H454" s="142"/>
      <c r="I454" s="3"/>
      <c r="J454" s="3"/>
      <c r="K454" s="132"/>
      <c r="L454" s="197"/>
      <c r="M454" s="231"/>
    </row>
    <row r="455" spans="1:13" s="2" customFormat="1">
      <c r="B455" s="42" t="s">
        <v>7047</v>
      </c>
      <c r="C455" s="40"/>
      <c r="D455" s="11"/>
      <c r="E455" s="11"/>
      <c r="F455" s="37"/>
      <c r="G455" s="38"/>
      <c r="H455" s="38"/>
      <c r="I455" s="11"/>
      <c r="J455" s="11"/>
      <c r="K455" s="36"/>
      <c r="L455" s="36"/>
      <c r="M455" s="257">
        <v>0</v>
      </c>
    </row>
    <row r="456" spans="1:13" s="2" customFormat="1">
      <c r="B456" s="41" t="s">
        <v>16</v>
      </c>
      <c r="C456" s="43" t="s">
        <v>6493</v>
      </c>
      <c r="D456" s="11"/>
      <c r="E456" s="11"/>
      <c r="F456" s="38"/>
      <c r="G456" s="38"/>
      <c r="H456" s="38"/>
      <c r="I456" s="11"/>
      <c r="J456" s="11"/>
      <c r="K456" s="36"/>
      <c r="L456" s="36"/>
      <c r="M456" s="257">
        <v>0</v>
      </c>
    </row>
    <row r="457" spans="1:13" s="5" customFormat="1" hidden="1">
      <c r="B457" s="161" t="s">
        <v>18</v>
      </c>
      <c r="C457" s="201" t="s">
        <v>19</v>
      </c>
      <c r="D457" s="3"/>
      <c r="E457" s="3"/>
      <c r="F457" s="142"/>
      <c r="G457" s="142"/>
      <c r="H457" s="142"/>
      <c r="I457" s="3"/>
      <c r="J457" s="3"/>
      <c r="K457" s="137"/>
      <c r="L457" s="137"/>
      <c r="M457" s="231"/>
    </row>
    <row r="458" spans="1:13" s="181" customFormat="1" hidden="1">
      <c r="A458" s="5"/>
      <c r="B458" s="3"/>
      <c r="C458" s="137"/>
      <c r="D458" s="3"/>
      <c r="E458" s="3"/>
      <c r="F458" s="142"/>
      <c r="G458" s="142"/>
      <c r="H458" s="142"/>
      <c r="I458" s="3"/>
      <c r="J458" s="3"/>
      <c r="K458" s="137"/>
      <c r="L458" s="137"/>
      <c r="M458" s="199"/>
    </row>
    <row r="459" spans="1:13" s="181" customFormat="1" hidden="1">
      <c r="A459" s="5"/>
      <c r="B459" s="3"/>
      <c r="C459" s="137"/>
      <c r="D459" s="3"/>
      <c r="E459" s="3"/>
      <c r="F459" s="142"/>
      <c r="G459" s="142"/>
      <c r="H459" s="142"/>
      <c r="I459" s="3"/>
      <c r="J459" s="3"/>
      <c r="K459" s="137"/>
      <c r="L459" s="137"/>
      <c r="M459" s="199"/>
    </row>
    <row r="460" spans="1:13" s="181" customFormat="1" hidden="1">
      <c r="A460" s="5"/>
      <c r="B460" s="3"/>
      <c r="C460" s="137"/>
      <c r="D460" s="3"/>
      <c r="E460" s="3"/>
      <c r="F460" s="142"/>
      <c r="G460" s="142"/>
      <c r="H460" s="142"/>
      <c r="I460" s="3"/>
      <c r="J460" s="3"/>
      <c r="K460" s="137"/>
      <c r="L460" s="137"/>
      <c r="M460" s="199"/>
    </row>
    <row r="461" spans="1:13" s="181" customFormat="1" hidden="1">
      <c r="A461" s="5"/>
      <c r="B461" s="3"/>
      <c r="C461" s="137"/>
      <c r="D461" s="3"/>
      <c r="E461" s="3"/>
      <c r="F461" s="142"/>
      <c r="G461" s="142"/>
      <c r="H461" s="142"/>
      <c r="I461" s="3"/>
      <c r="J461" s="3"/>
      <c r="K461" s="137"/>
      <c r="L461" s="137"/>
      <c r="M461" s="199"/>
    </row>
    <row r="462" spans="1:13" s="80" customFormat="1">
      <c r="A462" s="1"/>
      <c r="B462" s="79" t="s">
        <v>56</v>
      </c>
      <c r="C462" s="189" t="s">
        <v>6492</v>
      </c>
      <c r="D462" s="78"/>
      <c r="E462" s="78"/>
      <c r="F462" s="87"/>
      <c r="G462" s="87"/>
      <c r="H462" s="87"/>
      <c r="I462" s="78"/>
      <c r="J462" s="78"/>
      <c r="K462" s="85"/>
      <c r="L462" s="85"/>
      <c r="M462" s="258">
        <v>0</v>
      </c>
    </row>
    <row r="463" spans="1:13" s="180" customFormat="1" ht="78.75">
      <c r="A463" s="1"/>
      <c r="B463" s="6">
        <v>1</v>
      </c>
      <c r="C463" s="7" t="s">
        <v>5826</v>
      </c>
      <c r="D463" s="6" t="s">
        <v>5827</v>
      </c>
      <c r="E463" s="6" t="s">
        <v>5828</v>
      </c>
      <c r="F463" s="12">
        <v>21.92</v>
      </c>
      <c r="G463" s="12">
        <v>10.96</v>
      </c>
      <c r="H463" s="12"/>
      <c r="I463" s="6" t="s">
        <v>5552</v>
      </c>
      <c r="J463" s="6" t="s">
        <v>5615</v>
      </c>
      <c r="K463" s="263" t="s">
        <v>5947</v>
      </c>
      <c r="L463" s="7"/>
      <c r="M463" s="16">
        <v>1</v>
      </c>
    </row>
    <row r="464" spans="1:13" s="181" customFormat="1" hidden="1">
      <c r="A464" s="5"/>
      <c r="B464" s="3"/>
      <c r="C464" s="132"/>
      <c r="D464" s="3"/>
      <c r="E464" s="3"/>
      <c r="F464" s="142"/>
      <c r="G464" s="142"/>
      <c r="H464" s="142"/>
      <c r="I464" s="3"/>
      <c r="J464" s="3"/>
      <c r="K464" s="137"/>
      <c r="L464" s="137"/>
      <c r="M464" s="199"/>
    </row>
    <row r="465" spans="1:13" s="5" customFormat="1" hidden="1">
      <c r="B465" s="162" t="s">
        <v>129</v>
      </c>
      <c r="C465" s="163" t="s">
        <v>130</v>
      </c>
      <c r="D465" s="3"/>
      <c r="E465" s="3"/>
      <c r="F465" s="142"/>
      <c r="G465" s="142"/>
      <c r="H465" s="142"/>
      <c r="I465" s="3"/>
      <c r="J465" s="3"/>
      <c r="K465" s="137"/>
      <c r="L465" s="137"/>
      <c r="M465" s="231"/>
    </row>
    <row r="466" spans="1:13" s="181" customFormat="1" hidden="1">
      <c r="A466" s="5"/>
      <c r="B466" s="3"/>
      <c r="C466" s="132"/>
      <c r="D466" s="3"/>
      <c r="E466" s="3"/>
      <c r="F466" s="133"/>
      <c r="G466" s="133"/>
      <c r="H466" s="133"/>
      <c r="I466" s="3"/>
      <c r="J466" s="3"/>
      <c r="K466" s="185"/>
      <c r="L466" s="137"/>
      <c r="M466" s="199"/>
    </row>
    <row r="467" spans="1:13" s="181" customFormat="1" hidden="1">
      <c r="A467" s="5"/>
      <c r="B467" s="3"/>
      <c r="C467" s="137"/>
      <c r="D467" s="3"/>
      <c r="E467" s="137"/>
      <c r="F467" s="143"/>
      <c r="G467" s="142"/>
      <c r="H467" s="142"/>
      <c r="I467" s="3"/>
      <c r="J467" s="3"/>
      <c r="K467" s="137"/>
      <c r="L467" s="197"/>
      <c r="M467" s="199"/>
    </row>
    <row r="468" spans="1:13" s="181" customFormat="1" hidden="1">
      <c r="A468" s="5"/>
      <c r="B468" s="3"/>
      <c r="C468" s="137"/>
      <c r="D468" s="3"/>
      <c r="E468" s="137"/>
      <c r="F468" s="143"/>
      <c r="G468" s="142"/>
      <c r="H468" s="142"/>
      <c r="I468" s="3"/>
      <c r="J468" s="3"/>
      <c r="K468" s="137"/>
      <c r="L468" s="197"/>
      <c r="M468" s="199"/>
    </row>
    <row r="469" spans="1:13" s="5" customFormat="1" hidden="1">
      <c r="B469" s="163" t="s">
        <v>2389</v>
      </c>
      <c r="C469" s="186"/>
      <c r="D469" s="3"/>
      <c r="E469" s="3"/>
      <c r="F469" s="187"/>
      <c r="G469" s="142"/>
      <c r="H469" s="142"/>
      <c r="I469" s="3"/>
      <c r="J469" s="3"/>
      <c r="K469" s="137"/>
      <c r="L469" s="197"/>
      <c r="M469" s="231"/>
    </row>
    <row r="470" spans="1:13" s="5" customFormat="1" hidden="1">
      <c r="B470" s="162" t="s">
        <v>16</v>
      </c>
      <c r="C470" s="188" t="s">
        <v>17</v>
      </c>
      <c r="D470" s="3"/>
      <c r="E470" s="3"/>
      <c r="F470" s="142"/>
      <c r="G470" s="142"/>
      <c r="H470" s="142"/>
      <c r="I470" s="3"/>
      <c r="J470" s="3"/>
      <c r="K470" s="137"/>
      <c r="L470" s="197"/>
      <c r="M470" s="231"/>
    </row>
    <row r="471" spans="1:13" s="5" customFormat="1" hidden="1">
      <c r="B471" s="161" t="s">
        <v>18</v>
      </c>
      <c r="C471" s="201" t="s">
        <v>19</v>
      </c>
      <c r="D471" s="3"/>
      <c r="E471" s="3"/>
      <c r="F471" s="142"/>
      <c r="G471" s="142"/>
      <c r="H471" s="142"/>
      <c r="I471" s="3"/>
      <c r="J471" s="3"/>
      <c r="K471" s="137"/>
      <c r="L471" s="197"/>
      <c r="M471" s="231"/>
    </row>
    <row r="472" spans="1:13" s="5" customFormat="1" hidden="1">
      <c r="B472" s="130"/>
      <c r="C472" s="131"/>
      <c r="D472" s="3"/>
      <c r="E472" s="3"/>
      <c r="F472" s="142"/>
      <c r="G472" s="142"/>
      <c r="H472" s="142"/>
      <c r="I472" s="3"/>
      <c r="J472" s="3"/>
      <c r="K472" s="137"/>
      <c r="L472" s="197"/>
      <c r="M472" s="231"/>
    </row>
    <row r="473" spans="1:13" s="5" customFormat="1" hidden="1">
      <c r="B473" s="130"/>
      <c r="C473" s="131"/>
      <c r="D473" s="3"/>
      <c r="E473" s="3"/>
      <c r="F473" s="142"/>
      <c r="G473" s="142"/>
      <c r="H473" s="142"/>
      <c r="I473" s="3"/>
      <c r="J473" s="3"/>
      <c r="K473" s="137"/>
      <c r="L473" s="197"/>
      <c r="M473" s="231"/>
    </row>
    <row r="474" spans="1:13" s="5" customFormat="1" hidden="1">
      <c r="B474" s="130"/>
      <c r="C474" s="131"/>
      <c r="D474" s="3"/>
      <c r="E474" s="3"/>
      <c r="F474" s="142"/>
      <c r="G474" s="142"/>
      <c r="H474" s="142"/>
      <c r="I474" s="3"/>
      <c r="J474" s="3"/>
      <c r="K474" s="137"/>
      <c r="L474" s="197"/>
      <c r="M474" s="231"/>
    </row>
    <row r="475" spans="1:13" s="5" customFormat="1" hidden="1">
      <c r="B475" s="130"/>
      <c r="C475" s="131"/>
      <c r="D475" s="3"/>
      <c r="E475" s="3"/>
      <c r="F475" s="142"/>
      <c r="G475" s="142"/>
      <c r="H475" s="142"/>
      <c r="I475" s="3"/>
      <c r="J475" s="3"/>
      <c r="K475" s="137"/>
      <c r="L475" s="197"/>
      <c r="M475" s="231"/>
    </row>
    <row r="476" spans="1:13" s="5" customFormat="1" hidden="1">
      <c r="B476" s="130"/>
      <c r="C476" s="131"/>
      <c r="D476" s="3"/>
      <c r="E476" s="3"/>
      <c r="F476" s="142"/>
      <c r="G476" s="142"/>
      <c r="H476" s="142"/>
      <c r="I476" s="3"/>
      <c r="J476" s="3"/>
      <c r="K476" s="137"/>
      <c r="L476" s="197"/>
      <c r="M476" s="231"/>
    </row>
    <row r="477" spans="1:13" s="5" customFormat="1" hidden="1">
      <c r="B477" s="161" t="s">
        <v>56</v>
      </c>
      <c r="C477" s="201" t="s">
        <v>57</v>
      </c>
      <c r="D477" s="3"/>
      <c r="E477" s="3"/>
      <c r="F477" s="142"/>
      <c r="G477" s="142"/>
      <c r="H477" s="142"/>
      <c r="I477" s="3"/>
      <c r="J477" s="3"/>
      <c r="K477" s="137"/>
      <c r="L477" s="197"/>
      <c r="M477" s="231"/>
    </row>
    <row r="478" spans="1:13" s="5" customFormat="1" hidden="1">
      <c r="B478" s="130"/>
      <c r="C478" s="207"/>
      <c r="D478" s="130"/>
      <c r="E478" s="192"/>
      <c r="F478" s="143"/>
      <c r="G478" s="142"/>
      <c r="H478" s="142"/>
      <c r="I478" s="3"/>
      <c r="J478" s="3"/>
      <c r="K478" s="137"/>
      <c r="L478" s="197"/>
      <c r="M478" s="231"/>
    </row>
    <row r="479" spans="1:13" s="5" customFormat="1" hidden="1">
      <c r="B479" s="3"/>
      <c r="C479" s="132"/>
      <c r="D479" s="3"/>
      <c r="E479" s="137"/>
      <c r="F479" s="143"/>
      <c r="G479" s="142"/>
      <c r="H479" s="142"/>
      <c r="I479" s="3"/>
      <c r="J479" s="3"/>
      <c r="K479" s="137"/>
      <c r="L479" s="197"/>
      <c r="M479" s="231"/>
    </row>
    <row r="480" spans="1:13" s="5" customFormat="1" hidden="1">
      <c r="B480" s="3"/>
      <c r="C480" s="132"/>
      <c r="D480" s="3"/>
      <c r="E480" s="137"/>
      <c r="F480" s="143"/>
      <c r="G480" s="142"/>
      <c r="H480" s="142"/>
      <c r="I480" s="3"/>
      <c r="J480" s="3"/>
      <c r="K480" s="137"/>
      <c r="L480" s="197"/>
      <c r="M480" s="231"/>
    </row>
    <row r="481" spans="1:13" s="5" customFormat="1" hidden="1">
      <c r="B481" s="162" t="s">
        <v>129</v>
      </c>
      <c r="C481" s="163" t="s">
        <v>130</v>
      </c>
      <c r="D481" s="3"/>
      <c r="E481" s="137"/>
      <c r="F481" s="143"/>
      <c r="G481" s="142"/>
      <c r="H481" s="142"/>
      <c r="I481" s="3"/>
      <c r="J481" s="3"/>
      <c r="K481" s="137"/>
      <c r="L481" s="197"/>
      <c r="M481" s="231"/>
    </row>
    <row r="482" spans="1:13" s="5" customFormat="1" hidden="1">
      <c r="B482" s="130"/>
      <c r="C482" s="137"/>
      <c r="D482" s="3"/>
      <c r="E482" s="137"/>
      <c r="F482" s="143"/>
      <c r="G482" s="142"/>
      <c r="H482" s="142"/>
      <c r="I482" s="3"/>
      <c r="J482" s="3"/>
      <c r="K482" s="137"/>
      <c r="L482" s="197"/>
      <c r="M482" s="231"/>
    </row>
    <row r="483" spans="1:13" s="5" customFormat="1" hidden="1">
      <c r="B483" s="130"/>
      <c r="C483" s="137"/>
      <c r="D483" s="3"/>
      <c r="E483" s="137"/>
      <c r="F483" s="143"/>
      <c r="G483" s="142"/>
      <c r="H483" s="142"/>
      <c r="I483" s="3"/>
      <c r="J483" s="3"/>
      <c r="K483" s="137"/>
      <c r="L483" s="197"/>
      <c r="M483" s="231"/>
    </row>
    <row r="484" spans="1:13" s="5" customFormat="1" hidden="1">
      <c r="B484" s="130"/>
      <c r="C484" s="137"/>
      <c r="D484" s="3"/>
      <c r="E484" s="137"/>
      <c r="F484" s="143"/>
      <c r="G484" s="142"/>
      <c r="H484" s="142"/>
      <c r="I484" s="3"/>
      <c r="J484" s="3"/>
      <c r="K484" s="137"/>
      <c r="L484" s="197"/>
      <c r="M484" s="231"/>
    </row>
    <row r="485" spans="1:13" s="5" customFormat="1" hidden="1">
      <c r="B485" s="130"/>
      <c r="C485" s="132"/>
      <c r="D485" s="3"/>
      <c r="E485" s="3"/>
      <c r="F485" s="142"/>
      <c r="G485" s="142"/>
      <c r="H485" s="142"/>
      <c r="I485" s="3"/>
      <c r="J485" s="3"/>
      <c r="K485" s="132"/>
      <c r="L485" s="197"/>
      <c r="M485" s="231"/>
    </row>
    <row r="486" spans="1:13" s="2" customFormat="1">
      <c r="B486" s="42" t="s">
        <v>7048</v>
      </c>
      <c r="C486" s="40"/>
      <c r="D486" s="11"/>
      <c r="E486" s="11"/>
      <c r="F486" s="37"/>
      <c r="G486" s="38"/>
      <c r="H486" s="38"/>
      <c r="I486" s="11"/>
      <c r="J486" s="11"/>
      <c r="K486" s="36"/>
      <c r="L486" s="36"/>
      <c r="M486" s="257">
        <v>0</v>
      </c>
    </row>
    <row r="487" spans="1:13" s="2" customFormat="1">
      <c r="B487" s="41" t="s">
        <v>16</v>
      </c>
      <c r="C487" s="43" t="s">
        <v>6493</v>
      </c>
      <c r="D487" s="11"/>
      <c r="E487" s="11"/>
      <c r="F487" s="38"/>
      <c r="G487" s="38"/>
      <c r="H487" s="38"/>
      <c r="I487" s="11"/>
      <c r="J487" s="11"/>
      <c r="K487" s="36"/>
      <c r="L487" s="36"/>
      <c r="M487" s="257">
        <v>0</v>
      </c>
    </row>
    <row r="488" spans="1:13" s="80" customFormat="1">
      <c r="A488" s="1"/>
      <c r="B488" s="79" t="s">
        <v>18</v>
      </c>
      <c r="C488" s="189" t="s">
        <v>19</v>
      </c>
      <c r="D488" s="78"/>
      <c r="E488" s="78"/>
      <c r="F488" s="103"/>
      <c r="G488" s="103"/>
      <c r="H488" s="103"/>
      <c r="I488" s="78"/>
      <c r="J488" s="78"/>
      <c r="K488" s="92"/>
      <c r="L488" s="85"/>
      <c r="M488" s="258">
        <v>0</v>
      </c>
    </row>
    <row r="489" spans="1:13" ht="173.25">
      <c r="A489" s="2"/>
      <c r="B489" s="6">
        <v>1</v>
      </c>
      <c r="C489" s="7" t="s">
        <v>4198</v>
      </c>
      <c r="D489" s="6" t="s">
        <v>860</v>
      </c>
      <c r="E489" s="33" t="s">
        <v>2450</v>
      </c>
      <c r="F489" s="35">
        <v>1.1299999999999999</v>
      </c>
      <c r="G489" s="12">
        <v>1.1299999999999999</v>
      </c>
      <c r="I489" s="6" t="s">
        <v>1170</v>
      </c>
      <c r="J489" s="6" t="s">
        <v>2478</v>
      </c>
      <c r="K489" s="7" t="s">
        <v>7042</v>
      </c>
      <c r="L489" s="7"/>
      <c r="M489" s="16">
        <v>1</v>
      </c>
    </row>
    <row r="490" spans="1:13" s="5" customFormat="1" hidden="1">
      <c r="B490" s="130"/>
      <c r="C490" s="131"/>
      <c r="D490" s="130"/>
      <c r="E490" s="192"/>
      <c r="F490" s="143"/>
      <c r="G490" s="142"/>
      <c r="H490" s="142"/>
      <c r="I490" s="3"/>
      <c r="J490" s="3"/>
      <c r="K490" s="137"/>
      <c r="L490" s="137"/>
      <c r="M490" s="231"/>
    </row>
    <row r="491" spans="1:13" s="5" customFormat="1" hidden="1">
      <c r="B491" s="161" t="s">
        <v>56</v>
      </c>
      <c r="C491" s="201" t="s">
        <v>57</v>
      </c>
      <c r="D491" s="162"/>
      <c r="E491" s="163"/>
      <c r="F491" s="143"/>
      <c r="G491" s="142"/>
      <c r="H491" s="142"/>
      <c r="I491" s="3"/>
      <c r="J491" s="3"/>
      <c r="K491" s="137"/>
      <c r="L491" s="137"/>
      <c r="M491" s="231"/>
    </row>
    <row r="492" spans="1:13" s="5" customFormat="1" hidden="1">
      <c r="B492" s="130"/>
      <c r="C492" s="207"/>
      <c r="D492" s="130"/>
      <c r="E492" s="192"/>
      <c r="F492" s="143"/>
      <c r="G492" s="142"/>
      <c r="H492" s="142"/>
      <c r="I492" s="3"/>
      <c r="J492" s="3"/>
      <c r="K492" s="137"/>
      <c r="L492" s="137"/>
      <c r="M492" s="231"/>
    </row>
    <row r="493" spans="1:13" s="5" customFormat="1" hidden="1">
      <c r="B493" s="3"/>
      <c r="C493" s="132"/>
      <c r="D493" s="130"/>
      <c r="E493" s="192"/>
      <c r="F493" s="143"/>
      <c r="G493" s="142"/>
      <c r="H493" s="142"/>
      <c r="I493" s="3"/>
      <c r="J493" s="3"/>
      <c r="K493" s="137"/>
      <c r="L493" s="137"/>
      <c r="M493" s="231"/>
    </row>
    <row r="494" spans="1:13" s="5" customFormat="1" hidden="1">
      <c r="B494" s="3"/>
      <c r="C494" s="132"/>
      <c r="D494" s="130"/>
      <c r="E494" s="192"/>
      <c r="F494" s="143"/>
      <c r="G494" s="142"/>
      <c r="H494" s="142"/>
      <c r="I494" s="3"/>
      <c r="J494" s="3"/>
      <c r="K494" s="137"/>
      <c r="L494" s="137"/>
      <c r="M494" s="231"/>
    </row>
    <row r="495" spans="1:13" s="2" customFormat="1">
      <c r="B495" s="41" t="s">
        <v>129</v>
      </c>
      <c r="C495" s="42" t="s">
        <v>130</v>
      </c>
      <c r="D495" s="41"/>
      <c r="E495" s="42"/>
      <c r="F495" s="39"/>
      <c r="G495" s="38"/>
      <c r="H495" s="38"/>
      <c r="I495" s="11"/>
      <c r="J495" s="11"/>
      <c r="K495" s="36"/>
      <c r="L495" s="36"/>
      <c r="M495" s="257">
        <v>0</v>
      </c>
    </row>
    <row r="496" spans="1:13" ht="63">
      <c r="B496" s="6">
        <v>2</v>
      </c>
      <c r="C496" s="33" t="s">
        <v>4199</v>
      </c>
      <c r="D496" s="6" t="s">
        <v>41</v>
      </c>
      <c r="E496" s="33" t="s">
        <v>2450</v>
      </c>
      <c r="F496" s="35">
        <v>1</v>
      </c>
      <c r="G496" s="12">
        <v>0.91459999999999997</v>
      </c>
      <c r="I496" s="6" t="s">
        <v>1170</v>
      </c>
      <c r="J496" s="6" t="s">
        <v>2485</v>
      </c>
      <c r="K496" s="51" t="s">
        <v>4200</v>
      </c>
      <c r="L496" s="7"/>
      <c r="M496" s="16">
        <v>1</v>
      </c>
    </row>
    <row r="497" spans="1:13" ht="63">
      <c r="B497" s="6">
        <v>3</v>
      </c>
      <c r="C497" s="33" t="s">
        <v>4201</v>
      </c>
      <c r="D497" s="6" t="s">
        <v>410</v>
      </c>
      <c r="E497" s="33" t="s">
        <v>2450</v>
      </c>
      <c r="F497" s="35">
        <v>0.64</v>
      </c>
      <c r="G497" s="12">
        <v>0.64</v>
      </c>
      <c r="I497" s="6" t="s">
        <v>1170</v>
      </c>
      <c r="J497" s="6" t="s">
        <v>2478</v>
      </c>
      <c r="K497" s="51" t="s">
        <v>4202</v>
      </c>
      <c r="L497" s="7"/>
      <c r="M497" s="16">
        <v>1</v>
      </c>
    </row>
    <row r="498" spans="1:13" s="5" customFormat="1" hidden="1">
      <c r="B498" s="130"/>
      <c r="C498" s="137"/>
      <c r="D498" s="3"/>
      <c r="E498" s="137"/>
      <c r="F498" s="143"/>
      <c r="G498" s="142"/>
      <c r="H498" s="142"/>
      <c r="I498" s="3"/>
      <c r="J498" s="3"/>
      <c r="K498" s="137"/>
      <c r="L498" s="137"/>
      <c r="M498" s="231"/>
    </row>
    <row r="499" spans="1:13" s="5" customFormat="1" hidden="1">
      <c r="B499" s="130"/>
      <c r="C499" s="137"/>
      <c r="D499" s="3"/>
      <c r="E499" s="137"/>
      <c r="F499" s="143"/>
      <c r="G499" s="142"/>
      <c r="H499" s="142"/>
      <c r="I499" s="3"/>
      <c r="J499" s="3"/>
      <c r="K499" s="137"/>
      <c r="L499" s="137"/>
      <c r="M499" s="231"/>
    </row>
    <row r="500" spans="1:13" s="5" customFormat="1" hidden="1">
      <c r="B500" s="163" t="s">
        <v>2553</v>
      </c>
      <c r="C500" s="186"/>
      <c r="D500" s="3"/>
      <c r="E500" s="3"/>
      <c r="F500" s="187"/>
      <c r="G500" s="142"/>
      <c r="H500" s="142"/>
      <c r="I500" s="3"/>
      <c r="J500" s="3"/>
      <c r="K500" s="137"/>
      <c r="L500" s="197"/>
      <c r="M500" s="231"/>
    </row>
    <row r="501" spans="1:13" s="5" customFormat="1" hidden="1">
      <c r="B501" s="162" t="s">
        <v>16</v>
      </c>
      <c r="C501" s="188" t="s">
        <v>17</v>
      </c>
      <c r="D501" s="162"/>
      <c r="E501" s="163"/>
      <c r="F501" s="143"/>
      <c r="G501" s="142"/>
      <c r="H501" s="142"/>
      <c r="I501" s="3"/>
      <c r="J501" s="3"/>
      <c r="K501" s="137"/>
      <c r="L501" s="197"/>
      <c r="M501" s="231"/>
    </row>
    <row r="502" spans="1:13" s="5" customFormat="1" hidden="1">
      <c r="B502" s="161" t="s">
        <v>18</v>
      </c>
      <c r="C502" s="201" t="s">
        <v>19</v>
      </c>
      <c r="D502" s="130"/>
      <c r="E502" s="130"/>
      <c r="F502" s="193"/>
      <c r="G502" s="193"/>
      <c r="H502" s="193"/>
      <c r="I502" s="130"/>
      <c r="J502" s="130"/>
      <c r="K502" s="192"/>
      <c r="L502" s="197"/>
      <c r="M502" s="231"/>
    </row>
    <row r="503" spans="1:13" s="181" customFormat="1" hidden="1">
      <c r="A503" s="5"/>
      <c r="B503" s="3"/>
      <c r="C503" s="137"/>
      <c r="D503" s="3"/>
      <c r="E503" s="3"/>
      <c r="F503" s="142"/>
      <c r="G503" s="142"/>
      <c r="H503" s="142"/>
      <c r="I503" s="3"/>
      <c r="J503" s="3"/>
      <c r="K503" s="132"/>
      <c r="L503" s="197"/>
      <c r="M503" s="199"/>
    </row>
    <row r="504" spans="1:13" s="181" customFormat="1" hidden="1">
      <c r="A504" s="5"/>
      <c r="B504" s="3"/>
      <c r="C504" s="137"/>
      <c r="D504" s="3"/>
      <c r="E504" s="3"/>
      <c r="F504" s="142"/>
      <c r="G504" s="142"/>
      <c r="H504" s="142"/>
      <c r="I504" s="3"/>
      <c r="J504" s="3"/>
      <c r="K504" s="132"/>
      <c r="L504" s="197"/>
      <c r="M504" s="199"/>
    </row>
    <row r="505" spans="1:13" s="181" customFormat="1" hidden="1">
      <c r="A505" s="5"/>
      <c r="B505" s="3"/>
      <c r="C505" s="137"/>
      <c r="D505" s="3"/>
      <c r="E505" s="3"/>
      <c r="F505" s="142"/>
      <c r="G505" s="142"/>
      <c r="H505" s="142"/>
      <c r="I505" s="3"/>
      <c r="J505" s="3"/>
      <c r="K505" s="132"/>
      <c r="L505" s="197"/>
      <c r="M505" s="199"/>
    </row>
    <row r="506" spans="1:13" s="181" customFormat="1" hidden="1">
      <c r="A506" s="5"/>
      <c r="B506" s="3"/>
      <c r="C506" s="137"/>
      <c r="D506" s="3"/>
      <c r="E506" s="3"/>
      <c r="F506" s="142"/>
      <c r="G506" s="142"/>
      <c r="H506" s="142"/>
      <c r="I506" s="3"/>
      <c r="J506" s="3"/>
      <c r="K506" s="132"/>
      <c r="L506" s="197"/>
      <c r="M506" s="199"/>
    </row>
    <row r="507" spans="1:13" s="181" customFormat="1" hidden="1">
      <c r="A507" s="5"/>
      <c r="B507" s="3"/>
      <c r="C507" s="137"/>
      <c r="D507" s="3"/>
      <c r="E507" s="3"/>
      <c r="F507" s="142"/>
      <c r="G507" s="142"/>
      <c r="H507" s="142"/>
      <c r="I507" s="3"/>
      <c r="J507" s="3"/>
      <c r="K507" s="132"/>
      <c r="L507" s="197"/>
      <c r="M507" s="199"/>
    </row>
    <row r="508" spans="1:13" s="5" customFormat="1" hidden="1">
      <c r="B508" s="161" t="s">
        <v>56</v>
      </c>
      <c r="C508" s="201" t="s">
        <v>57</v>
      </c>
      <c r="D508" s="130"/>
      <c r="E508" s="130"/>
      <c r="F508" s="193"/>
      <c r="G508" s="193"/>
      <c r="H508" s="193"/>
      <c r="I508" s="130"/>
      <c r="J508" s="130"/>
      <c r="K508" s="192"/>
      <c r="L508" s="197"/>
      <c r="M508" s="231"/>
    </row>
    <row r="509" spans="1:13" s="181" customFormat="1" hidden="1">
      <c r="A509" s="5"/>
      <c r="B509" s="3"/>
      <c r="C509" s="230"/>
      <c r="D509" s="3"/>
      <c r="E509" s="3"/>
      <c r="F509" s="142"/>
      <c r="G509" s="142"/>
      <c r="H509" s="142"/>
      <c r="I509" s="3"/>
      <c r="J509" s="3"/>
      <c r="K509" s="132"/>
      <c r="L509" s="197"/>
      <c r="M509" s="199"/>
    </row>
    <row r="510" spans="1:13" s="181" customFormat="1" hidden="1">
      <c r="A510" s="5"/>
      <c r="B510" s="3"/>
      <c r="C510" s="132"/>
      <c r="D510" s="3"/>
      <c r="E510" s="3"/>
      <c r="F510" s="142"/>
      <c r="G510" s="142"/>
      <c r="H510" s="142"/>
      <c r="I510" s="3"/>
      <c r="J510" s="3"/>
      <c r="K510" s="132"/>
      <c r="L510" s="197"/>
      <c r="M510" s="199"/>
    </row>
    <row r="511" spans="1:13" s="181" customFormat="1" hidden="1">
      <c r="A511" s="5"/>
      <c r="B511" s="3"/>
      <c r="C511" s="132"/>
      <c r="D511" s="3"/>
      <c r="E511" s="3"/>
      <c r="F511" s="142"/>
      <c r="G511" s="142"/>
      <c r="H511" s="142"/>
      <c r="I511" s="3"/>
      <c r="J511" s="3"/>
      <c r="K511" s="132"/>
      <c r="L511" s="197"/>
      <c r="M511" s="199"/>
    </row>
    <row r="512" spans="1:13" s="5" customFormat="1" hidden="1">
      <c r="B512" s="162" t="s">
        <v>129</v>
      </c>
      <c r="C512" s="163" t="s">
        <v>130</v>
      </c>
      <c r="D512" s="130"/>
      <c r="E512" s="130"/>
      <c r="F512" s="193"/>
      <c r="G512" s="193"/>
      <c r="H512" s="193"/>
      <c r="I512" s="130"/>
      <c r="J512" s="130"/>
      <c r="K512" s="192"/>
      <c r="L512" s="197"/>
      <c r="M512" s="231"/>
    </row>
    <row r="513" spans="1:13" s="181" customFormat="1" hidden="1">
      <c r="A513" s="5"/>
      <c r="B513" s="3"/>
      <c r="C513" s="132"/>
      <c r="D513" s="3"/>
      <c r="E513" s="3"/>
      <c r="F513" s="142"/>
      <c r="G513" s="142"/>
      <c r="H513" s="142"/>
      <c r="I513" s="3"/>
      <c r="J513" s="3"/>
      <c r="K513" s="132"/>
      <c r="L513" s="197"/>
      <c r="M513" s="199"/>
    </row>
    <row r="514" spans="1:13" s="181" customFormat="1" hidden="1">
      <c r="A514" s="5"/>
      <c r="B514" s="3"/>
      <c r="C514" s="132"/>
      <c r="D514" s="3"/>
      <c r="E514" s="3"/>
      <c r="F514" s="142"/>
      <c r="G514" s="142"/>
      <c r="H514" s="142"/>
      <c r="I514" s="3"/>
      <c r="J514" s="3"/>
      <c r="K514" s="132"/>
      <c r="L514" s="197"/>
      <c r="M514" s="199"/>
    </row>
    <row r="515" spans="1:13" s="181" customFormat="1" hidden="1">
      <c r="A515" s="5"/>
      <c r="B515" s="3"/>
      <c r="C515" s="137"/>
      <c r="D515" s="3"/>
      <c r="E515" s="3"/>
      <c r="F515" s="142"/>
      <c r="G515" s="142"/>
      <c r="H515" s="142"/>
      <c r="I515" s="3"/>
      <c r="J515" s="3"/>
      <c r="K515" s="137"/>
      <c r="L515" s="197"/>
      <c r="M515" s="199"/>
    </row>
    <row r="516" spans="1:13" s="5" customFormat="1" hidden="1">
      <c r="B516" s="163" t="s">
        <v>2554</v>
      </c>
      <c r="C516" s="186"/>
      <c r="D516" s="3"/>
      <c r="E516" s="3"/>
      <c r="F516" s="187"/>
      <c r="G516" s="142"/>
      <c r="H516" s="142"/>
      <c r="I516" s="3"/>
      <c r="J516" s="3"/>
      <c r="K516" s="137"/>
      <c r="L516" s="137"/>
      <c r="M516" s="231"/>
    </row>
    <row r="517" spans="1:13" s="5" customFormat="1" hidden="1">
      <c r="B517" s="162" t="s">
        <v>16</v>
      </c>
      <c r="C517" s="188" t="s">
        <v>17</v>
      </c>
      <c r="D517" s="162"/>
      <c r="E517" s="163"/>
      <c r="F517" s="143"/>
      <c r="G517" s="142"/>
      <c r="H517" s="142"/>
      <c r="I517" s="3"/>
      <c r="J517" s="3"/>
      <c r="K517" s="137"/>
      <c r="L517" s="137"/>
      <c r="M517" s="231"/>
    </row>
    <row r="518" spans="1:13" s="5" customFormat="1" hidden="1">
      <c r="B518" s="161" t="s">
        <v>18</v>
      </c>
      <c r="C518" s="201" t="s">
        <v>19</v>
      </c>
      <c r="D518" s="3"/>
      <c r="E518" s="3"/>
      <c r="F518" s="143"/>
      <c r="G518" s="142"/>
      <c r="H518" s="142"/>
      <c r="I518" s="3"/>
      <c r="J518" s="3"/>
      <c r="K518" s="137"/>
      <c r="L518" s="137"/>
      <c r="M518" s="231"/>
    </row>
    <row r="519" spans="1:13" s="181" customFormat="1" hidden="1">
      <c r="A519" s="5"/>
      <c r="B519" s="3"/>
      <c r="C519" s="137"/>
      <c r="D519" s="3"/>
      <c r="E519" s="3"/>
      <c r="F519" s="143"/>
      <c r="G519" s="142"/>
      <c r="H519" s="142"/>
      <c r="I519" s="3"/>
      <c r="J519" s="3"/>
      <c r="K519" s="137"/>
      <c r="L519" s="137"/>
      <c r="M519" s="199"/>
    </row>
    <row r="520" spans="1:13" s="181" customFormat="1" hidden="1">
      <c r="A520" s="5"/>
      <c r="B520" s="3"/>
      <c r="C520" s="137"/>
      <c r="D520" s="3"/>
      <c r="E520" s="3"/>
      <c r="F520" s="143"/>
      <c r="G520" s="142"/>
      <c r="H520" s="142"/>
      <c r="I520" s="3"/>
      <c r="J520" s="3"/>
      <c r="K520" s="137"/>
      <c r="L520" s="137"/>
      <c r="M520" s="199"/>
    </row>
    <row r="521" spans="1:13" s="181" customFormat="1" hidden="1">
      <c r="A521" s="5"/>
      <c r="B521" s="3"/>
      <c r="C521" s="137"/>
      <c r="D521" s="3"/>
      <c r="E521" s="3"/>
      <c r="F521" s="143"/>
      <c r="G521" s="142"/>
      <c r="H521" s="142"/>
      <c r="I521" s="3"/>
      <c r="J521" s="3"/>
      <c r="K521" s="137"/>
      <c r="L521" s="137"/>
      <c r="M521" s="199"/>
    </row>
    <row r="522" spans="1:13" s="181" customFormat="1" hidden="1">
      <c r="A522" s="5"/>
      <c r="B522" s="3"/>
      <c r="C522" s="137"/>
      <c r="D522" s="3"/>
      <c r="E522" s="3"/>
      <c r="F522" s="143"/>
      <c r="G522" s="142"/>
      <c r="H522" s="142"/>
      <c r="I522" s="3"/>
      <c r="J522" s="3"/>
      <c r="K522" s="137"/>
      <c r="L522" s="137"/>
      <c r="M522" s="199"/>
    </row>
    <row r="523" spans="1:13" s="181" customFormat="1" hidden="1">
      <c r="A523" s="5"/>
      <c r="B523" s="3"/>
      <c r="C523" s="137"/>
      <c r="D523" s="3"/>
      <c r="E523" s="3"/>
      <c r="F523" s="143"/>
      <c r="G523" s="142"/>
      <c r="H523" s="142"/>
      <c r="I523" s="3"/>
      <c r="J523" s="3"/>
      <c r="K523" s="137"/>
      <c r="L523" s="137"/>
      <c r="M523" s="199"/>
    </row>
    <row r="524" spans="1:13" s="5" customFormat="1" hidden="1">
      <c r="B524" s="161" t="s">
        <v>56</v>
      </c>
      <c r="C524" s="201" t="s">
        <v>57</v>
      </c>
      <c r="D524" s="3"/>
      <c r="E524" s="3"/>
      <c r="F524" s="143"/>
      <c r="G524" s="142"/>
      <c r="H524" s="142"/>
      <c r="I524" s="3"/>
      <c r="J524" s="3"/>
      <c r="K524" s="137"/>
      <c r="L524" s="137"/>
      <c r="M524" s="231"/>
    </row>
    <row r="525" spans="1:13" s="181" customFormat="1" hidden="1">
      <c r="A525" s="5"/>
      <c r="B525" s="3"/>
      <c r="C525" s="230"/>
      <c r="D525" s="3"/>
      <c r="E525" s="3"/>
      <c r="F525" s="143"/>
      <c r="G525" s="142"/>
      <c r="H525" s="142"/>
      <c r="I525" s="3"/>
      <c r="J525" s="3"/>
      <c r="K525" s="137"/>
      <c r="L525" s="137"/>
      <c r="M525" s="199"/>
    </row>
    <row r="526" spans="1:13" s="181" customFormat="1" hidden="1">
      <c r="A526" s="5"/>
      <c r="B526" s="3"/>
      <c r="C526" s="132"/>
      <c r="D526" s="3"/>
      <c r="E526" s="3"/>
      <c r="F526" s="143"/>
      <c r="G526" s="142"/>
      <c r="H526" s="142"/>
      <c r="I526" s="3"/>
      <c r="J526" s="3"/>
      <c r="K526" s="137"/>
      <c r="L526" s="137"/>
      <c r="M526" s="199"/>
    </row>
    <row r="527" spans="1:13" s="181" customFormat="1" hidden="1">
      <c r="A527" s="5"/>
      <c r="B527" s="3"/>
      <c r="C527" s="132"/>
      <c r="D527" s="3"/>
      <c r="E527" s="3"/>
      <c r="F527" s="143"/>
      <c r="G527" s="142"/>
      <c r="H527" s="142"/>
      <c r="I527" s="3"/>
      <c r="J527" s="3"/>
      <c r="K527" s="137"/>
      <c r="L527" s="137"/>
      <c r="M527" s="199"/>
    </row>
    <row r="528" spans="1:13" s="5" customFormat="1" hidden="1">
      <c r="B528" s="162" t="s">
        <v>129</v>
      </c>
      <c r="C528" s="163" t="s">
        <v>130</v>
      </c>
      <c r="D528" s="3"/>
      <c r="E528" s="3"/>
      <c r="F528" s="143"/>
      <c r="G528" s="142"/>
      <c r="H528" s="142"/>
      <c r="I528" s="3"/>
      <c r="J528" s="3"/>
      <c r="K528" s="137"/>
      <c r="L528" s="137"/>
      <c r="M528" s="231"/>
    </row>
    <row r="529" spans="1:13" s="181" customFormat="1" hidden="1">
      <c r="A529" s="5"/>
      <c r="B529" s="3"/>
      <c r="C529" s="137"/>
      <c r="D529" s="3"/>
      <c r="E529" s="3"/>
      <c r="F529" s="143"/>
      <c r="G529" s="142"/>
      <c r="H529" s="142"/>
      <c r="I529" s="3"/>
      <c r="J529" s="3"/>
      <c r="K529" s="137"/>
      <c r="L529" s="137"/>
      <c r="M529" s="199"/>
    </row>
    <row r="530" spans="1:13" s="181" customFormat="1" hidden="1">
      <c r="A530" s="5"/>
      <c r="B530" s="3"/>
      <c r="C530" s="137"/>
      <c r="D530" s="3"/>
      <c r="E530" s="3"/>
      <c r="F530" s="143"/>
      <c r="G530" s="142"/>
      <c r="H530" s="142"/>
      <c r="I530" s="3"/>
      <c r="J530" s="3"/>
      <c r="K530" s="137"/>
      <c r="L530" s="137"/>
      <c r="M530" s="199"/>
    </row>
    <row r="531" spans="1:13" s="181" customFormat="1" hidden="1">
      <c r="A531" s="5"/>
      <c r="B531" s="3"/>
      <c r="C531" s="137"/>
      <c r="D531" s="3"/>
      <c r="E531" s="3"/>
      <c r="F531" s="143"/>
      <c r="G531" s="142"/>
      <c r="H531" s="142"/>
      <c r="I531" s="3"/>
      <c r="J531" s="3"/>
      <c r="K531" s="137"/>
      <c r="L531" s="137"/>
      <c r="M531" s="199"/>
    </row>
    <row r="532" spans="1:13" s="181" customFormat="1" hidden="1">
      <c r="A532" s="5"/>
      <c r="B532" s="3"/>
      <c r="C532" s="137"/>
      <c r="D532" s="3"/>
      <c r="E532" s="3"/>
      <c r="F532" s="142"/>
      <c r="G532" s="142"/>
      <c r="H532" s="142"/>
      <c r="I532" s="3"/>
      <c r="J532" s="3"/>
      <c r="K532" s="137"/>
      <c r="L532" s="137"/>
      <c r="M532" s="199"/>
    </row>
    <row r="533" spans="1:13" s="5" customFormat="1" hidden="1">
      <c r="B533" s="163" t="s">
        <v>2821</v>
      </c>
      <c r="C533" s="186"/>
      <c r="D533" s="3"/>
      <c r="E533" s="3"/>
      <c r="F533" s="187"/>
      <c r="G533" s="142"/>
      <c r="H533" s="142"/>
      <c r="I533" s="3"/>
      <c r="J533" s="3"/>
      <c r="K533" s="137"/>
      <c r="L533" s="197"/>
      <c r="M533" s="231"/>
    </row>
    <row r="534" spans="1:13" s="5" customFormat="1" hidden="1">
      <c r="B534" s="162" t="s">
        <v>16</v>
      </c>
      <c r="C534" s="188" t="s">
        <v>17</v>
      </c>
      <c r="D534" s="3"/>
      <c r="E534" s="3"/>
      <c r="F534" s="142"/>
      <c r="G534" s="142"/>
      <c r="H534" s="142"/>
      <c r="I534" s="3"/>
      <c r="J534" s="3"/>
      <c r="K534" s="137"/>
      <c r="L534" s="197"/>
      <c r="M534" s="231"/>
    </row>
    <row r="535" spans="1:13" s="5" customFormat="1" hidden="1">
      <c r="B535" s="161" t="s">
        <v>18</v>
      </c>
      <c r="C535" s="201" t="s">
        <v>19</v>
      </c>
      <c r="D535" s="3"/>
      <c r="E535" s="132"/>
      <c r="F535" s="226"/>
      <c r="G535" s="226"/>
      <c r="H535" s="226"/>
      <c r="I535" s="132"/>
      <c r="J535" s="3"/>
      <c r="K535" s="132"/>
      <c r="L535" s="197"/>
      <c r="M535" s="231"/>
    </row>
    <row r="536" spans="1:13" s="181" customFormat="1" hidden="1">
      <c r="A536" s="5"/>
      <c r="B536" s="3"/>
      <c r="C536" s="137"/>
      <c r="D536" s="3"/>
      <c r="E536" s="132"/>
      <c r="F536" s="226"/>
      <c r="G536" s="226"/>
      <c r="H536" s="226"/>
      <c r="I536" s="132"/>
      <c r="J536" s="3"/>
      <c r="K536" s="132"/>
      <c r="L536" s="197"/>
      <c r="M536" s="199"/>
    </row>
    <row r="537" spans="1:13" s="181" customFormat="1" hidden="1">
      <c r="A537" s="5"/>
      <c r="B537" s="3"/>
      <c r="C537" s="137"/>
      <c r="D537" s="3"/>
      <c r="E537" s="132"/>
      <c r="F537" s="226"/>
      <c r="G537" s="226"/>
      <c r="H537" s="226"/>
      <c r="I537" s="132"/>
      <c r="J537" s="3"/>
      <c r="K537" s="132"/>
      <c r="L537" s="197"/>
      <c r="M537" s="199"/>
    </row>
    <row r="538" spans="1:13" s="181" customFormat="1" hidden="1">
      <c r="A538" s="5"/>
      <c r="B538" s="3"/>
      <c r="C538" s="137"/>
      <c r="D538" s="3"/>
      <c r="E538" s="132"/>
      <c r="F538" s="226"/>
      <c r="G538" s="226"/>
      <c r="H538" s="226"/>
      <c r="I538" s="132"/>
      <c r="J538" s="3"/>
      <c r="K538" s="132"/>
      <c r="L538" s="197"/>
      <c r="M538" s="199"/>
    </row>
    <row r="539" spans="1:13" s="181" customFormat="1" hidden="1">
      <c r="A539" s="5"/>
      <c r="B539" s="3"/>
      <c r="C539" s="137"/>
      <c r="D539" s="3"/>
      <c r="E539" s="132"/>
      <c r="F539" s="226"/>
      <c r="G539" s="226"/>
      <c r="H539" s="226"/>
      <c r="I539" s="132"/>
      <c r="J539" s="3"/>
      <c r="K539" s="132"/>
      <c r="L539" s="197"/>
      <c r="M539" s="199"/>
    </row>
    <row r="540" spans="1:13" s="181" customFormat="1" hidden="1">
      <c r="A540" s="5"/>
      <c r="B540" s="3"/>
      <c r="C540" s="137"/>
      <c r="D540" s="3"/>
      <c r="E540" s="132"/>
      <c r="F540" s="226"/>
      <c r="G540" s="226"/>
      <c r="H540" s="226"/>
      <c r="I540" s="132"/>
      <c r="J540" s="3"/>
      <c r="K540" s="132"/>
      <c r="L540" s="197"/>
      <c r="M540" s="199"/>
    </row>
    <row r="541" spans="1:13" s="5" customFormat="1" hidden="1">
      <c r="B541" s="161" t="s">
        <v>56</v>
      </c>
      <c r="C541" s="201" t="s">
        <v>57</v>
      </c>
      <c r="D541" s="3"/>
      <c r="E541" s="132"/>
      <c r="F541" s="226"/>
      <c r="G541" s="226"/>
      <c r="H541" s="226"/>
      <c r="I541" s="132"/>
      <c r="J541" s="3"/>
      <c r="K541" s="132"/>
      <c r="L541" s="197"/>
      <c r="M541" s="231"/>
    </row>
    <row r="542" spans="1:13" s="181" customFormat="1" hidden="1">
      <c r="A542" s="5"/>
      <c r="B542" s="3"/>
      <c r="C542" s="230"/>
      <c r="D542" s="3"/>
      <c r="E542" s="132"/>
      <c r="F542" s="226"/>
      <c r="G542" s="226"/>
      <c r="H542" s="226"/>
      <c r="I542" s="132"/>
      <c r="J542" s="3"/>
      <c r="K542" s="132"/>
      <c r="L542" s="197"/>
      <c r="M542" s="199"/>
    </row>
    <row r="543" spans="1:13" s="181" customFormat="1" hidden="1">
      <c r="A543" s="5"/>
      <c r="B543" s="3"/>
      <c r="C543" s="132"/>
      <c r="D543" s="3"/>
      <c r="E543" s="3"/>
      <c r="F543" s="142"/>
      <c r="G543" s="142"/>
      <c r="H543" s="142"/>
      <c r="I543" s="3"/>
      <c r="J543" s="3"/>
      <c r="K543" s="137"/>
      <c r="L543" s="229"/>
      <c r="M543" s="199"/>
    </row>
    <row r="544" spans="1:13" s="181" customFormat="1" hidden="1">
      <c r="A544" s="5"/>
      <c r="B544" s="3"/>
      <c r="C544" s="132"/>
      <c r="D544" s="3"/>
      <c r="E544" s="132"/>
      <c r="F544" s="143"/>
      <c r="G544" s="142"/>
      <c r="H544" s="142"/>
      <c r="I544" s="3"/>
      <c r="J544" s="3"/>
      <c r="K544" s="137"/>
      <c r="L544" s="229"/>
      <c r="M544" s="199"/>
    </row>
    <row r="545" spans="1:14" s="5" customFormat="1" hidden="1">
      <c r="B545" s="162" t="s">
        <v>129</v>
      </c>
      <c r="C545" s="163" t="s">
        <v>130</v>
      </c>
      <c r="D545" s="3"/>
      <c r="E545" s="137"/>
      <c r="F545" s="143"/>
      <c r="G545" s="142"/>
      <c r="H545" s="142"/>
      <c r="I545" s="3"/>
      <c r="J545" s="3"/>
      <c r="K545" s="137"/>
      <c r="L545" s="229"/>
      <c r="M545" s="231"/>
    </row>
    <row r="546" spans="1:14" s="181" customFormat="1" hidden="1">
      <c r="A546" s="5"/>
      <c r="B546" s="3"/>
      <c r="C546" s="137"/>
      <c r="D546" s="3"/>
      <c r="E546" s="137"/>
      <c r="F546" s="143"/>
      <c r="G546" s="142"/>
      <c r="H546" s="142"/>
      <c r="I546" s="3"/>
      <c r="J546" s="3"/>
      <c r="K546" s="137"/>
      <c r="L546" s="229"/>
      <c r="M546" s="199"/>
    </row>
    <row r="547" spans="1:14" s="181" customFormat="1" hidden="1">
      <c r="A547" s="5"/>
      <c r="B547" s="3"/>
      <c r="C547" s="137"/>
      <c r="D547" s="3"/>
      <c r="E547" s="137"/>
      <c r="F547" s="143"/>
      <c r="G547" s="142"/>
      <c r="H547" s="142"/>
      <c r="I547" s="3"/>
      <c r="J547" s="3"/>
      <c r="K547" s="137"/>
      <c r="L547" s="229"/>
      <c r="M547" s="199"/>
    </row>
    <row r="548" spans="1:14" s="181" customFormat="1" hidden="1">
      <c r="A548" s="5"/>
      <c r="B548" s="3"/>
      <c r="C548" s="137"/>
      <c r="D548" s="3"/>
      <c r="E548" s="137"/>
      <c r="F548" s="143"/>
      <c r="G548" s="142"/>
      <c r="H548" s="142"/>
      <c r="I548" s="3"/>
      <c r="J548" s="3"/>
      <c r="K548" s="137"/>
      <c r="L548" s="229"/>
      <c r="M548" s="199"/>
    </row>
    <row r="549" spans="1:14" s="181" customFormat="1" hidden="1">
      <c r="A549" s="5"/>
      <c r="B549" s="196"/>
      <c r="C549" s="195"/>
      <c r="D549" s="196"/>
      <c r="E549" s="195"/>
      <c r="F549" s="143"/>
      <c r="G549" s="142"/>
      <c r="H549" s="142"/>
      <c r="I549" s="3"/>
      <c r="J549" s="3"/>
      <c r="K549" s="137"/>
      <c r="L549" s="229"/>
      <c r="M549" s="199"/>
    </row>
    <row r="550" spans="1:14" s="181" customFormat="1" hidden="1">
      <c r="A550" s="5"/>
      <c r="B550" s="3"/>
      <c r="C550" s="137"/>
      <c r="D550" s="3"/>
      <c r="E550" s="3"/>
      <c r="F550" s="142"/>
      <c r="G550" s="142"/>
      <c r="H550" s="142"/>
      <c r="I550" s="3"/>
      <c r="J550" s="3"/>
      <c r="K550" s="137"/>
      <c r="L550" s="229"/>
      <c r="M550" s="199"/>
    </row>
    <row r="551" spans="1:14" s="180" customFormat="1" ht="41.25" customHeight="1">
      <c r="A551" s="1"/>
      <c r="B551" s="456" t="s">
        <v>6515</v>
      </c>
      <c r="C551" s="456"/>
      <c r="D551" s="456"/>
      <c r="E551" s="456"/>
      <c r="F551" s="456"/>
      <c r="G551" s="456"/>
      <c r="H551" s="456"/>
      <c r="I551" s="456"/>
      <c r="J551" s="456"/>
      <c r="K551" s="456"/>
      <c r="L551" s="456"/>
      <c r="M551" s="387">
        <v>0</v>
      </c>
    </row>
    <row r="552" spans="1:14" hidden="1">
      <c r="B552" s="202"/>
      <c r="C552" s="203"/>
      <c r="D552" s="202"/>
      <c r="E552" s="202"/>
      <c r="F552" s="22"/>
      <c r="G552" s="22"/>
      <c r="H552" s="22"/>
      <c r="I552" s="202"/>
      <c r="J552" s="202"/>
      <c r="K552" s="203"/>
      <c r="M552" s="34"/>
    </row>
    <row r="553" spans="1:14">
      <c r="B553" s="202"/>
      <c r="C553" s="479" t="s">
        <v>3013</v>
      </c>
      <c r="D553" s="480"/>
      <c r="E553" s="481"/>
      <c r="F553" s="23">
        <f>COUNTA(F6:F550)</f>
        <v>13</v>
      </c>
      <c r="G553" s="23">
        <f>COUNTA(G6:G550)</f>
        <v>13</v>
      </c>
      <c r="H553" s="23">
        <f>COUNTA(H6:H550)</f>
        <v>0</v>
      </c>
      <c r="I553" s="202"/>
      <c r="J553" s="202"/>
      <c r="K553" s="204"/>
      <c r="L553" s="204"/>
      <c r="M553" s="267">
        <f>SUBTOTAL(9,M6:M550)</f>
        <v>13</v>
      </c>
      <c r="N553" s="204"/>
    </row>
    <row r="554" spans="1:14">
      <c r="B554" s="202"/>
      <c r="C554" s="460"/>
      <c r="D554" s="461"/>
      <c r="E554" s="462"/>
      <c r="F554" s="10">
        <f>SUM(F6:F550)</f>
        <v>307.26440000000002</v>
      </c>
      <c r="G554" s="24">
        <f>SUM(G6:G550)</f>
        <v>292.64899999999994</v>
      </c>
      <c r="H554" s="24">
        <f>SUM(H6:H550)</f>
        <v>0</v>
      </c>
      <c r="I554" s="202"/>
      <c r="J554" s="202"/>
      <c r="K554" s="204"/>
      <c r="L554" s="204"/>
      <c r="M554" s="375">
        <v>0</v>
      </c>
      <c r="N554" s="204"/>
    </row>
    <row r="555" spans="1:14" hidden="1">
      <c r="B555" s="202"/>
      <c r="C555" s="203"/>
      <c r="D555" s="202"/>
      <c r="E555" s="202"/>
      <c r="F555" s="22"/>
      <c r="G555" s="22"/>
      <c r="H555" s="22"/>
      <c r="I555" s="202"/>
      <c r="J555" s="202"/>
      <c r="K555" s="204"/>
      <c r="L555" s="204"/>
      <c r="M555" s="375"/>
      <c r="N555" s="204"/>
    </row>
    <row r="556" spans="1:14" hidden="1">
      <c r="B556" s="202"/>
      <c r="C556" s="203"/>
      <c r="D556" s="202"/>
      <c r="E556" s="202"/>
      <c r="F556" s="22"/>
      <c r="G556" s="22"/>
      <c r="H556" s="22"/>
      <c r="I556" s="202"/>
      <c r="J556" s="202"/>
      <c r="K556" s="204"/>
      <c r="L556" s="204"/>
      <c r="M556" s="375"/>
      <c r="N556" s="204"/>
    </row>
    <row r="557" spans="1:14" hidden="1">
      <c r="B557" s="202"/>
      <c r="C557" s="203"/>
      <c r="D557" s="202"/>
      <c r="E557" s="202"/>
      <c r="F557" s="22"/>
      <c r="G557" s="22"/>
      <c r="H557" s="22"/>
      <c r="I557" s="202"/>
      <c r="J557" s="202"/>
      <c r="K557" s="204"/>
      <c r="L557" s="204"/>
      <c r="M557" s="375"/>
      <c r="N557" s="204"/>
    </row>
    <row r="558" spans="1:14" hidden="1">
      <c r="B558" s="202"/>
      <c r="C558" s="203"/>
      <c r="D558" s="202"/>
      <c r="E558" s="202"/>
      <c r="F558" s="22"/>
      <c r="G558" s="22"/>
      <c r="H558" s="22"/>
      <c r="I558" s="202"/>
      <c r="J558" s="202"/>
      <c r="K558" s="204"/>
      <c r="L558" s="204"/>
      <c r="M558" s="375"/>
      <c r="N558" s="204"/>
    </row>
    <row r="559" spans="1:14" hidden="1">
      <c r="B559" s="202"/>
      <c r="C559" s="203"/>
      <c r="D559" s="202"/>
      <c r="E559" s="202"/>
      <c r="F559" s="22"/>
      <c r="G559" s="22"/>
      <c r="H559" s="22"/>
      <c r="I559" s="202"/>
      <c r="J559" s="202"/>
      <c r="K559" s="204"/>
      <c r="L559" s="204"/>
      <c r="M559" s="375"/>
      <c r="N559" s="204"/>
    </row>
    <row r="560" spans="1:14" hidden="1">
      <c r="B560" s="202"/>
      <c r="C560" s="203"/>
      <c r="D560" s="202"/>
      <c r="E560" s="202"/>
      <c r="F560" s="22"/>
      <c r="G560" s="22"/>
      <c r="H560" s="22"/>
      <c r="I560" s="202"/>
      <c r="J560" s="202"/>
      <c r="K560" s="204"/>
      <c r="L560" s="204"/>
      <c r="M560" s="375"/>
      <c r="N560" s="204"/>
    </row>
    <row r="561" spans="2:14" hidden="1">
      <c r="B561" s="202"/>
      <c r="C561" s="203"/>
      <c r="D561" s="202"/>
      <c r="E561" s="202"/>
      <c r="F561" s="22"/>
      <c r="G561" s="22"/>
      <c r="H561" s="22"/>
      <c r="I561" s="202"/>
      <c r="J561" s="202"/>
      <c r="K561" s="204"/>
      <c r="L561" s="204"/>
      <c r="M561" s="375"/>
      <c r="N561" s="204"/>
    </row>
    <row r="562" spans="2:14" hidden="1">
      <c r="B562" s="202"/>
      <c r="C562" s="203"/>
      <c r="D562" s="202"/>
      <c r="E562" s="202"/>
      <c r="F562" s="22"/>
      <c r="G562" s="22"/>
      <c r="H562" s="22"/>
      <c r="I562" s="202"/>
      <c r="J562" s="202"/>
      <c r="K562" s="203"/>
      <c r="M562" s="34"/>
    </row>
    <row r="563" spans="2:14" hidden="1">
      <c r="B563" s="202"/>
      <c r="C563" s="203"/>
      <c r="D563" s="202"/>
      <c r="E563" s="202"/>
      <c r="F563" s="22"/>
      <c r="G563" s="22"/>
      <c r="H563" s="22"/>
      <c r="I563" s="202"/>
      <c r="J563" s="202"/>
      <c r="K563" s="203"/>
      <c r="M563" s="34"/>
    </row>
    <row r="564" spans="2:14" hidden="1">
      <c r="B564" s="202"/>
      <c r="C564" s="203"/>
      <c r="D564" s="202"/>
      <c r="E564" s="202"/>
      <c r="F564" s="22"/>
      <c r="G564" s="22"/>
      <c r="H564" s="22"/>
      <c r="I564" s="202"/>
      <c r="J564" s="202"/>
      <c r="K564" s="203"/>
      <c r="M564" s="34"/>
    </row>
    <row r="565" spans="2:14" hidden="1">
      <c r="B565" s="202"/>
      <c r="C565" s="203"/>
      <c r="D565" s="202"/>
      <c r="E565" s="202"/>
      <c r="F565" s="22"/>
      <c r="G565" s="22"/>
      <c r="H565" s="22"/>
      <c r="I565" s="202"/>
      <c r="J565" s="202"/>
      <c r="K565" s="203"/>
      <c r="M565" s="34"/>
    </row>
    <row r="566" spans="2:14" hidden="1">
      <c r="B566" s="202"/>
      <c r="C566" s="203"/>
      <c r="D566" s="202"/>
      <c r="E566" s="202"/>
      <c r="F566" s="22"/>
      <c r="G566" s="22"/>
      <c r="H566" s="22"/>
      <c r="I566" s="202"/>
      <c r="J566" s="202"/>
      <c r="K566" s="203"/>
      <c r="M566" s="34"/>
    </row>
    <row r="567" spans="2:14" hidden="1">
      <c r="B567" s="202"/>
      <c r="C567" s="203"/>
      <c r="D567" s="202"/>
      <c r="E567" s="202"/>
      <c r="F567" s="22"/>
      <c r="G567" s="22"/>
      <c r="H567" s="22"/>
      <c r="I567" s="202"/>
      <c r="J567" s="202"/>
      <c r="K567" s="203"/>
      <c r="M567" s="34"/>
    </row>
    <row r="568" spans="2:14" hidden="1">
      <c r="B568" s="202"/>
      <c r="C568" s="203"/>
      <c r="D568" s="202"/>
      <c r="E568" s="202"/>
      <c r="F568" s="22"/>
      <c r="G568" s="22"/>
      <c r="H568" s="22"/>
      <c r="I568" s="202"/>
      <c r="J568" s="202"/>
      <c r="K568" s="203"/>
      <c r="M568" s="34"/>
    </row>
    <row r="569" spans="2:14" hidden="1">
      <c r="B569" s="202"/>
      <c r="C569" s="203"/>
      <c r="D569" s="202"/>
      <c r="E569" s="202"/>
      <c r="F569" s="22"/>
      <c r="G569" s="22"/>
      <c r="H569" s="22"/>
      <c r="I569" s="202"/>
      <c r="J569" s="202"/>
      <c r="K569" s="203"/>
      <c r="M569" s="34"/>
    </row>
    <row r="570" spans="2:14" hidden="1">
      <c r="B570" s="202"/>
      <c r="C570" s="203"/>
      <c r="D570" s="202"/>
      <c r="E570" s="202"/>
      <c r="F570" s="22"/>
      <c r="G570" s="22"/>
      <c r="H570" s="22"/>
      <c r="I570" s="202"/>
      <c r="J570" s="202"/>
      <c r="K570" s="203"/>
      <c r="M570" s="34"/>
    </row>
    <row r="571" spans="2:14" hidden="1">
      <c r="B571" s="202"/>
      <c r="C571" s="203"/>
      <c r="D571" s="202"/>
      <c r="E571" s="202"/>
      <c r="F571" s="22"/>
      <c r="G571" s="22"/>
      <c r="H571" s="22"/>
      <c r="I571" s="202"/>
      <c r="J571" s="202"/>
      <c r="K571" s="203"/>
      <c r="M571" s="34"/>
    </row>
    <row r="572" spans="2:14" hidden="1">
      <c r="B572" s="202"/>
      <c r="C572" s="203"/>
      <c r="D572" s="202"/>
      <c r="E572" s="202"/>
      <c r="F572" s="22"/>
      <c r="G572" s="22"/>
      <c r="H572" s="22"/>
      <c r="I572" s="202"/>
      <c r="J572" s="202"/>
      <c r="K572" s="203"/>
      <c r="M572" s="34"/>
    </row>
    <row r="573" spans="2:14" hidden="1">
      <c r="B573" s="202"/>
      <c r="C573" s="203"/>
      <c r="D573" s="202"/>
      <c r="E573" s="202"/>
      <c r="F573" s="22"/>
      <c r="G573" s="22"/>
      <c r="H573" s="22"/>
      <c r="I573" s="202"/>
      <c r="J573" s="202"/>
      <c r="K573" s="203"/>
      <c r="M573" s="34"/>
    </row>
    <row r="574" spans="2:14" hidden="1">
      <c r="B574" s="202"/>
      <c r="C574" s="203"/>
      <c r="D574" s="202"/>
      <c r="E574" s="202"/>
      <c r="F574" s="22"/>
      <c r="G574" s="22"/>
      <c r="H574" s="22"/>
      <c r="I574" s="202"/>
      <c r="J574" s="202"/>
      <c r="K574" s="203"/>
      <c r="M574" s="34"/>
    </row>
    <row r="575" spans="2:14" hidden="1">
      <c r="B575" s="202"/>
      <c r="C575" s="203"/>
      <c r="D575" s="202"/>
      <c r="E575" s="202"/>
      <c r="F575" s="22"/>
      <c r="G575" s="22"/>
      <c r="H575" s="22"/>
      <c r="I575" s="202"/>
      <c r="J575" s="202"/>
      <c r="K575" s="203"/>
      <c r="M575" s="34"/>
    </row>
    <row r="576" spans="2:14" hidden="1">
      <c r="B576" s="202"/>
      <c r="C576" s="203"/>
      <c r="D576" s="202"/>
      <c r="E576" s="202"/>
      <c r="F576" s="22"/>
      <c r="G576" s="22"/>
      <c r="H576" s="22"/>
      <c r="I576" s="202"/>
      <c r="J576" s="202"/>
      <c r="K576" s="203"/>
      <c r="M576" s="34"/>
    </row>
    <row r="577" spans="2:13" hidden="1">
      <c r="B577" s="202"/>
      <c r="C577" s="203"/>
      <c r="D577" s="202"/>
      <c r="E577" s="202"/>
      <c r="F577" s="22"/>
      <c r="G577" s="22"/>
      <c r="H577" s="22"/>
      <c r="I577" s="202"/>
      <c r="J577" s="202"/>
      <c r="K577" s="203"/>
      <c r="M577" s="34"/>
    </row>
    <row r="578" spans="2:13" hidden="1">
      <c r="B578" s="202"/>
      <c r="C578" s="203"/>
      <c r="D578" s="202"/>
      <c r="E578" s="202"/>
      <c r="F578" s="22"/>
      <c r="G578" s="22"/>
      <c r="H578" s="22"/>
      <c r="I578" s="202"/>
      <c r="J578" s="202"/>
      <c r="K578" s="203"/>
      <c r="M578" s="34"/>
    </row>
    <row r="579" spans="2:13" hidden="1">
      <c r="B579" s="202"/>
      <c r="C579" s="203"/>
      <c r="D579" s="202"/>
      <c r="E579" s="202"/>
      <c r="F579" s="22"/>
      <c r="G579" s="22"/>
      <c r="H579" s="22"/>
      <c r="I579" s="202"/>
      <c r="J579" s="202"/>
      <c r="K579" s="203"/>
      <c r="M579" s="34"/>
    </row>
    <row r="580" spans="2:13" hidden="1">
      <c r="B580" s="202"/>
      <c r="C580" s="203"/>
      <c r="D580" s="202"/>
      <c r="E580" s="202"/>
      <c r="F580" s="22"/>
      <c r="G580" s="22"/>
      <c r="H580" s="22"/>
      <c r="I580" s="202"/>
      <c r="J580" s="202"/>
      <c r="K580" s="203"/>
      <c r="M580" s="34"/>
    </row>
    <row r="581" spans="2:13" hidden="1">
      <c r="B581" s="202"/>
      <c r="C581" s="203"/>
      <c r="D581" s="202"/>
      <c r="E581" s="202"/>
      <c r="F581" s="22"/>
      <c r="G581" s="22"/>
      <c r="H581" s="22"/>
      <c r="I581" s="202"/>
      <c r="J581" s="202"/>
      <c r="K581" s="203"/>
      <c r="M581" s="34"/>
    </row>
    <row r="582" spans="2:13" hidden="1">
      <c r="B582" s="202"/>
      <c r="C582" s="203"/>
      <c r="D582" s="202"/>
      <c r="E582" s="202"/>
      <c r="F582" s="22"/>
      <c r="G582" s="22"/>
      <c r="H582" s="22"/>
      <c r="I582" s="202"/>
      <c r="J582" s="202"/>
      <c r="K582" s="203"/>
      <c r="M582" s="34"/>
    </row>
    <row r="583" spans="2:13" hidden="1">
      <c r="B583" s="202"/>
      <c r="C583" s="203"/>
      <c r="D583" s="202"/>
      <c r="E583" s="202"/>
      <c r="F583" s="22"/>
      <c r="G583" s="22"/>
      <c r="H583" s="22"/>
      <c r="I583" s="202"/>
      <c r="J583" s="202"/>
      <c r="K583" s="203"/>
      <c r="M583" s="34"/>
    </row>
    <row r="584" spans="2:13" hidden="1">
      <c r="B584" s="202"/>
      <c r="C584" s="203"/>
      <c r="D584" s="202"/>
      <c r="E584" s="202"/>
      <c r="F584" s="22"/>
      <c r="G584" s="22"/>
      <c r="H584" s="22"/>
      <c r="I584" s="202"/>
      <c r="J584" s="202"/>
      <c r="K584" s="203"/>
      <c r="M584" s="34"/>
    </row>
    <row r="585" spans="2:13" hidden="1">
      <c r="B585" s="202"/>
      <c r="C585" s="203"/>
      <c r="D585" s="202"/>
      <c r="E585" s="202"/>
      <c r="F585" s="22"/>
      <c r="G585" s="22"/>
      <c r="H585" s="22"/>
      <c r="I585" s="202"/>
      <c r="J585" s="202"/>
      <c r="K585" s="203"/>
      <c r="M585" s="34"/>
    </row>
    <row r="586" spans="2:13" hidden="1">
      <c r="B586" s="202"/>
      <c r="C586" s="203"/>
      <c r="D586" s="202"/>
      <c r="E586" s="202"/>
      <c r="F586" s="22"/>
      <c r="G586" s="22"/>
      <c r="H586" s="22"/>
      <c r="I586" s="202"/>
      <c r="J586" s="202"/>
      <c r="K586" s="203"/>
      <c r="M586" s="34"/>
    </row>
    <row r="587" spans="2:13" hidden="1">
      <c r="B587" s="202"/>
      <c r="C587" s="203"/>
      <c r="D587" s="202"/>
      <c r="E587" s="202"/>
      <c r="F587" s="22"/>
      <c r="G587" s="22"/>
      <c r="H587" s="22"/>
      <c r="I587" s="202"/>
      <c r="J587" s="202"/>
      <c r="K587" s="203"/>
      <c r="M587" s="34"/>
    </row>
    <row r="588" spans="2:13" hidden="1">
      <c r="B588" s="202"/>
      <c r="C588" s="203"/>
      <c r="D588" s="202"/>
      <c r="E588" s="202"/>
      <c r="F588" s="22"/>
      <c r="G588" s="22"/>
      <c r="H588" s="22"/>
      <c r="I588" s="202"/>
      <c r="J588" s="202"/>
      <c r="K588" s="203"/>
      <c r="M588" s="34"/>
    </row>
    <row r="589" spans="2:13" hidden="1">
      <c r="B589" s="202"/>
      <c r="C589" s="203"/>
      <c r="D589" s="202"/>
      <c r="E589" s="202"/>
      <c r="F589" s="22"/>
      <c r="G589" s="22"/>
      <c r="H589" s="22"/>
      <c r="I589" s="202"/>
      <c r="J589" s="202"/>
      <c r="K589" s="203"/>
      <c r="M589" s="34"/>
    </row>
    <row r="590" spans="2:13" hidden="1">
      <c r="B590" s="202"/>
      <c r="C590" s="203"/>
      <c r="D590" s="202"/>
      <c r="E590" s="202"/>
      <c r="F590" s="22"/>
      <c r="G590" s="22"/>
      <c r="H590" s="22"/>
      <c r="I590" s="202"/>
      <c r="J590" s="202"/>
      <c r="K590" s="203"/>
      <c r="M590" s="34"/>
    </row>
    <row r="591" spans="2:13" hidden="1">
      <c r="B591" s="202"/>
      <c r="C591" s="203"/>
      <c r="D591" s="202"/>
      <c r="E591" s="202"/>
      <c r="F591" s="22"/>
      <c r="G591" s="22"/>
      <c r="H591" s="22"/>
      <c r="I591" s="202"/>
      <c r="J591" s="202"/>
      <c r="K591" s="203"/>
      <c r="M591" s="34"/>
    </row>
    <row r="592" spans="2:13" hidden="1">
      <c r="B592" s="202"/>
      <c r="C592" s="203"/>
      <c r="D592" s="202"/>
      <c r="E592" s="202"/>
      <c r="F592" s="22"/>
      <c r="G592" s="22"/>
      <c r="H592" s="22"/>
      <c r="I592" s="202"/>
      <c r="J592" s="202"/>
      <c r="K592" s="203"/>
      <c r="M592" s="34"/>
    </row>
    <row r="593" spans="2:13" hidden="1">
      <c r="B593" s="202"/>
      <c r="C593" s="203"/>
      <c r="D593" s="202"/>
      <c r="E593" s="202"/>
      <c r="F593" s="22"/>
      <c r="G593" s="22"/>
      <c r="H593" s="22"/>
      <c r="I593" s="202"/>
      <c r="J593" s="202"/>
      <c r="K593" s="203"/>
      <c r="M593" s="34"/>
    </row>
    <row r="594" spans="2:13" hidden="1">
      <c r="B594" s="202"/>
      <c r="C594" s="203"/>
      <c r="D594" s="202"/>
      <c r="E594" s="202"/>
      <c r="F594" s="22"/>
      <c r="G594" s="22"/>
      <c r="H594" s="22"/>
      <c r="I594" s="202"/>
      <c r="J594" s="202"/>
      <c r="K594" s="203"/>
      <c r="M594" s="34"/>
    </row>
    <row r="595" spans="2:13" hidden="1">
      <c r="B595" s="202"/>
      <c r="C595" s="203"/>
      <c r="D595" s="202"/>
      <c r="E595" s="202"/>
      <c r="F595" s="22"/>
      <c r="G595" s="22"/>
      <c r="H595" s="22"/>
      <c r="I595" s="202"/>
      <c r="J595" s="202"/>
      <c r="K595" s="203"/>
      <c r="M595" s="34"/>
    </row>
    <row r="596" spans="2:13" hidden="1">
      <c r="B596" s="202"/>
      <c r="C596" s="203"/>
      <c r="D596" s="202"/>
      <c r="E596" s="202"/>
      <c r="F596" s="22"/>
      <c r="G596" s="22"/>
      <c r="H596" s="22"/>
      <c r="I596" s="202"/>
      <c r="J596" s="202"/>
      <c r="K596" s="203"/>
      <c r="M596" s="34"/>
    </row>
    <row r="597" spans="2:13" hidden="1">
      <c r="B597" s="202"/>
      <c r="C597" s="203"/>
      <c r="D597" s="202"/>
      <c r="E597" s="202"/>
      <c r="F597" s="22"/>
      <c r="G597" s="22"/>
      <c r="H597" s="22"/>
      <c r="I597" s="202"/>
      <c r="J597" s="202"/>
      <c r="K597" s="203"/>
      <c r="M597" s="34"/>
    </row>
    <row r="598" spans="2:13" hidden="1">
      <c r="B598" s="202"/>
      <c r="C598" s="203"/>
      <c r="D598" s="202"/>
      <c r="E598" s="202"/>
      <c r="F598" s="22"/>
      <c r="G598" s="22"/>
      <c r="H598" s="22"/>
      <c r="I598" s="202"/>
      <c r="J598" s="202"/>
      <c r="K598" s="203"/>
      <c r="M598" s="34"/>
    </row>
    <row r="599" spans="2:13" hidden="1">
      <c r="B599" s="202"/>
      <c r="C599" s="203"/>
      <c r="D599" s="202"/>
      <c r="E599" s="202"/>
      <c r="F599" s="22"/>
      <c r="G599" s="22"/>
      <c r="H599" s="22"/>
      <c r="I599" s="202"/>
      <c r="J599" s="202"/>
      <c r="K599" s="203"/>
      <c r="M599" s="34"/>
    </row>
    <row r="600" spans="2:13" hidden="1">
      <c r="B600" s="202"/>
      <c r="C600" s="203"/>
      <c r="D600" s="202"/>
      <c r="E600" s="202"/>
      <c r="F600" s="22"/>
      <c r="G600" s="22"/>
      <c r="H600" s="22"/>
      <c r="I600" s="202"/>
      <c r="J600" s="202"/>
      <c r="K600" s="203"/>
      <c r="M600" s="34"/>
    </row>
    <row r="601" spans="2:13" hidden="1">
      <c r="B601" s="202"/>
      <c r="C601" s="203"/>
      <c r="D601" s="202"/>
      <c r="E601" s="202"/>
      <c r="F601" s="22"/>
      <c r="G601" s="22"/>
      <c r="H601" s="22"/>
      <c r="I601" s="202"/>
      <c r="J601" s="202"/>
      <c r="K601" s="203"/>
      <c r="M601" s="34"/>
    </row>
    <row r="602" spans="2:13" hidden="1">
      <c r="B602" s="202"/>
      <c r="C602" s="203"/>
      <c r="D602" s="202"/>
      <c r="E602" s="202"/>
      <c r="F602" s="22"/>
      <c r="G602" s="22"/>
      <c r="H602" s="22"/>
      <c r="I602" s="202"/>
      <c r="J602" s="202"/>
      <c r="K602" s="203"/>
      <c r="M602" s="34"/>
    </row>
    <row r="603" spans="2:13" hidden="1">
      <c r="B603" s="202"/>
      <c r="C603" s="203"/>
      <c r="D603" s="202"/>
      <c r="E603" s="202"/>
      <c r="F603" s="22"/>
      <c r="G603" s="22"/>
      <c r="H603" s="22"/>
      <c r="I603" s="202"/>
      <c r="J603" s="202"/>
      <c r="K603" s="203"/>
      <c r="M603" s="34"/>
    </row>
    <row r="604" spans="2:13" hidden="1">
      <c r="B604" s="202"/>
      <c r="C604" s="203"/>
      <c r="D604" s="202"/>
      <c r="E604" s="202"/>
      <c r="F604" s="22"/>
      <c r="G604" s="22"/>
      <c r="H604" s="22"/>
      <c r="I604" s="202"/>
      <c r="J604" s="202"/>
      <c r="K604" s="203"/>
      <c r="M604" s="34"/>
    </row>
    <row r="605" spans="2:13" hidden="1">
      <c r="B605" s="202"/>
      <c r="C605" s="203"/>
      <c r="D605" s="202"/>
      <c r="E605" s="202"/>
      <c r="F605" s="22"/>
      <c r="G605" s="22"/>
      <c r="H605" s="22"/>
      <c r="I605" s="202"/>
      <c r="J605" s="202"/>
      <c r="K605" s="203"/>
      <c r="M605" s="34"/>
    </row>
    <row r="606" spans="2:13" hidden="1">
      <c r="B606" s="202"/>
      <c r="C606" s="203"/>
      <c r="D606" s="202"/>
      <c r="E606" s="202"/>
      <c r="F606" s="22"/>
      <c r="G606" s="22"/>
      <c r="H606" s="22"/>
      <c r="I606" s="202"/>
      <c r="J606" s="202"/>
      <c r="K606" s="203"/>
      <c r="M606" s="34"/>
    </row>
    <row r="607" spans="2:13" hidden="1">
      <c r="B607" s="202"/>
      <c r="C607" s="203"/>
      <c r="D607" s="202"/>
      <c r="E607" s="202"/>
      <c r="F607" s="22"/>
      <c r="G607" s="22"/>
      <c r="H607" s="22"/>
      <c r="I607" s="202"/>
      <c r="J607" s="202"/>
      <c r="K607" s="203"/>
      <c r="M607" s="34"/>
    </row>
    <row r="608" spans="2:13" hidden="1">
      <c r="B608" s="202"/>
      <c r="C608" s="203"/>
      <c r="D608" s="202"/>
      <c r="E608" s="202"/>
      <c r="F608" s="22"/>
      <c r="G608" s="22"/>
      <c r="H608" s="22"/>
      <c r="I608" s="202"/>
      <c r="J608" s="202"/>
      <c r="K608" s="203"/>
      <c r="M608" s="34"/>
    </row>
    <row r="609" spans="2:13" hidden="1">
      <c r="B609" s="202"/>
      <c r="C609" s="203"/>
      <c r="D609" s="202"/>
      <c r="E609" s="202"/>
      <c r="F609" s="22"/>
      <c r="G609" s="22"/>
      <c r="H609" s="22"/>
      <c r="I609" s="202"/>
      <c r="J609" s="202"/>
      <c r="K609" s="203"/>
      <c r="M609" s="34"/>
    </row>
    <row r="610" spans="2:13" hidden="1">
      <c r="B610" s="202"/>
      <c r="C610" s="203"/>
      <c r="D610" s="202"/>
      <c r="E610" s="202"/>
      <c r="F610" s="22"/>
      <c r="G610" s="22"/>
      <c r="H610" s="22"/>
      <c r="I610" s="202"/>
      <c r="J610" s="202"/>
      <c r="K610" s="203"/>
      <c r="M610" s="34"/>
    </row>
    <row r="611" spans="2:13" hidden="1">
      <c r="B611" s="202"/>
      <c r="C611" s="203"/>
      <c r="D611" s="202"/>
      <c r="E611" s="202"/>
      <c r="F611" s="22"/>
      <c r="G611" s="22"/>
      <c r="H611" s="22"/>
      <c r="I611" s="202"/>
      <c r="J611" s="202"/>
      <c r="K611" s="203"/>
      <c r="M611" s="34"/>
    </row>
    <row r="612" spans="2:13" hidden="1">
      <c r="B612" s="202"/>
      <c r="C612" s="203"/>
      <c r="D612" s="202"/>
      <c r="E612" s="202"/>
      <c r="F612" s="22"/>
      <c r="G612" s="22"/>
      <c r="H612" s="22"/>
      <c r="I612" s="202"/>
      <c r="J612" s="202"/>
      <c r="K612" s="203"/>
      <c r="M612" s="34"/>
    </row>
    <row r="613" spans="2:13" hidden="1">
      <c r="B613" s="202"/>
      <c r="C613" s="203"/>
      <c r="D613" s="202"/>
      <c r="E613" s="202"/>
      <c r="F613" s="22"/>
      <c r="G613" s="22"/>
      <c r="H613" s="22"/>
      <c r="I613" s="202"/>
      <c r="J613" s="202"/>
      <c r="K613" s="203"/>
      <c r="M613" s="34"/>
    </row>
    <row r="614" spans="2:13" hidden="1">
      <c r="B614" s="202"/>
      <c r="C614" s="203"/>
      <c r="D614" s="202"/>
      <c r="E614" s="202"/>
      <c r="F614" s="22"/>
      <c r="G614" s="22"/>
      <c r="H614" s="22"/>
      <c r="I614" s="202"/>
      <c r="J614" s="202"/>
      <c r="K614" s="203"/>
      <c r="M614" s="34"/>
    </row>
    <row r="615" spans="2:13" hidden="1">
      <c r="B615" s="202"/>
      <c r="C615" s="203"/>
      <c r="D615" s="202"/>
      <c r="E615" s="202"/>
      <c r="F615" s="22"/>
      <c r="G615" s="22"/>
      <c r="H615" s="22"/>
      <c r="I615" s="202"/>
      <c r="J615" s="202"/>
      <c r="K615" s="203"/>
      <c r="M615" s="34"/>
    </row>
    <row r="616" spans="2:13" hidden="1">
      <c r="B616" s="202"/>
      <c r="C616" s="203"/>
      <c r="D616" s="202"/>
      <c r="E616" s="202"/>
      <c r="F616" s="22"/>
      <c r="G616" s="22"/>
      <c r="H616" s="22"/>
      <c r="I616" s="202"/>
      <c r="J616" s="202"/>
      <c r="K616" s="203"/>
      <c r="M616" s="34"/>
    </row>
    <row r="617" spans="2:13" hidden="1">
      <c r="B617" s="202"/>
      <c r="C617" s="203"/>
      <c r="D617" s="202"/>
      <c r="E617" s="202"/>
      <c r="F617" s="22"/>
      <c r="G617" s="22"/>
      <c r="H617" s="22"/>
      <c r="I617" s="202"/>
      <c r="J617" s="202"/>
      <c r="K617" s="203"/>
      <c r="M617" s="34"/>
    </row>
    <row r="618" spans="2:13" hidden="1">
      <c r="B618" s="202"/>
      <c r="C618" s="203"/>
      <c r="D618" s="202"/>
      <c r="E618" s="202"/>
      <c r="F618" s="22"/>
      <c r="G618" s="22"/>
      <c r="H618" s="22"/>
      <c r="I618" s="202"/>
      <c r="J618" s="202"/>
      <c r="K618" s="203"/>
      <c r="M618" s="34"/>
    </row>
    <row r="619" spans="2:13" hidden="1">
      <c r="B619" s="202"/>
      <c r="C619" s="203"/>
      <c r="D619" s="202"/>
      <c r="E619" s="202"/>
      <c r="F619" s="22"/>
      <c r="G619" s="22"/>
      <c r="H619" s="22"/>
      <c r="I619" s="202"/>
      <c r="J619" s="202"/>
      <c r="K619" s="203"/>
      <c r="M619" s="34"/>
    </row>
    <row r="620" spans="2:13" hidden="1">
      <c r="B620" s="202"/>
      <c r="C620" s="203"/>
      <c r="D620" s="202"/>
      <c r="E620" s="202"/>
      <c r="F620" s="22"/>
      <c r="G620" s="22"/>
      <c r="H620" s="22"/>
      <c r="I620" s="202"/>
      <c r="J620" s="202"/>
      <c r="K620" s="203"/>
      <c r="M620" s="34"/>
    </row>
    <row r="621" spans="2:13" hidden="1">
      <c r="B621" s="202"/>
      <c r="C621" s="203"/>
      <c r="D621" s="202"/>
      <c r="E621" s="202"/>
      <c r="F621" s="22"/>
      <c r="G621" s="22"/>
      <c r="H621" s="22"/>
      <c r="I621" s="202"/>
      <c r="J621" s="202"/>
      <c r="K621" s="203"/>
      <c r="M621" s="34"/>
    </row>
    <row r="622" spans="2:13" hidden="1">
      <c r="B622" s="202"/>
      <c r="C622" s="203"/>
      <c r="D622" s="202"/>
      <c r="E622" s="202"/>
      <c r="F622" s="22"/>
      <c r="G622" s="22"/>
      <c r="H622" s="22"/>
      <c r="I622" s="202"/>
      <c r="J622" s="202"/>
      <c r="K622" s="203"/>
      <c r="M622" s="34"/>
    </row>
    <row r="623" spans="2:13" hidden="1">
      <c r="B623" s="202"/>
      <c r="C623" s="203"/>
      <c r="D623" s="202"/>
      <c r="E623" s="202"/>
      <c r="F623" s="22"/>
      <c r="G623" s="22"/>
      <c r="H623" s="22"/>
      <c r="I623" s="202"/>
      <c r="J623" s="202"/>
      <c r="K623" s="203"/>
      <c r="M623" s="34"/>
    </row>
    <row r="624" spans="2:13" hidden="1">
      <c r="B624" s="202"/>
      <c r="C624" s="203"/>
      <c r="D624" s="202"/>
      <c r="E624" s="202"/>
      <c r="F624" s="22"/>
      <c r="G624" s="22"/>
      <c r="H624" s="22"/>
      <c r="I624" s="202"/>
      <c r="J624" s="202"/>
      <c r="K624" s="203"/>
      <c r="M624" s="34"/>
    </row>
    <row r="625" spans="2:13" hidden="1">
      <c r="B625" s="202"/>
      <c r="C625" s="203"/>
      <c r="D625" s="202"/>
      <c r="E625" s="202"/>
      <c r="F625" s="22"/>
      <c r="G625" s="22"/>
      <c r="H625" s="22"/>
      <c r="I625" s="202"/>
      <c r="J625" s="202"/>
      <c r="K625" s="203"/>
      <c r="M625" s="34"/>
    </row>
    <row r="626" spans="2:13" hidden="1">
      <c r="B626" s="202"/>
      <c r="C626" s="203"/>
      <c r="D626" s="202"/>
      <c r="E626" s="202"/>
      <c r="F626" s="22"/>
      <c r="G626" s="22"/>
      <c r="H626" s="22"/>
      <c r="I626" s="202"/>
      <c r="J626" s="202"/>
      <c r="K626" s="203"/>
      <c r="M626" s="34"/>
    </row>
    <row r="627" spans="2:13" hidden="1">
      <c r="B627" s="202"/>
      <c r="C627" s="203"/>
      <c r="D627" s="202"/>
      <c r="E627" s="202"/>
      <c r="F627" s="22"/>
      <c r="G627" s="22"/>
      <c r="H627" s="22"/>
      <c r="I627" s="202"/>
      <c r="J627" s="202"/>
      <c r="K627" s="203"/>
      <c r="M627" s="34"/>
    </row>
    <row r="628" spans="2:13" hidden="1">
      <c r="B628" s="202"/>
      <c r="C628" s="203"/>
      <c r="D628" s="202"/>
      <c r="E628" s="202"/>
      <c r="F628" s="22"/>
      <c r="G628" s="22"/>
      <c r="H628" s="22"/>
      <c r="I628" s="202"/>
      <c r="J628" s="202"/>
      <c r="K628" s="203"/>
      <c r="M628" s="34"/>
    </row>
    <row r="629" spans="2:13" hidden="1">
      <c r="B629" s="202"/>
      <c r="C629" s="203"/>
      <c r="D629" s="202"/>
      <c r="E629" s="202"/>
      <c r="F629" s="22"/>
      <c r="G629" s="22"/>
      <c r="H629" s="22"/>
      <c r="I629" s="202"/>
      <c r="J629" s="202"/>
      <c r="K629" s="203"/>
      <c r="M629" s="34"/>
    </row>
    <row r="630" spans="2:13" hidden="1">
      <c r="B630" s="202"/>
      <c r="C630" s="203"/>
      <c r="D630" s="202"/>
      <c r="E630" s="202"/>
      <c r="F630" s="22"/>
      <c r="G630" s="22"/>
      <c r="H630" s="22"/>
      <c r="I630" s="202"/>
      <c r="J630" s="202"/>
      <c r="K630" s="203"/>
      <c r="M630" s="34"/>
    </row>
    <row r="631" spans="2:13" hidden="1">
      <c r="B631" s="202"/>
      <c r="C631" s="203"/>
      <c r="D631" s="202"/>
      <c r="E631" s="202"/>
      <c r="F631" s="22"/>
      <c r="G631" s="22"/>
      <c r="H631" s="22"/>
      <c r="I631" s="202"/>
      <c r="J631" s="202"/>
      <c r="K631" s="203"/>
      <c r="M631" s="34"/>
    </row>
    <row r="632" spans="2:13" hidden="1">
      <c r="B632" s="202"/>
      <c r="C632" s="203"/>
      <c r="D632" s="202"/>
      <c r="E632" s="202"/>
      <c r="F632" s="22"/>
      <c r="G632" s="22"/>
      <c r="H632" s="22"/>
      <c r="I632" s="202"/>
      <c r="J632" s="202"/>
      <c r="K632" s="203"/>
      <c r="M632" s="34"/>
    </row>
    <row r="633" spans="2:13" hidden="1">
      <c r="B633" s="202"/>
      <c r="C633" s="203"/>
      <c r="D633" s="202"/>
      <c r="E633" s="202"/>
      <c r="F633" s="22"/>
      <c r="G633" s="22"/>
      <c r="H633" s="22"/>
      <c r="I633" s="202"/>
      <c r="J633" s="202"/>
      <c r="K633" s="203"/>
      <c r="M633" s="34"/>
    </row>
    <row r="634" spans="2:13" hidden="1">
      <c r="B634" s="202"/>
      <c r="C634" s="203"/>
      <c r="D634" s="202"/>
      <c r="E634" s="202"/>
      <c r="F634" s="22"/>
      <c r="G634" s="22"/>
      <c r="H634" s="22"/>
      <c r="I634" s="202"/>
      <c r="J634" s="202"/>
      <c r="K634" s="203"/>
      <c r="M634" s="34"/>
    </row>
    <row r="635" spans="2:13" hidden="1">
      <c r="B635" s="202"/>
      <c r="C635" s="203"/>
      <c r="D635" s="202"/>
      <c r="E635" s="202"/>
      <c r="F635" s="22"/>
      <c r="G635" s="22"/>
      <c r="H635" s="22"/>
      <c r="I635" s="202"/>
      <c r="J635" s="202"/>
      <c r="K635" s="203"/>
      <c r="M635" s="34"/>
    </row>
    <row r="636" spans="2:13" hidden="1">
      <c r="B636" s="202"/>
      <c r="C636" s="203"/>
      <c r="D636" s="202"/>
      <c r="E636" s="202"/>
      <c r="F636" s="22"/>
      <c r="G636" s="22"/>
      <c r="H636" s="22"/>
      <c r="I636" s="202"/>
      <c r="J636" s="202"/>
      <c r="K636" s="203"/>
      <c r="M636" s="34"/>
    </row>
    <row r="637" spans="2:13" hidden="1">
      <c r="B637" s="202"/>
      <c r="C637" s="203"/>
      <c r="D637" s="202"/>
      <c r="E637" s="202"/>
      <c r="F637" s="22"/>
      <c r="G637" s="22"/>
      <c r="H637" s="22"/>
      <c r="I637" s="202"/>
      <c r="J637" s="202"/>
      <c r="K637" s="203"/>
      <c r="M637" s="34"/>
    </row>
    <row r="638" spans="2:13" hidden="1">
      <c r="B638" s="202"/>
      <c r="C638" s="203"/>
      <c r="D638" s="202"/>
      <c r="E638" s="202"/>
      <c r="F638" s="22"/>
      <c r="G638" s="22"/>
      <c r="H638" s="22"/>
      <c r="I638" s="202"/>
      <c r="J638" s="202"/>
      <c r="K638" s="203"/>
      <c r="M638" s="34"/>
    </row>
    <row r="639" spans="2:13" hidden="1">
      <c r="B639" s="202"/>
      <c r="C639" s="203"/>
      <c r="D639" s="202"/>
      <c r="E639" s="202"/>
      <c r="F639" s="22"/>
      <c r="G639" s="22"/>
      <c r="H639" s="22"/>
      <c r="I639" s="202"/>
      <c r="J639" s="202"/>
      <c r="K639" s="203"/>
      <c r="M639" s="34"/>
    </row>
    <row r="640" spans="2:13" hidden="1">
      <c r="B640" s="202"/>
      <c r="C640" s="203"/>
      <c r="D640" s="202"/>
      <c r="E640" s="202"/>
      <c r="F640" s="22"/>
      <c r="G640" s="22"/>
      <c r="H640" s="22"/>
      <c r="I640" s="202"/>
      <c r="J640" s="202"/>
      <c r="K640" s="203"/>
      <c r="M640" s="34"/>
    </row>
    <row r="641" spans="2:13" hidden="1">
      <c r="B641" s="202"/>
      <c r="C641" s="203"/>
      <c r="D641" s="202"/>
      <c r="E641" s="202"/>
      <c r="F641" s="22"/>
      <c r="G641" s="22"/>
      <c r="H641" s="22"/>
      <c r="I641" s="202"/>
      <c r="J641" s="202"/>
      <c r="K641" s="203"/>
      <c r="M641" s="34"/>
    </row>
    <row r="642" spans="2:13" hidden="1">
      <c r="B642" s="202"/>
      <c r="C642" s="203"/>
      <c r="D642" s="202"/>
      <c r="E642" s="202"/>
      <c r="F642" s="22"/>
      <c r="G642" s="22"/>
      <c r="H642" s="22"/>
      <c r="I642" s="202"/>
      <c r="J642" s="202"/>
      <c r="K642" s="203"/>
      <c r="M642" s="34"/>
    </row>
    <row r="643" spans="2:13" hidden="1">
      <c r="B643" s="202"/>
      <c r="C643" s="203"/>
      <c r="D643" s="202"/>
      <c r="E643" s="202"/>
      <c r="F643" s="22"/>
      <c r="G643" s="22"/>
      <c r="H643" s="22"/>
      <c r="I643" s="202"/>
      <c r="J643" s="202"/>
      <c r="K643" s="203"/>
      <c r="M643" s="34"/>
    </row>
    <row r="644" spans="2:13" hidden="1">
      <c r="B644" s="202"/>
      <c r="C644" s="203"/>
      <c r="D644" s="202"/>
      <c r="E644" s="202"/>
      <c r="F644" s="22"/>
      <c r="G644" s="22"/>
      <c r="H644" s="22"/>
      <c r="I644" s="202"/>
      <c r="J644" s="202"/>
      <c r="K644" s="203"/>
      <c r="M644" s="34"/>
    </row>
    <row r="645" spans="2:13" hidden="1">
      <c r="B645" s="202"/>
      <c r="C645" s="203"/>
      <c r="D645" s="202"/>
      <c r="E645" s="202"/>
      <c r="F645" s="22"/>
      <c r="G645" s="22"/>
      <c r="H645" s="22"/>
      <c r="I645" s="202"/>
      <c r="J645" s="202"/>
      <c r="K645" s="203"/>
      <c r="M645" s="34"/>
    </row>
    <row r="646" spans="2:13" hidden="1">
      <c r="B646" s="202"/>
      <c r="C646" s="203"/>
      <c r="D646" s="202"/>
      <c r="E646" s="202"/>
      <c r="F646" s="22"/>
      <c r="G646" s="22"/>
      <c r="H646" s="22"/>
      <c r="I646" s="202"/>
      <c r="J646" s="202"/>
      <c r="K646" s="203"/>
      <c r="M646" s="34"/>
    </row>
    <row r="647" spans="2:13" hidden="1">
      <c r="B647" s="202"/>
      <c r="C647" s="203"/>
      <c r="D647" s="202"/>
      <c r="E647" s="202"/>
      <c r="F647" s="22"/>
      <c r="G647" s="22"/>
      <c r="H647" s="22"/>
      <c r="I647" s="202"/>
      <c r="J647" s="202"/>
      <c r="K647" s="203"/>
      <c r="M647" s="34"/>
    </row>
    <row r="648" spans="2:13" hidden="1">
      <c r="B648" s="202"/>
      <c r="C648" s="203"/>
      <c r="D648" s="202"/>
      <c r="E648" s="202"/>
      <c r="F648" s="22"/>
      <c r="G648" s="22"/>
      <c r="H648" s="22"/>
      <c r="I648" s="202"/>
      <c r="J648" s="202"/>
      <c r="K648" s="203"/>
      <c r="M648" s="34"/>
    </row>
    <row r="649" spans="2:13" hidden="1">
      <c r="B649" s="202"/>
      <c r="C649" s="203"/>
      <c r="D649" s="202"/>
      <c r="E649" s="202"/>
      <c r="F649" s="22"/>
      <c r="G649" s="22"/>
      <c r="H649" s="22"/>
      <c r="I649" s="202"/>
      <c r="J649" s="202"/>
      <c r="K649" s="203"/>
      <c r="M649" s="34"/>
    </row>
    <row r="650" spans="2:13" hidden="1">
      <c r="B650" s="202"/>
      <c r="C650" s="203"/>
      <c r="D650" s="202"/>
      <c r="E650" s="202"/>
      <c r="F650" s="22"/>
      <c r="G650" s="22"/>
      <c r="H650" s="22"/>
      <c r="I650" s="202"/>
      <c r="J650" s="202"/>
      <c r="K650" s="203"/>
      <c r="M650" s="34"/>
    </row>
    <row r="651" spans="2:13" hidden="1">
      <c r="B651" s="202"/>
      <c r="C651" s="203"/>
      <c r="D651" s="202"/>
      <c r="E651" s="202"/>
      <c r="F651" s="22"/>
      <c r="G651" s="22"/>
      <c r="H651" s="22"/>
      <c r="I651" s="202"/>
      <c r="J651" s="202"/>
      <c r="K651" s="203"/>
      <c r="M651" s="34"/>
    </row>
    <row r="652" spans="2:13" hidden="1">
      <c r="B652" s="202"/>
      <c r="C652" s="203"/>
      <c r="D652" s="202"/>
      <c r="E652" s="202"/>
      <c r="F652" s="22"/>
      <c r="G652" s="22"/>
      <c r="H652" s="22"/>
      <c r="I652" s="202"/>
      <c r="J652" s="202"/>
      <c r="K652" s="203"/>
      <c r="M652" s="34"/>
    </row>
    <row r="653" spans="2:13" hidden="1">
      <c r="B653" s="202"/>
      <c r="C653" s="203"/>
      <c r="D653" s="202"/>
      <c r="E653" s="202"/>
      <c r="F653" s="22"/>
      <c r="G653" s="22"/>
      <c r="H653" s="22"/>
      <c r="I653" s="202"/>
      <c r="J653" s="202"/>
      <c r="K653" s="203"/>
      <c r="M653" s="34"/>
    </row>
    <row r="654" spans="2:13" hidden="1">
      <c r="B654" s="202"/>
      <c r="C654" s="203"/>
      <c r="D654" s="202"/>
      <c r="E654" s="202"/>
      <c r="F654" s="22"/>
      <c r="G654" s="22"/>
      <c r="H654" s="22"/>
      <c r="I654" s="202"/>
      <c r="J654" s="202"/>
      <c r="K654" s="203"/>
      <c r="M654" s="34"/>
    </row>
    <row r="655" spans="2:13" hidden="1">
      <c r="B655" s="202"/>
      <c r="C655" s="203"/>
      <c r="D655" s="202"/>
      <c r="E655" s="202"/>
      <c r="F655" s="22"/>
      <c r="G655" s="22"/>
      <c r="H655" s="22"/>
      <c r="I655" s="202"/>
      <c r="J655" s="202"/>
      <c r="K655" s="203"/>
      <c r="M655" s="34"/>
    </row>
    <row r="656" spans="2:13" hidden="1">
      <c r="B656" s="202"/>
      <c r="C656" s="203"/>
      <c r="D656" s="202"/>
      <c r="E656" s="202"/>
      <c r="F656" s="22"/>
      <c r="G656" s="22"/>
      <c r="H656" s="22"/>
      <c r="I656" s="202"/>
      <c r="J656" s="202"/>
      <c r="K656" s="203"/>
      <c r="M656" s="34"/>
    </row>
    <row r="657" spans="2:13" hidden="1">
      <c r="B657" s="202"/>
      <c r="C657" s="203"/>
      <c r="D657" s="202"/>
      <c r="E657" s="202"/>
      <c r="F657" s="22"/>
      <c r="G657" s="22"/>
      <c r="H657" s="22"/>
      <c r="I657" s="202"/>
      <c r="J657" s="202"/>
      <c r="K657" s="203"/>
      <c r="M657" s="34"/>
    </row>
    <row r="658" spans="2:13" hidden="1">
      <c r="B658" s="202"/>
      <c r="C658" s="203"/>
      <c r="D658" s="202"/>
      <c r="E658" s="202"/>
      <c r="F658" s="22"/>
      <c r="G658" s="22"/>
      <c r="H658" s="22"/>
      <c r="I658" s="202"/>
      <c r="J658" s="202"/>
      <c r="K658" s="203"/>
      <c r="M658" s="34"/>
    </row>
    <row r="659" spans="2:13" hidden="1">
      <c r="B659" s="202"/>
      <c r="C659" s="203"/>
      <c r="D659" s="202"/>
      <c r="E659" s="202"/>
      <c r="F659" s="22"/>
      <c r="G659" s="22"/>
      <c r="H659" s="22"/>
      <c r="I659" s="202"/>
      <c r="J659" s="202"/>
      <c r="K659" s="203"/>
      <c r="M659" s="34"/>
    </row>
    <row r="660" spans="2:13" hidden="1">
      <c r="B660" s="202"/>
      <c r="C660" s="203"/>
      <c r="D660" s="202"/>
      <c r="E660" s="202"/>
      <c r="F660" s="22"/>
      <c r="G660" s="22"/>
      <c r="H660" s="22"/>
      <c r="I660" s="202"/>
      <c r="J660" s="202"/>
      <c r="K660" s="203"/>
      <c r="M660" s="34"/>
    </row>
    <row r="661" spans="2:13" hidden="1">
      <c r="B661" s="202"/>
      <c r="C661" s="203"/>
      <c r="D661" s="202"/>
      <c r="E661" s="202"/>
      <c r="F661" s="22"/>
      <c r="G661" s="22"/>
      <c r="H661" s="22"/>
      <c r="I661" s="202"/>
      <c r="J661" s="202"/>
      <c r="K661" s="203"/>
      <c r="M661" s="34"/>
    </row>
    <row r="662" spans="2:13" hidden="1">
      <c r="B662" s="202"/>
      <c r="C662" s="203"/>
      <c r="D662" s="202"/>
      <c r="E662" s="202"/>
      <c r="F662" s="22"/>
      <c r="G662" s="22"/>
      <c r="H662" s="22"/>
      <c r="I662" s="202"/>
      <c r="J662" s="202"/>
      <c r="K662" s="203"/>
      <c r="M662" s="34"/>
    </row>
    <row r="663" spans="2:13" hidden="1">
      <c r="B663" s="202"/>
      <c r="C663" s="203"/>
      <c r="D663" s="202"/>
      <c r="E663" s="202"/>
      <c r="F663" s="22"/>
      <c r="G663" s="22"/>
      <c r="H663" s="22"/>
      <c r="I663" s="202"/>
      <c r="J663" s="202"/>
      <c r="K663" s="203"/>
      <c r="M663" s="34"/>
    </row>
    <row r="664" spans="2:13" hidden="1">
      <c r="B664" s="202"/>
      <c r="C664" s="203"/>
      <c r="D664" s="202"/>
      <c r="E664" s="202"/>
      <c r="F664" s="22"/>
      <c r="G664" s="22"/>
      <c r="H664" s="22"/>
      <c r="I664" s="202"/>
      <c r="J664" s="202"/>
      <c r="K664" s="203"/>
      <c r="M664" s="34"/>
    </row>
    <row r="665" spans="2:13" hidden="1">
      <c r="B665" s="202"/>
      <c r="C665" s="203"/>
      <c r="D665" s="202"/>
      <c r="E665" s="202"/>
      <c r="F665" s="22"/>
      <c r="G665" s="22"/>
      <c r="H665" s="22"/>
      <c r="I665" s="202"/>
      <c r="J665" s="202"/>
      <c r="K665" s="203"/>
      <c r="M665" s="34"/>
    </row>
    <row r="666" spans="2:13" hidden="1">
      <c r="B666" s="202"/>
      <c r="C666" s="203"/>
      <c r="D666" s="202"/>
      <c r="E666" s="202"/>
      <c r="F666" s="22"/>
      <c r="G666" s="22"/>
      <c r="H666" s="22"/>
      <c r="I666" s="202"/>
      <c r="J666" s="202"/>
      <c r="K666" s="203"/>
      <c r="M666" s="34"/>
    </row>
    <row r="667" spans="2:13" hidden="1">
      <c r="B667" s="202"/>
      <c r="C667" s="203"/>
      <c r="D667" s="202"/>
      <c r="E667" s="202"/>
      <c r="F667" s="22"/>
      <c r="G667" s="22"/>
      <c r="H667" s="22"/>
      <c r="I667" s="202"/>
      <c r="J667" s="202"/>
      <c r="K667" s="203"/>
      <c r="M667" s="34"/>
    </row>
    <row r="668" spans="2:13" hidden="1">
      <c r="B668" s="202"/>
      <c r="C668" s="203"/>
      <c r="D668" s="202"/>
      <c r="E668" s="202"/>
      <c r="F668" s="22"/>
      <c r="G668" s="22"/>
      <c r="H668" s="22"/>
      <c r="I668" s="202"/>
      <c r="J668" s="202"/>
      <c r="K668" s="203"/>
      <c r="M668" s="34"/>
    </row>
    <row r="669" spans="2:13" hidden="1">
      <c r="B669" s="202"/>
      <c r="C669" s="203"/>
      <c r="D669" s="202"/>
      <c r="E669" s="202"/>
      <c r="F669" s="22"/>
      <c r="G669" s="22"/>
      <c r="H669" s="22"/>
      <c r="I669" s="202"/>
      <c r="J669" s="202"/>
      <c r="K669" s="203"/>
      <c r="M669" s="34"/>
    </row>
    <row r="670" spans="2:13" hidden="1">
      <c r="B670" s="202"/>
      <c r="C670" s="203"/>
      <c r="D670" s="202"/>
      <c r="E670" s="202"/>
      <c r="F670" s="22"/>
      <c r="G670" s="22"/>
      <c r="H670" s="22"/>
      <c r="I670" s="202"/>
      <c r="J670" s="202"/>
      <c r="K670" s="203"/>
      <c r="M670" s="34"/>
    </row>
    <row r="671" spans="2:13" hidden="1">
      <c r="B671" s="202"/>
      <c r="C671" s="203"/>
      <c r="D671" s="202"/>
      <c r="E671" s="202"/>
      <c r="F671" s="22"/>
      <c r="G671" s="22"/>
      <c r="H671" s="22"/>
      <c r="I671" s="202"/>
      <c r="J671" s="202"/>
      <c r="K671" s="203"/>
      <c r="M671" s="34"/>
    </row>
    <row r="672" spans="2:13" hidden="1">
      <c r="B672" s="202"/>
      <c r="C672" s="203"/>
      <c r="D672" s="202"/>
      <c r="E672" s="202"/>
      <c r="F672" s="22"/>
      <c r="G672" s="22"/>
      <c r="H672" s="22"/>
      <c r="I672" s="202"/>
      <c r="J672" s="202"/>
      <c r="K672" s="203"/>
      <c r="M672" s="34"/>
    </row>
    <row r="673" spans="2:13" hidden="1">
      <c r="B673" s="202"/>
      <c r="C673" s="203"/>
      <c r="D673" s="202"/>
      <c r="E673" s="202"/>
      <c r="F673" s="22"/>
      <c r="G673" s="22"/>
      <c r="H673" s="22"/>
      <c r="I673" s="202"/>
      <c r="J673" s="202"/>
      <c r="K673" s="203"/>
      <c r="M673" s="34"/>
    </row>
    <row r="674" spans="2:13" hidden="1">
      <c r="B674" s="202"/>
      <c r="C674" s="203"/>
      <c r="D674" s="202"/>
      <c r="E674" s="202"/>
      <c r="F674" s="22"/>
      <c r="G674" s="22"/>
      <c r="H674" s="22"/>
      <c r="I674" s="202"/>
      <c r="J674" s="202"/>
      <c r="K674" s="203"/>
      <c r="M674" s="34"/>
    </row>
    <row r="675" spans="2:13" hidden="1">
      <c r="B675" s="202"/>
      <c r="C675" s="203"/>
      <c r="D675" s="202"/>
      <c r="E675" s="202"/>
      <c r="F675" s="22"/>
      <c r="G675" s="22"/>
      <c r="H675" s="22"/>
      <c r="I675" s="202"/>
      <c r="J675" s="202"/>
      <c r="K675" s="203"/>
      <c r="M675" s="34"/>
    </row>
    <row r="676" spans="2:13" hidden="1">
      <c r="B676" s="202"/>
      <c r="C676" s="203"/>
      <c r="D676" s="202"/>
      <c r="E676" s="202"/>
      <c r="F676" s="22"/>
      <c r="G676" s="22"/>
      <c r="H676" s="22"/>
      <c r="I676" s="202"/>
      <c r="J676" s="202"/>
      <c r="K676" s="203"/>
      <c r="M676" s="34"/>
    </row>
    <row r="677" spans="2:13" hidden="1">
      <c r="B677" s="202"/>
      <c r="C677" s="203"/>
      <c r="D677" s="202"/>
      <c r="E677" s="202"/>
      <c r="F677" s="22"/>
      <c r="G677" s="22"/>
      <c r="H677" s="22"/>
      <c r="I677" s="202"/>
      <c r="J677" s="202"/>
      <c r="K677" s="203"/>
      <c r="M677" s="34"/>
    </row>
    <row r="678" spans="2:13" hidden="1">
      <c r="B678" s="202"/>
      <c r="C678" s="203"/>
      <c r="D678" s="202"/>
      <c r="E678" s="202"/>
      <c r="F678" s="22"/>
      <c r="G678" s="22"/>
      <c r="H678" s="22"/>
      <c r="I678" s="202"/>
      <c r="J678" s="202"/>
      <c r="K678" s="203"/>
      <c r="M678" s="34"/>
    </row>
    <row r="679" spans="2:13" hidden="1">
      <c r="B679" s="202"/>
      <c r="C679" s="203"/>
      <c r="D679" s="202"/>
      <c r="E679" s="202"/>
      <c r="F679" s="22"/>
      <c r="G679" s="22"/>
      <c r="H679" s="22"/>
      <c r="I679" s="202"/>
      <c r="J679" s="202"/>
      <c r="K679" s="203"/>
      <c r="M679" s="34"/>
    </row>
    <row r="680" spans="2:13" hidden="1">
      <c r="B680" s="202"/>
      <c r="C680" s="203"/>
      <c r="D680" s="202"/>
      <c r="E680" s="202"/>
      <c r="F680" s="22"/>
      <c r="G680" s="22"/>
      <c r="H680" s="22"/>
      <c r="I680" s="202"/>
      <c r="J680" s="202"/>
      <c r="K680" s="203"/>
      <c r="M680" s="34"/>
    </row>
    <row r="681" spans="2:13" hidden="1">
      <c r="B681" s="202"/>
      <c r="C681" s="203"/>
      <c r="D681" s="202"/>
      <c r="E681" s="202"/>
      <c r="F681" s="22"/>
      <c r="G681" s="22"/>
      <c r="H681" s="22"/>
      <c r="I681" s="202"/>
      <c r="J681" s="202"/>
      <c r="K681" s="203"/>
      <c r="M681" s="34"/>
    </row>
    <row r="682" spans="2:13" hidden="1">
      <c r="B682" s="202"/>
      <c r="C682" s="203"/>
      <c r="D682" s="202"/>
      <c r="E682" s="202"/>
      <c r="F682" s="22"/>
      <c r="G682" s="22"/>
      <c r="H682" s="22"/>
      <c r="I682" s="202"/>
      <c r="J682" s="202"/>
      <c r="K682" s="203"/>
      <c r="M682" s="34"/>
    </row>
    <row r="683" spans="2:13" hidden="1">
      <c r="B683" s="202"/>
      <c r="C683" s="203"/>
      <c r="D683" s="202"/>
      <c r="E683" s="202"/>
      <c r="F683" s="22"/>
      <c r="G683" s="22"/>
      <c r="H683" s="22"/>
      <c r="I683" s="202"/>
      <c r="J683" s="202"/>
      <c r="K683" s="203"/>
      <c r="M683" s="34"/>
    </row>
    <row r="684" spans="2:13" hidden="1">
      <c r="B684" s="202"/>
      <c r="C684" s="203"/>
      <c r="D684" s="202"/>
      <c r="E684" s="202"/>
      <c r="F684" s="22"/>
      <c r="G684" s="22"/>
      <c r="H684" s="22"/>
      <c r="I684" s="202"/>
      <c r="J684" s="202"/>
      <c r="K684" s="203"/>
      <c r="M684" s="34"/>
    </row>
    <row r="685" spans="2:13" hidden="1">
      <c r="B685" s="202"/>
      <c r="C685" s="203"/>
      <c r="D685" s="202"/>
      <c r="E685" s="202"/>
      <c r="F685" s="22"/>
      <c r="G685" s="22"/>
      <c r="H685" s="22"/>
      <c r="I685" s="202"/>
      <c r="J685" s="202"/>
      <c r="K685" s="203"/>
      <c r="M685" s="34"/>
    </row>
    <row r="686" spans="2:13" hidden="1">
      <c r="B686" s="202"/>
      <c r="C686" s="203"/>
      <c r="D686" s="202"/>
      <c r="E686" s="202"/>
      <c r="F686" s="22"/>
      <c r="G686" s="22"/>
      <c r="H686" s="22"/>
      <c r="I686" s="202"/>
      <c r="J686" s="202"/>
      <c r="K686" s="203"/>
      <c r="M686" s="34"/>
    </row>
    <row r="687" spans="2:13" hidden="1">
      <c r="B687" s="202"/>
      <c r="C687" s="203"/>
      <c r="D687" s="202"/>
      <c r="E687" s="202"/>
      <c r="F687" s="22"/>
      <c r="G687" s="22"/>
      <c r="H687" s="22"/>
      <c r="I687" s="202"/>
      <c r="J687" s="202"/>
      <c r="K687" s="203"/>
      <c r="M687" s="34"/>
    </row>
    <row r="688" spans="2:13" hidden="1">
      <c r="B688" s="202"/>
      <c r="C688" s="203"/>
      <c r="D688" s="202"/>
      <c r="E688" s="202"/>
      <c r="F688" s="22"/>
      <c r="G688" s="22"/>
      <c r="H688" s="22"/>
      <c r="I688" s="202"/>
      <c r="J688" s="202"/>
      <c r="K688" s="203"/>
      <c r="M688" s="34"/>
    </row>
    <row r="689" spans="2:13" hidden="1">
      <c r="B689" s="202"/>
      <c r="C689" s="203"/>
      <c r="D689" s="202"/>
      <c r="E689" s="202"/>
      <c r="F689" s="22"/>
      <c r="G689" s="22"/>
      <c r="H689" s="22"/>
      <c r="I689" s="202"/>
      <c r="J689" s="202"/>
      <c r="K689" s="203"/>
      <c r="M689" s="34"/>
    </row>
    <row r="690" spans="2:13" hidden="1">
      <c r="B690" s="202"/>
      <c r="C690" s="203"/>
      <c r="D690" s="202"/>
      <c r="E690" s="202"/>
      <c r="F690" s="22"/>
      <c r="G690" s="22"/>
      <c r="H690" s="22"/>
      <c r="I690" s="202"/>
      <c r="J690" s="202"/>
      <c r="K690" s="203"/>
      <c r="M690" s="34"/>
    </row>
    <row r="691" spans="2:13" hidden="1">
      <c r="B691" s="202"/>
      <c r="C691" s="203"/>
      <c r="D691" s="202"/>
      <c r="E691" s="202"/>
      <c r="F691" s="22"/>
      <c r="G691" s="22"/>
      <c r="H691" s="22"/>
      <c r="I691" s="202"/>
      <c r="J691" s="202"/>
      <c r="K691" s="203"/>
      <c r="M691" s="34"/>
    </row>
    <row r="692" spans="2:13" hidden="1">
      <c r="B692" s="202"/>
      <c r="C692" s="203"/>
      <c r="D692" s="202"/>
      <c r="E692" s="202"/>
      <c r="F692" s="22"/>
      <c r="G692" s="22"/>
      <c r="H692" s="22"/>
      <c r="I692" s="202"/>
      <c r="J692" s="202"/>
      <c r="K692" s="203"/>
      <c r="M692" s="34"/>
    </row>
    <row r="693" spans="2:13" hidden="1">
      <c r="B693" s="202"/>
      <c r="C693" s="203"/>
      <c r="D693" s="202"/>
      <c r="E693" s="202"/>
      <c r="F693" s="22"/>
      <c r="G693" s="22"/>
      <c r="H693" s="22"/>
      <c r="I693" s="202"/>
      <c r="J693" s="202"/>
      <c r="K693" s="203"/>
      <c r="M693" s="34"/>
    </row>
    <row r="694" spans="2:13" hidden="1">
      <c r="B694" s="202"/>
      <c r="C694" s="203"/>
      <c r="D694" s="202"/>
      <c r="E694" s="202"/>
      <c r="F694" s="22"/>
      <c r="G694" s="22"/>
      <c r="H694" s="22"/>
      <c r="I694" s="202"/>
      <c r="J694" s="202"/>
      <c r="K694" s="203"/>
      <c r="M694" s="34"/>
    </row>
    <row r="695" spans="2:13" hidden="1">
      <c r="B695" s="202"/>
      <c r="C695" s="203"/>
      <c r="D695" s="202"/>
      <c r="E695" s="202"/>
      <c r="F695" s="22"/>
      <c r="G695" s="22"/>
      <c r="H695" s="22"/>
      <c r="I695" s="202"/>
      <c r="J695" s="202"/>
      <c r="K695" s="203"/>
      <c r="M695" s="34"/>
    </row>
    <row r="696" spans="2:13" hidden="1">
      <c r="B696" s="202"/>
      <c r="C696" s="203"/>
      <c r="D696" s="202"/>
      <c r="E696" s="202"/>
      <c r="F696" s="22"/>
      <c r="G696" s="22"/>
      <c r="H696" s="22"/>
      <c r="I696" s="202"/>
      <c r="J696" s="202"/>
      <c r="K696" s="203"/>
      <c r="M696" s="34"/>
    </row>
    <row r="697" spans="2:13" hidden="1">
      <c r="B697" s="202"/>
      <c r="C697" s="203"/>
      <c r="D697" s="202"/>
      <c r="E697" s="202"/>
      <c r="F697" s="22"/>
      <c r="G697" s="22"/>
      <c r="H697" s="22"/>
      <c r="I697" s="202"/>
      <c r="J697" s="202"/>
      <c r="K697" s="203"/>
      <c r="M697" s="34"/>
    </row>
    <row r="698" spans="2:13" hidden="1">
      <c r="B698" s="202"/>
      <c r="C698" s="203"/>
      <c r="D698" s="202"/>
      <c r="E698" s="202"/>
      <c r="F698" s="22"/>
      <c r="G698" s="22"/>
      <c r="H698" s="22"/>
      <c r="I698" s="202"/>
      <c r="J698" s="202"/>
      <c r="K698" s="203"/>
      <c r="M698" s="34"/>
    </row>
    <row r="699" spans="2:13" hidden="1">
      <c r="B699" s="202"/>
      <c r="C699" s="203"/>
      <c r="D699" s="202"/>
      <c r="E699" s="202"/>
      <c r="F699" s="22"/>
      <c r="G699" s="22"/>
      <c r="H699" s="22"/>
      <c r="I699" s="202"/>
      <c r="J699" s="202"/>
      <c r="K699" s="203"/>
      <c r="M699" s="34"/>
    </row>
    <row r="700" spans="2:13" hidden="1">
      <c r="B700" s="202"/>
      <c r="C700" s="203"/>
      <c r="D700" s="202"/>
      <c r="E700" s="202"/>
      <c r="F700" s="22"/>
      <c r="G700" s="22"/>
      <c r="H700" s="22"/>
      <c r="I700" s="202"/>
      <c r="J700" s="202"/>
      <c r="K700" s="203"/>
      <c r="M700" s="34"/>
    </row>
    <row r="701" spans="2:13" hidden="1">
      <c r="B701" s="202"/>
      <c r="C701" s="203"/>
      <c r="D701" s="202"/>
      <c r="E701" s="202"/>
      <c r="F701" s="22"/>
      <c r="G701" s="22"/>
      <c r="H701" s="22"/>
      <c r="I701" s="202"/>
      <c r="J701" s="202"/>
      <c r="K701" s="203"/>
      <c r="M701" s="34"/>
    </row>
    <row r="702" spans="2:13" hidden="1">
      <c r="B702" s="202"/>
      <c r="C702" s="203"/>
      <c r="D702" s="202"/>
      <c r="E702" s="202"/>
      <c r="F702" s="22"/>
      <c r="G702" s="22"/>
      <c r="H702" s="22"/>
      <c r="I702" s="202"/>
      <c r="J702" s="202"/>
      <c r="K702" s="203"/>
      <c r="M702" s="34"/>
    </row>
    <row r="703" spans="2:13" hidden="1">
      <c r="B703" s="202"/>
      <c r="C703" s="203"/>
      <c r="D703" s="202"/>
      <c r="E703" s="202"/>
      <c r="F703" s="22"/>
      <c r="G703" s="22"/>
      <c r="H703" s="22"/>
      <c r="I703" s="202"/>
      <c r="J703" s="202"/>
      <c r="K703" s="203"/>
      <c r="M703" s="34"/>
    </row>
    <row r="704" spans="2:13" hidden="1">
      <c r="B704" s="202"/>
      <c r="C704" s="203"/>
      <c r="D704" s="202"/>
      <c r="E704" s="202"/>
      <c r="F704" s="22"/>
      <c r="G704" s="22"/>
      <c r="H704" s="22"/>
      <c r="I704" s="202"/>
      <c r="J704" s="202"/>
      <c r="K704" s="203"/>
      <c r="M704" s="34"/>
    </row>
    <row r="705" spans="2:13" hidden="1">
      <c r="B705" s="202"/>
      <c r="C705" s="203"/>
      <c r="D705" s="202"/>
      <c r="E705" s="202"/>
      <c r="F705" s="22"/>
      <c r="G705" s="22"/>
      <c r="H705" s="22"/>
      <c r="I705" s="202"/>
      <c r="J705" s="202"/>
      <c r="K705" s="203"/>
      <c r="M705" s="34"/>
    </row>
    <row r="706" spans="2:13" hidden="1">
      <c r="B706" s="202"/>
      <c r="C706" s="203"/>
      <c r="D706" s="202"/>
      <c r="E706" s="202"/>
      <c r="F706" s="22"/>
      <c r="G706" s="22"/>
      <c r="H706" s="22"/>
      <c r="I706" s="202"/>
      <c r="J706" s="202"/>
      <c r="K706" s="203"/>
      <c r="M706" s="34"/>
    </row>
    <row r="707" spans="2:13" hidden="1">
      <c r="B707" s="202"/>
      <c r="C707" s="203"/>
      <c r="D707" s="202"/>
      <c r="E707" s="202"/>
      <c r="F707" s="22"/>
      <c r="G707" s="22"/>
      <c r="H707" s="22"/>
      <c r="I707" s="202"/>
      <c r="J707" s="202"/>
      <c r="K707" s="203"/>
      <c r="M707" s="34"/>
    </row>
    <row r="708" spans="2:13" hidden="1">
      <c r="B708" s="202"/>
      <c r="C708" s="203"/>
      <c r="D708" s="202"/>
      <c r="E708" s="202"/>
      <c r="F708" s="22"/>
      <c r="G708" s="22"/>
      <c r="H708" s="22"/>
      <c r="I708" s="202"/>
      <c r="J708" s="202"/>
      <c r="K708" s="203"/>
      <c r="M708" s="34"/>
    </row>
    <row r="709" spans="2:13" hidden="1">
      <c r="B709" s="202"/>
      <c r="C709" s="203"/>
      <c r="D709" s="202"/>
      <c r="E709" s="202"/>
      <c r="F709" s="22"/>
      <c r="G709" s="22"/>
      <c r="H709" s="22"/>
      <c r="I709" s="202"/>
      <c r="J709" s="202"/>
      <c r="K709" s="203"/>
      <c r="M709" s="34"/>
    </row>
    <row r="710" spans="2:13" hidden="1">
      <c r="B710" s="202"/>
      <c r="C710" s="203"/>
      <c r="D710" s="202"/>
      <c r="E710" s="202"/>
      <c r="F710" s="22"/>
      <c r="G710" s="22"/>
      <c r="H710" s="22"/>
      <c r="I710" s="202"/>
      <c r="J710" s="202"/>
      <c r="K710" s="203"/>
      <c r="M710" s="34"/>
    </row>
    <row r="711" spans="2:13" hidden="1">
      <c r="B711" s="202"/>
      <c r="C711" s="203"/>
      <c r="D711" s="202"/>
      <c r="E711" s="202"/>
      <c r="F711" s="22"/>
      <c r="G711" s="22"/>
      <c r="H711" s="22"/>
      <c r="I711" s="202"/>
      <c r="J711" s="202"/>
      <c r="K711" s="203"/>
      <c r="M711" s="34"/>
    </row>
    <row r="712" spans="2:13" hidden="1">
      <c r="B712" s="202"/>
      <c r="C712" s="203"/>
      <c r="D712" s="202"/>
      <c r="E712" s="202"/>
      <c r="F712" s="22"/>
      <c r="G712" s="22"/>
      <c r="H712" s="22"/>
      <c r="I712" s="202"/>
      <c r="J712" s="202"/>
      <c r="K712" s="203"/>
      <c r="M712" s="34"/>
    </row>
    <row r="713" spans="2:13" hidden="1">
      <c r="B713" s="202"/>
      <c r="C713" s="203"/>
      <c r="D713" s="202"/>
      <c r="E713" s="202"/>
      <c r="F713" s="22"/>
      <c r="G713" s="22"/>
      <c r="H713" s="22"/>
      <c r="I713" s="202"/>
      <c r="J713" s="202"/>
      <c r="K713" s="203"/>
      <c r="M713" s="34"/>
    </row>
    <row r="714" spans="2:13" hidden="1">
      <c r="B714" s="202"/>
      <c r="C714" s="203"/>
      <c r="D714" s="202"/>
      <c r="E714" s="202"/>
      <c r="F714" s="22"/>
      <c r="G714" s="22"/>
      <c r="H714" s="22"/>
      <c r="I714" s="202"/>
      <c r="J714" s="202"/>
      <c r="K714" s="203"/>
      <c r="M714" s="34"/>
    </row>
    <row r="715" spans="2:13" hidden="1">
      <c r="B715" s="202"/>
      <c r="C715" s="203"/>
      <c r="D715" s="202"/>
      <c r="E715" s="202"/>
      <c r="F715" s="22"/>
      <c r="G715" s="22"/>
      <c r="H715" s="22"/>
      <c r="I715" s="202"/>
      <c r="J715" s="202"/>
      <c r="K715" s="203"/>
      <c r="M715" s="34"/>
    </row>
    <row r="716" spans="2:13" hidden="1">
      <c r="B716" s="202"/>
      <c r="C716" s="203"/>
      <c r="D716" s="202"/>
      <c r="E716" s="202"/>
      <c r="F716" s="22"/>
      <c r="G716" s="22"/>
      <c r="H716" s="22"/>
      <c r="I716" s="202"/>
      <c r="J716" s="202"/>
      <c r="K716" s="203"/>
      <c r="M716" s="34"/>
    </row>
    <row r="717" spans="2:13" hidden="1">
      <c r="B717" s="202"/>
      <c r="C717" s="203"/>
      <c r="D717" s="202"/>
      <c r="E717" s="202"/>
      <c r="F717" s="22"/>
      <c r="G717" s="22"/>
      <c r="H717" s="22"/>
      <c r="I717" s="202"/>
      <c r="J717" s="202"/>
      <c r="K717" s="203"/>
      <c r="M717" s="34"/>
    </row>
    <row r="718" spans="2:13" hidden="1">
      <c r="B718" s="202"/>
      <c r="C718" s="203"/>
      <c r="D718" s="202"/>
      <c r="E718" s="202"/>
      <c r="F718" s="22"/>
      <c r="G718" s="22"/>
      <c r="H718" s="22"/>
      <c r="I718" s="202"/>
      <c r="J718" s="202"/>
      <c r="K718" s="203"/>
      <c r="M718" s="34"/>
    </row>
    <row r="719" spans="2:13" hidden="1">
      <c r="B719" s="202"/>
      <c r="C719" s="203"/>
      <c r="D719" s="202"/>
      <c r="E719" s="202"/>
      <c r="F719" s="22"/>
      <c r="G719" s="22"/>
      <c r="H719" s="22"/>
      <c r="I719" s="202"/>
      <c r="J719" s="202"/>
      <c r="K719" s="203"/>
      <c r="M719" s="34"/>
    </row>
    <row r="720" spans="2:13" hidden="1">
      <c r="B720" s="202"/>
      <c r="C720" s="203"/>
      <c r="D720" s="202"/>
      <c r="E720" s="202"/>
      <c r="F720" s="22"/>
      <c r="G720" s="22"/>
      <c r="H720" s="22"/>
      <c r="I720" s="202"/>
      <c r="J720" s="202"/>
      <c r="K720" s="203"/>
      <c r="M720" s="34"/>
    </row>
    <row r="721" spans="2:13" hidden="1">
      <c r="B721" s="202"/>
      <c r="C721" s="203"/>
      <c r="D721" s="202"/>
      <c r="E721" s="202"/>
      <c r="F721" s="22"/>
      <c r="G721" s="22"/>
      <c r="H721" s="22"/>
      <c r="I721" s="202"/>
      <c r="J721" s="202"/>
      <c r="K721" s="203"/>
      <c r="M721" s="34"/>
    </row>
    <row r="722" spans="2:13" hidden="1">
      <c r="B722" s="202"/>
      <c r="C722" s="203"/>
      <c r="D722" s="202"/>
      <c r="E722" s="202"/>
      <c r="F722" s="22"/>
      <c r="G722" s="22"/>
      <c r="H722" s="22"/>
      <c r="I722" s="202"/>
      <c r="J722" s="202"/>
      <c r="K722" s="203"/>
      <c r="M722" s="34"/>
    </row>
    <row r="723" spans="2:13" hidden="1">
      <c r="B723" s="202"/>
      <c r="C723" s="203"/>
      <c r="D723" s="202"/>
      <c r="E723" s="202"/>
      <c r="F723" s="22"/>
      <c r="G723" s="22"/>
      <c r="H723" s="22"/>
      <c r="I723" s="202"/>
      <c r="J723" s="202"/>
      <c r="K723" s="203"/>
      <c r="M723" s="34"/>
    </row>
    <row r="724" spans="2:13" hidden="1">
      <c r="B724" s="202"/>
      <c r="C724" s="203"/>
      <c r="D724" s="202"/>
      <c r="E724" s="202"/>
      <c r="F724" s="22"/>
      <c r="G724" s="22"/>
      <c r="H724" s="22"/>
      <c r="I724" s="202"/>
      <c r="J724" s="202"/>
      <c r="K724" s="203"/>
      <c r="M724" s="34"/>
    </row>
    <row r="725" spans="2:13" hidden="1">
      <c r="B725" s="202"/>
      <c r="C725" s="203"/>
      <c r="D725" s="202"/>
      <c r="E725" s="202"/>
      <c r="F725" s="22"/>
      <c r="G725" s="22"/>
      <c r="H725" s="22"/>
      <c r="I725" s="202"/>
      <c r="J725" s="202"/>
      <c r="K725" s="203"/>
      <c r="M725" s="34"/>
    </row>
    <row r="726" spans="2:13" hidden="1">
      <c r="B726" s="202"/>
      <c r="C726" s="203"/>
      <c r="D726" s="202"/>
      <c r="E726" s="202"/>
      <c r="F726" s="22"/>
      <c r="G726" s="22"/>
      <c r="H726" s="22"/>
      <c r="I726" s="202"/>
      <c r="J726" s="202"/>
      <c r="K726" s="203"/>
      <c r="M726" s="34"/>
    </row>
    <row r="727" spans="2:13" hidden="1">
      <c r="B727" s="202"/>
      <c r="C727" s="203"/>
      <c r="D727" s="202"/>
      <c r="E727" s="202"/>
      <c r="F727" s="22"/>
      <c r="G727" s="22"/>
      <c r="H727" s="22"/>
      <c r="I727" s="202"/>
      <c r="J727" s="202"/>
      <c r="K727" s="203"/>
      <c r="M727" s="34"/>
    </row>
    <row r="728" spans="2:13" hidden="1">
      <c r="B728" s="202"/>
      <c r="C728" s="203"/>
      <c r="D728" s="202"/>
      <c r="E728" s="202"/>
      <c r="F728" s="22"/>
      <c r="G728" s="22"/>
      <c r="H728" s="22"/>
      <c r="I728" s="202"/>
      <c r="J728" s="202"/>
      <c r="K728" s="203"/>
      <c r="M728" s="34"/>
    </row>
    <row r="729" spans="2:13" hidden="1">
      <c r="B729" s="202"/>
      <c r="C729" s="203"/>
      <c r="D729" s="202"/>
      <c r="E729" s="202"/>
      <c r="F729" s="22"/>
      <c r="G729" s="22"/>
      <c r="H729" s="22"/>
      <c r="I729" s="202"/>
      <c r="J729" s="202"/>
      <c r="K729" s="203"/>
      <c r="M729" s="34"/>
    </row>
    <row r="730" spans="2:13" hidden="1">
      <c r="B730" s="202"/>
      <c r="C730" s="203"/>
      <c r="D730" s="202"/>
      <c r="E730" s="202"/>
      <c r="F730" s="22"/>
      <c r="G730" s="22"/>
      <c r="H730" s="22"/>
      <c r="I730" s="202"/>
      <c r="J730" s="202"/>
      <c r="K730" s="203"/>
      <c r="M730" s="34"/>
    </row>
    <row r="731" spans="2:13" hidden="1">
      <c r="B731" s="202"/>
      <c r="C731" s="203"/>
      <c r="D731" s="202"/>
      <c r="E731" s="202"/>
      <c r="F731" s="22"/>
      <c r="G731" s="22"/>
      <c r="H731" s="22"/>
      <c r="I731" s="202"/>
      <c r="J731" s="202"/>
      <c r="K731" s="203"/>
      <c r="M731" s="34"/>
    </row>
    <row r="732" spans="2:13" hidden="1">
      <c r="B732" s="202"/>
      <c r="C732" s="203"/>
      <c r="D732" s="202"/>
      <c r="E732" s="202"/>
      <c r="F732" s="22"/>
      <c r="G732" s="22"/>
      <c r="H732" s="22"/>
      <c r="I732" s="202"/>
      <c r="J732" s="202"/>
      <c r="K732" s="203"/>
      <c r="M732" s="34"/>
    </row>
    <row r="733" spans="2:13" hidden="1">
      <c r="B733" s="202"/>
      <c r="C733" s="203"/>
      <c r="D733" s="202"/>
      <c r="E733" s="202"/>
      <c r="F733" s="22"/>
      <c r="G733" s="22"/>
      <c r="H733" s="22"/>
      <c r="I733" s="202"/>
      <c r="J733" s="202"/>
      <c r="K733" s="203"/>
      <c r="M733" s="34"/>
    </row>
    <row r="734" spans="2:13" hidden="1">
      <c r="B734" s="202"/>
      <c r="C734" s="203"/>
      <c r="D734" s="202"/>
      <c r="E734" s="202"/>
      <c r="F734" s="22"/>
      <c r="G734" s="22"/>
      <c r="H734" s="22"/>
      <c r="I734" s="202"/>
      <c r="J734" s="202"/>
      <c r="K734" s="203"/>
      <c r="M734" s="34"/>
    </row>
    <row r="735" spans="2:13" hidden="1">
      <c r="B735" s="202"/>
      <c r="C735" s="203"/>
      <c r="D735" s="202"/>
      <c r="E735" s="202"/>
      <c r="F735" s="22"/>
      <c r="G735" s="22"/>
      <c r="H735" s="22"/>
      <c r="I735" s="202"/>
      <c r="J735" s="202"/>
      <c r="K735" s="203"/>
      <c r="M735" s="34"/>
    </row>
    <row r="736" spans="2:13" hidden="1">
      <c r="B736" s="202"/>
      <c r="C736" s="203"/>
      <c r="D736" s="202"/>
      <c r="E736" s="202"/>
      <c r="F736" s="22"/>
      <c r="G736" s="22"/>
      <c r="H736" s="22"/>
      <c r="I736" s="202"/>
      <c r="J736" s="202"/>
      <c r="K736" s="203"/>
      <c r="M736" s="34"/>
    </row>
    <row r="737" spans="2:13" hidden="1">
      <c r="B737" s="202"/>
      <c r="C737" s="203"/>
      <c r="D737" s="202"/>
      <c r="E737" s="202"/>
      <c r="F737" s="22"/>
      <c r="G737" s="22"/>
      <c r="H737" s="22"/>
      <c r="I737" s="202"/>
      <c r="J737" s="202"/>
      <c r="K737" s="203"/>
      <c r="M737" s="34"/>
    </row>
    <row r="738" spans="2:13" hidden="1">
      <c r="B738" s="202"/>
      <c r="C738" s="203"/>
      <c r="D738" s="202"/>
      <c r="E738" s="202"/>
      <c r="F738" s="22"/>
      <c r="G738" s="22"/>
      <c r="H738" s="22"/>
      <c r="I738" s="202"/>
      <c r="J738" s="202"/>
      <c r="K738" s="203"/>
      <c r="M738" s="34"/>
    </row>
    <row r="739" spans="2:13" hidden="1">
      <c r="B739" s="202"/>
      <c r="C739" s="203"/>
      <c r="D739" s="202"/>
      <c r="E739" s="202"/>
      <c r="F739" s="22"/>
      <c r="G739" s="22"/>
      <c r="H739" s="22"/>
      <c r="I739" s="202"/>
      <c r="J739" s="202"/>
      <c r="K739" s="203"/>
      <c r="M739" s="34"/>
    </row>
    <row r="740" spans="2:13" hidden="1">
      <c r="B740" s="202"/>
      <c r="C740" s="203"/>
      <c r="D740" s="202"/>
      <c r="E740" s="202"/>
      <c r="F740" s="22"/>
      <c r="G740" s="22"/>
      <c r="H740" s="22"/>
      <c r="I740" s="202"/>
      <c r="J740" s="202"/>
      <c r="K740" s="203"/>
      <c r="M740" s="34"/>
    </row>
    <row r="741" spans="2:13" hidden="1">
      <c r="B741" s="202"/>
      <c r="C741" s="203"/>
      <c r="D741" s="202"/>
      <c r="E741" s="202"/>
      <c r="F741" s="22"/>
      <c r="G741" s="22"/>
      <c r="H741" s="22"/>
      <c r="I741" s="202"/>
      <c r="J741" s="202"/>
      <c r="K741" s="203"/>
      <c r="M741" s="34"/>
    </row>
    <row r="742" spans="2:13" hidden="1">
      <c r="B742" s="202"/>
      <c r="C742" s="203"/>
      <c r="D742" s="202"/>
      <c r="E742" s="202"/>
      <c r="F742" s="22"/>
      <c r="G742" s="22"/>
      <c r="H742" s="22"/>
      <c r="I742" s="202"/>
      <c r="J742" s="202"/>
      <c r="K742" s="203"/>
      <c r="M742" s="34"/>
    </row>
    <row r="743" spans="2:13" hidden="1">
      <c r="B743" s="202"/>
      <c r="C743" s="203"/>
      <c r="D743" s="202"/>
      <c r="E743" s="202"/>
      <c r="F743" s="22"/>
      <c r="G743" s="22"/>
      <c r="H743" s="22"/>
      <c r="I743" s="202"/>
      <c r="J743" s="202"/>
      <c r="K743" s="203"/>
      <c r="M743" s="34"/>
    </row>
    <row r="744" spans="2:13" hidden="1">
      <c r="B744" s="202"/>
      <c r="C744" s="203"/>
      <c r="D744" s="202"/>
      <c r="E744" s="202"/>
      <c r="F744" s="22"/>
      <c r="G744" s="22"/>
      <c r="H744" s="22"/>
      <c r="I744" s="202"/>
      <c r="J744" s="202"/>
      <c r="K744" s="203"/>
      <c r="M744" s="34"/>
    </row>
    <row r="745" spans="2:13" hidden="1">
      <c r="B745" s="202"/>
      <c r="C745" s="203"/>
      <c r="D745" s="202"/>
      <c r="E745" s="202"/>
      <c r="F745" s="22"/>
      <c r="G745" s="22"/>
      <c r="H745" s="22"/>
      <c r="I745" s="202"/>
      <c r="J745" s="202"/>
      <c r="K745" s="203"/>
      <c r="M745" s="34"/>
    </row>
    <row r="746" spans="2:13" hidden="1">
      <c r="B746" s="202"/>
      <c r="C746" s="203"/>
      <c r="D746" s="202"/>
      <c r="E746" s="202"/>
      <c r="F746" s="22"/>
      <c r="G746" s="22"/>
      <c r="H746" s="22"/>
      <c r="I746" s="202"/>
      <c r="J746" s="202"/>
      <c r="K746" s="203"/>
      <c r="M746" s="34"/>
    </row>
    <row r="747" spans="2:13" hidden="1">
      <c r="B747" s="202"/>
      <c r="C747" s="203"/>
      <c r="D747" s="202"/>
      <c r="E747" s="202"/>
      <c r="F747" s="22"/>
      <c r="G747" s="22"/>
      <c r="H747" s="22"/>
      <c r="I747" s="202"/>
      <c r="J747" s="202"/>
      <c r="K747" s="203"/>
      <c r="M747" s="34"/>
    </row>
    <row r="748" spans="2:13" hidden="1">
      <c r="B748" s="202"/>
      <c r="C748" s="203"/>
      <c r="D748" s="202"/>
      <c r="E748" s="202"/>
      <c r="F748" s="22"/>
      <c r="G748" s="22"/>
      <c r="H748" s="22"/>
      <c r="I748" s="202"/>
      <c r="J748" s="202"/>
      <c r="K748" s="203"/>
      <c r="M748" s="34"/>
    </row>
    <row r="749" spans="2:13" hidden="1">
      <c r="B749" s="202"/>
      <c r="C749" s="203"/>
      <c r="D749" s="202"/>
      <c r="E749" s="202"/>
      <c r="F749" s="22"/>
      <c r="G749" s="22"/>
      <c r="H749" s="22"/>
      <c r="I749" s="202"/>
      <c r="J749" s="202"/>
      <c r="K749" s="203"/>
      <c r="M749" s="34"/>
    </row>
    <row r="750" spans="2:13" hidden="1">
      <c r="B750" s="202"/>
      <c r="C750" s="203"/>
      <c r="D750" s="202"/>
      <c r="E750" s="202"/>
      <c r="F750" s="22"/>
      <c r="G750" s="22"/>
      <c r="H750" s="22"/>
      <c r="I750" s="202"/>
      <c r="J750" s="202"/>
      <c r="K750" s="203"/>
      <c r="M750" s="34"/>
    </row>
    <row r="751" spans="2:13" hidden="1">
      <c r="B751" s="202"/>
      <c r="C751" s="203"/>
      <c r="D751" s="202"/>
      <c r="E751" s="202"/>
      <c r="F751" s="22"/>
      <c r="G751" s="22"/>
      <c r="H751" s="22"/>
      <c r="I751" s="202"/>
      <c r="J751" s="202"/>
      <c r="K751" s="203"/>
      <c r="M751" s="34"/>
    </row>
    <row r="752" spans="2:13" hidden="1">
      <c r="B752" s="202"/>
      <c r="C752" s="203"/>
      <c r="D752" s="202"/>
      <c r="E752" s="202"/>
      <c r="F752" s="22"/>
      <c r="G752" s="22"/>
      <c r="H752" s="22"/>
      <c r="I752" s="202"/>
      <c r="J752" s="202"/>
      <c r="K752" s="203"/>
      <c r="M752" s="34"/>
    </row>
    <row r="753" spans="2:13" hidden="1">
      <c r="B753" s="202"/>
      <c r="C753" s="203"/>
      <c r="D753" s="202"/>
      <c r="E753" s="202"/>
      <c r="F753" s="22"/>
      <c r="G753" s="22"/>
      <c r="H753" s="22"/>
      <c r="I753" s="202"/>
      <c r="J753" s="202"/>
      <c r="K753" s="203"/>
      <c r="M753" s="34"/>
    </row>
    <row r="754" spans="2:13" hidden="1">
      <c r="B754" s="202"/>
      <c r="C754" s="203"/>
      <c r="D754" s="202"/>
      <c r="E754" s="202"/>
      <c r="F754" s="22"/>
      <c r="G754" s="22"/>
      <c r="H754" s="22"/>
      <c r="I754" s="202"/>
      <c r="J754" s="202"/>
      <c r="K754" s="203"/>
      <c r="M754" s="34"/>
    </row>
    <row r="755" spans="2:13" hidden="1">
      <c r="B755" s="202"/>
      <c r="C755" s="203"/>
      <c r="D755" s="202"/>
      <c r="E755" s="202"/>
      <c r="F755" s="22"/>
      <c r="G755" s="22"/>
      <c r="H755" s="22"/>
      <c r="I755" s="202"/>
      <c r="J755" s="202"/>
      <c r="K755" s="203"/>
      <c r="M755" s="34"/>
    </row>
    <row r="756" spans="2:13" hidden="1">
      <c r="B756" s="202"/>
      <c r="C756" s="203"/>
      <c r="D756" s="202"/>
      <c r="E756" s="202"/>
      <c r="F756" s="22"/>
      <c r="G756" s="22"/>
      <c r="H756" s="22"/>
      <c r="I756" s="202"/>
      <c r="J756" s="202"/>
      <c r="K756" s="203"/>
      <c r="M756" s="34"/>
    </row>
    <row r="757" spans="2:13" hidden="1">
      <c r="B757" s="202"/>
      <c r="C757" s="203"/>
      <c r="D757" s="202"/>
      <c r="E757" s="202"/>
      <c r="F757" s="22"/>
      <c r="G757" s="22"/>
      <c r="H757" s="22"/>
      <c r="I757" s="202"/>
      <c r="J757" s="202"/>
      <c r="K757" s="203"/>
      <c r="M757" s="34"/>
    </row>
    <row r="758" spans="2:13" hidden="1">
      <c r="B758" s="202"/>
      <c r="C758" s="203"/>
      <c r="D758" s="202"/>
      <c r="E758" s="202"/>
      <c r="F758" s="22"/>
      <c r="G758" s="22"/>
      <c r="H758" s="22"/>
      <c r="I758" s="202"/>
      <c r="J758" s="202"/>
      <c r="K758" s="203"/>
      <c r="M758" s="34"/>
    </row>
    <row r="759" spans="2:13" hidden="1">
      <c r="B759" s="202"/>
      <c r="C759" s="203"/>
      <c r="D759" s="202"/>
      <c r="E759" s="202"/>
      <c r="F759" s="22"/>
      <c r="G759" s="22"/>
      <c r="H759" s="22"/>
      <c r="I759" s="202"/>
      <c r="J759" s="202"/>
      <c r="K759" s="203"/>
      <c r="M759" s="34"/>
    </row>
    <row r="760" spans="2:13" hidden="1">
      <c r="B760" s="202"/>
      <c r="C760" s="203"/>
      <c r="D760" s="202"/>
      <c r="E760" s="202"/>
      <c r="F760" s="22"/>
      <c r="G760" s="22"/>
      <c r="H760" s="22"/>
      <c r="I760" s="202"/>
      <c r="J760" s="202"/>
      <c r="K760" s="203"/>
      <c r="M760" s="34"/>
    </row>
    <row r="761" spans="2:13" hidden="1">
      <c r="B761" s="202"/>
      <c r="C761" s="203"/>
      <c r="D761" s="202"/>
      <c r="E761" s="202"/>
      <c r="F761" s="22"/>
      <c r="G761" s="22"/>
      <c r="H761" s="22"/>
      <c r="I761" s="202"/>
      <c r="J761" s="202"/>
      <c r="K761" s="203"/>
      <c r="M761" s="34"/>
    </row>
    <row r="762" spans="2:13" hidden="1">
      <c r="B762" s="202"/>
      <c r="C762" s="203"/>
      <c r="D762" s="202"/>
      <c r="E762" s="202"/>
      <c r="F762" s="22"/>
      <c r="G762" s="22"/>
      <c r="H762" s="22"/>
      <c r="I762" s="202"/>
      <c r="J762" s="202"/>
      <c r="K762" s="203"/>
      <c r="M762" s="34"/>
    </row>
    <row r="763" spans="2:13" hidden="1">
      <c r="B763" s="202"/>
      <c r="C763" s="203"/>
      <c r="D763" s="202"/>
      <c r="E763" s="202"/>
      <c r="F763" s="22"/>
      <c r="G763" s="22"/>
      <c r="H763" s="22"/>
      <c r="I763" s="202"/>
      <c r="J763" s="202"/>
      <c r="K763" s="203"/>
      <c r="M763" s="34"/>
    </row>
    <row r="764" spans="2:13" hidden="1">
      <c r="B764" s="202"/>
      <c r="C764" s="203"/>
      <c r="D764" s="202"/>
      <c r="E764" s="202"/>
      <c r="F764" s="22"/>
      <c r="G764" s="22"/>
      <c r="H764" s="22"/>
      <c r="I764" s="202"/>
      <c r="J764" s="202"/>
      <c r="K764" s="203"/>
      <c r="M764" s="34"/>
    </row>
    <row r="765" spans="2:13" hidden="1">
      <c r="B765" s="202"/>
      <c r="C765" s="203"/>
      <c r="D765" s="202"/>
      <c r="E765" s="202"/>
      <c r="F765" s="22"/>
      <c r="G765" s="22"/>
      <c r="H765" s="22"/>
      <c r="I765" s="202"/>
      <c r="J765" s="202"/>
      <c r="K765" s="203"/>
      <c r="M765" s="34"/>
    </row>
    <row r="766" spans="2:13" hidden="1">
      <c r="B766" s="202"/>
      <c r="C766" s="203"/>
      <c r="D766" s="202"/>
      <c r="E766" s="202"/>
      <c r="F766" s="22"/>
      <c r="G766" s="22"/>
      <c r="H766" s="22"/>
      <c r="I766" s="202"/>
      <c r="J766" s="202"/>
      <c r="K766" s="203"/>
      <c r="M766" s="34"/>
    </row>
    <row r="767" spans="2:13" hidden="1">
      <c r="B767" s="202"/>
      <c r="C767" s="203"/>
      <c r="D767" s="202"/>
      <c r="E767" s="202"/>
      <c r="F767" s="22"/>
      <c r="G767" s="22"/>
      <c r="H767" s="22"/>
      <c r="I767" s="202"/>
      <c r="J767" s="202"/>
      <c r="K767" s="203"/>
      <c r="M767" s="34"/>
    </row>
    <row r="768" spans="2:13" hidden="1">
      <c r="B768" s="202"/>
      <c r="C768" s="203"/>
      <c r="D768" s="202"/>
      <c r="E768" s="202"/>
      <c r="F768" s="22"/>
      <c r="G768" s="22"/>
      <c r="H768" s="22"/>
      <c r="I768" s="202"/>
      <c r="J768" s="202"/>
      <c r="K768" s="203"/>
      <c r="M768" s="34"/>
    </row>
    <row r="769" spans="2:13" hidden="1">
      <c r="B769" s="202"/>
      <c r="C769" s="203"/>
      <c r="D769" s="202"/>
      <c r="E769" s="202"/>
      <c r="F769" s="22"/>
      <c r="G769" s="22"/>
      <c r="H769" s="22"/>
      <c r="I769" s="202"/>
      <c r="J769" s="202"/>
      <c r="K769" s="203"/>
      <c r="M769" s="34"/>
    </row>
    <row r="770" spans="2:13" hidden="1">
      <c r="B770" s="202"/>
      <c r="C770" s="203"/>
      <c r="D770" s="202"/>
      <c r="E770" s="202"/>
      <c r="F770" s="22"/>
      <c r="G770" s="22"/>
      <c r="H770" s="22"/>
      <c r="I770" s="202"/>
      <c r="J770" s="202"/>
      <c r="K770" s="203"/>
      <c r="M770" s="34"/>
    </row>
    <row r="771" spans="2:13" hidden="1">
      <c r="B771" s="202"/>
      <c r="C771" s="203"/>
      <c r="D771" s="202"/>
      <c r="E771" s="202"/>
      <c r="F771" s="22"/>
      <c r="G771" s="22"/>
      <c r="H771" s="22"/>
      <c r="I771" s="202"/>
      <c r="J771" s="202"/>
      <c r="K771" s="203"/>
      <c r="M771" s="34"/>
    </row>
    <row r="772" spans="2:13" hidden="1">
      <c r="B772" s="202"/>
      <c r="C772" s="203"/>
      <c r="D772" s="202"/>
      <c r="E772" s="202"/>
      <c r="F772" s="22"/>
      <c r="G772" s="22"/>
      <c r="H772" s="22"/>
      <c r="I772" s="202"/>
      <c r="J772" s="202"/>
      <c r="K772" s="203"/>
      <c r="M772" s="34"/>
    </row>
    <row r="773" spans="2:13" hidden="1">
      <c r="B773" s="202"/>
      <c r="C773" s="203"/>
      <c r="D773" s="202"/>
      <c r="E773" s="202"/>
      <c r="F773" s="22"/>
      <c r="G773" s="22"/>
      <c r="H773" s="22"/>
      <c r="I773" s="202"/>
      <c r="J773" s="202"/>
      <c r="K773" s="203"/>
      <c r="M773" s="34"/>
    </row>
    <row r="774" spans="2:13" hidden="1">
      <c r="B774" s="202"/>
      <c r="C774" s="203"/>
      <c r="D774" s="202"/>
      <c r="E774" s="202"/>
      <c r="F774" s="22"/>
      <c r="G774" s="22"/>
      <c r="H774" s="22"/>
      <c r="I774" s="202"/>
      <c r="J774" s="202"/>
      <c r="K774" s="203"/>
      <c r="M774" s="34"/>
    </row>
    <row r="775" spans="2:13" hidden="1">
      <c r="B775" s="202"/>
      <c r="C775" s="203"/>
      <c r="D775" s="202"/>
      <c r="E775" s="202"/>
      <c r="F775" s="22"/>
      <c r="G775" s="22"/>
      <c r="H775" s="22"/>
      <c r="I775" s="202"/>
      <c r="J775" s="202"/>
      <c r="K775" s="203"/>
      <c r="M775" s="34"/>
    </row>
    <row r="776" spans="2:13" hidden="1">
      <c r="B776" s="202"/>
      <c r="C776" s="203"/>
      <c r="D776" s="202"/>
      <c r="E776" s="202"/>
      <c r="F776" s="22"/>
      <c r="G776" s="22"/>
      <c r="H776" s="22"/>
      <c r="I776" s="202"/>
      <c r="J776" s="202"/>
      <c r="K776" s="203"/>
      <c r="M776" s="34"/>
    </row>
    <row r="777" spans="2:13" hidden="1">
      <c r="B777" s="202"/>
      <c r="C777" s="203"/>
      <c r="D777" s="202"/>
      <c r="E777" s="202"/>
      <c r="F777" s="22"/>
      <c r="G777" s="22"/>
      <c r="H777" s="22"/>
      <c r="I777" s="202"/>
      <c r="J777" s="202"/>
      <c r="K777" s="203"/>
      <c r="M777" s="34"/>
    </row>
    <row r="778" spans="2:13" hidden="1">
      <c r="B778" s="202"/>
      <c r="C778" s="203"/>
      <c r="D778" s="202"/>
      <c r="E778" s="202"/>
      <c r="F778" s="22"/>
      <c r="G778" s="22"/>
      <c r="H778" s="22"/>
      <c r="I778" s="202"/>
      <c r="J778" s="202"/>
      <c r="K778" s="203"/>
      <c r="M778" s="34"/>
    </row>
    <row r="779" spans="2:13" hidden="1">
      <c r="B779" s="202"/>
      <c r="C779" s="203"/>
      <c r="D779" s="202"/>
      <c r="E779" s="202"/>
      <c r="F779" s="22"/>
      <c r="G779" s="22"/>
      <c r="H779" s="22"/>
      <c r="I779" s="202"/>
      <c r="J779" s="202"/>
      <c r="K779" s="203"/>
      <c r="M779" s="34"/>
    </row>
    <row r="780" spans="2:13" hidden="1">
      <c r="B780" s="202"/>
      <c r="C780" s="203"/>
      <c r="D780" s="202"/>
      <c r="E780" s="202"/>
      <c r="F780" s="22"/>
      <c r="G780" s="22"/>
      <c r="H780" s="22"/>
      <c r="I780" s="202"/>
      <c r="J780" s="202"/>
      <c r="K780" s="203"/>
      <c r="M780" s="34"/>
    </row>
    <row r="781" spans="2:13" hidden="1">
      <c r="B781" s="202"/>
      <c r="C781" s="203"/>
      <c r="D781" s="202"/>
      <c r="E781" s="202"/>
      <c r="F781" s="22"/>
      <c r="G781" s="22"/>
      <c r="H781" s="22"/>
      <c r="I781" s="202"/>
      <c r="J781" s="202"/>
      <c r="K781" s="203"/>
      <c r="M781" s="34"/>
    </row>
    <row r="782" spans="2:13" hidden="1">
      <c r="B782" s="202"/>
      <c r="C782" s="203"/>
      <c r="D782" s="202"/>
      <c r="E782" s="202"/>
      <c r="F782" s="22"/>
      <c r="G782" s="22"/>
      <c r="H782" s="22"/>
      <c r="I782" s="202"/>
      <c r="J782" s="202"/>
      <c r="K782" s="203"/>
      <c r="M782" s="34"/>
    </row>
    <row r="783" spans="2:13" hidden="1">
      <c r="B783" s="202"/>
      <c r="C783" s="203"/>
      <c r="D783" s="202"/>
      <c r="E783" s="202"/>
      <c r="F783" s="22"/>
      <c r="G783" s="22"/>
      <c r="H783" s="22"/>
      <c r="I783" s="202"/>
      <c r="J783" s="202"/>
      <c r="K783" s="203"/>
      <c r="M783" s="34"/>
    </row>
    <row r="784" spans="2:13" hidden="1">
      <c r="B784" s="202"/>
      <c r="C784" s="203"/>
      <c r="D784" s="202"/>
      <c r="E784" s="202"/>
      <c r="F784" s="22"/>
      <c r="G784" s="22"/>
      <c r="H784" s="22"/>
      <c r="I784" s="202"/>
      <c r="J784" s="202"/>
      <c r="K784" s="203"/>
      <c r="M784" s="34"/>
    </row>
    <row r="785" spans="2:13" hidden="1">
      <c r="B785" s="202"/>
      <c r="C785" s="203"/>
      <c r="D785" s="202"/>
      <c r="E785" s="202"/>
      <c r="F785" s="22"/>
      <c r="G785" s="22"/>
      <c r="H785" s="22"/>
      <c r="I785" s="202"/>
      <c r="J785" s="202"/>
      <c r="K785" s="203"/>
      <c r="M785" s="34"/>
    </row>
    <row r="786" spans="2:13" hidden="1">
      <c r="B786" s="202"/>
      <c r="C786" s="203"/>
      <c r="D786" s="202"/>
      <c r="E786" s="202"/>
      <c r="F786" s="22"/>
      <c r="G786" s="22"/>
      <c r="H786" s="22"/>
      <c r="I786" s="202"/>
      <c r="J786" s="202"/>
      <c r="K786" s="203"/>
      <c r="M786" s="34"/>
    </row>
    <row r="787" spans="2:13" hidden="1">
      <c r="B787" s="202"/>
      <c r="C787" s="203"/>
      <c r="D787" s="202"/>
      <c r="E787" s="202"/>
      <c r="F787" s="22"/>
      <c r="G787" s="22"/>
      <c r="H787" s="22"/>
      <c r="I787" s="202"/>
      <c r="J787" s="202"/>
      <c r="K787" s="203"/>
      <c r="M787" s="34"/>
    </row>
    <row r="788" spans="2:13" hidden="1">
      <c r="B788" s="202"/>
      <c r="C788" s="203"/>
      <c r="D788" s="202"/>
      <c r="E788" s="202"/>
      <c r="F788" s="22"/>
      <c r="G788" s="22"/>
      <c r="H788" s="22"/>
      <c r="I788" s="202"/>
      <c r="J788" s="202"/>
      <c r="K788" s="203"/>
      <c r="M788" s="34"/>
    </row>
    <row r="789" spans="2:13" hidden="1">
      <c r="B789" s="202"/>
      <c r="C789" s="203"/>
      <c r="D789" s="202"/>
      <c r="E789" s="202"/>
      <c r="F789" s="22"/>
      <c r="G789" s="22"/>
      <c r="H789" s="22"/>
      <c r="I789" s="202"/>
      <c r="J789" s="202"/>
      <c r="K789" s="203"/>
      <c r="M789" s="34"/>
    </row>
    <row r="790" spans="2:13" hidden="1">
      <c r="B790" s="202"/>
      <c r="C790" s="203"/>
      <c r="D790" s="202"/>
      <c r="E790" s="202"/>
      <c r="F790" s="22"/>
      <c r="G790" s="22"/>
      <c r="H790" s="22"/>
      <c r="I790" s="202"/>
      <c r="J790" s="202"/>
      <c r="K790" s="203"/>
      <c r="M790" s="34"/>
    </row>
    <row r="791" spans="2:13" hidden="1">
      <c r="B791" s="202"/>
      <c r="C791" s="203"/>
      <c r="D791" s="202"/>
      <c r="E791" s="202"/>
      <c r="F791" s="22"/>
      <c r="G791" s="22"/>
      <c r="H791" s="22"/>
      <c r="I791" s="202"/>
      <c r="J791" s="202"/>
      <c r="K791" s="203"/>
      <c r="M791" s="34"/>
    </row>
    <row r="792" spans="2:13" hidden="1">
      <c r="B792" s="202"/>
      <c r="C792" s="203"/>
      <c r="D792" s="202"/>
      <c r="E792" s="202"/>
      <c r="F792" s="22"/>
      <c r="G792" s="22"/>
      <c r="H792" s="22"/>
      <c r="I792" s="202"/>
      <c r="J792" s="202"/>
      <c r="K792" s="203"/>
      <c r="M792" s="34"/>
    </row>
    <row r="793" spans="2:13" hidden="1">
      <c r="B793" s="202"/>
      <c r="C793" s="203"/>
      <c r="D793" s="202"/>
      <c r="E793" s="202"/>
      <c r="F793" s="22"/>
      <c r="G793" s="22"/>
      <c r="H793" s="22"/>
      <c r="I793" s="202"/>
      <c r="J793" s="202"/>
      <c r="K793" s="203"/>
      <c r="M793" s="34"/>
    </row>
    <row r="794" spans="2:13" hidden="1">
      <c r="B794" s="202"/>
      <c r="C794" s="203"/>
      <c r="D794" s="202"/>
      <c r="E794" s="202"/>
      <c r="F794" s="22"/>
      <c r="G794" s="22"/>
      <c r="H794" s="22"/>
      <c r="I794" s="202"/>
      <c r="J794" s="202"/>
      <c r="K794" s="203"/>
      <c r="M794" s="34"/>
    </row>
    <row r="795" spans="2:13" hidden="1">
      <c r="B795" s="202"/>
      <c r="C795" s="203"/>
      <c r="D795" s="202"/>
      <c r="E795" s="202"/>
      <c r="F795" s="22"/>
      <c r="G795" s="22"/>
      <c r="H795" s="22"/>
      <c r="I795" s="202"/>
      <c r="J795" s="202"/>
      <c r="K795" s="203"/>
      <c r="M795" s="34"/>
    </row>
    <row r="796" spans="2:13" hidden="1">
      <c r="B796" s="202"/>
      <c r="C796" s="203"/>
      <c r="D796" s="202"/>
      <c r="E796" s="202"/>
      <c r="F796" s="22"/>
      <c r="G796" s="22"/>
      <c r="H796" s="22"/>
      <c r="I796" s="202"/>
      <c r="J796" s="202"/>
      <c r="K796" s="203"/>
      <c r="M796" s="34"/>
    </row>
    <row r="797" spans="2:13" hidden="1">
      <c r="B797" s="202"/>
      <c r="C797" s="203"/>
      <c r="D797" s="202"/>
      <c r="E797" s="202"/>
      <c r="F797" s="22"/>
      <c r="G797" s="22"/>
      <c r="H797" s="22"/>
      <c r="I797" s="202"/>
      <c r="J797" s="202"/>
      <c r="K797" s="203"/>
      <c r="M797" s="34"/>
    </row>
    <row r="798" spans="2:13" hidden="1">
      <c r="B798" s="202"/>
      <c r="C798" s="203"/>
      <c r="D798" s="202"/>
      <c r="E798" s="202"/>
      <c r="F798" s="22"/>
      <c r="G798" s="22"/>
      <c r="H798" s="22"/>
      <c r="I798" s="202"/>
      <c r="J798" s="202"/>
      <c r="K798" s="203"/>
      <c r="M798" s="34"/>
    </row>
    <row r="799" spans="2:13" hidden="1">
      <c r="B799" s="202"/>
      <c r="C799" s="203"/>
      <c r="D799" s="202"/>
      <c r="E799" s="202"/>
      <c r="F799" s="22"/>
      <c r="G799" s="22"/>
      <c r="H799" s="22"/>
      <c r="I799" s="202"/>
      <c r="J799" s="202"/>
      <c r="K799" s="203"/>
      <c r="M799" s="34"/>
    </row>
    <row r="800" spans="2:13" hidden="1">
      <c r="B800" s="202"/>
      <c r="C800" s="203"/>
      <c r="D800" s="202"/>
      <c r="E800" s="202"/>
      <c r="F800" s="22"/>
      <c r="G800" s="22"/>
      <c r="H800" s="22"/>
      <c r="I800" s="202"/>
      <c r="J800" s="202"/>
      <c r="K800" s="203"/>
      <c r="M800" s="34"/>
    </row>
    <row r="801" spans="2:13" hidden="1">
      <c r="B801" s="202"/>
      <c r="C801" s="203"/>
      <c r="D801" s="202"/>
      <c r="E801" s="202"/>
      <c r="F801" s="22"/>
      <c r="G801" s="22"/>
      <c r="H801" s="22"/>
      <c r="I801" s="202"/>
      <c r="J801" s="202"/>
      <c r="K801" s="203"/>
      <c r="M801" s="34"/>
    </row>
    <row r="802" spans="2:13" hidden="1">
      <c r="B802" s="202"/>
      <c r="C802" s="203"/>
      <c r="D802" s="202"/>
      <c r="E802" s="202"/>
      <c r="F802" s="22"/>
      <c r="G802" s="22"/>
      <c r="H802" s="22"/>
      <c r="I802" s="202"/>
      <c r="J802" s="202"/>
      <c r="K802" s="203"/>
      <c r="M802" s="34"/>
    </row>
    <row r="803" spans="2:13" hidden="1">
      <c r="B803" s="202"/>
      <c r="C803" s="203"/>
      <c r="D803" s="202"/>
      <c r="E803" s="202"/>
      <c r="F803" s="22"/>
      <c r="G803" s="22"/>
      <c r="H803" s="22"/>
      <c r="I803" s="202"/>
      <c r="J803" s="202"/>
      <c r="K803" s="203"/>
      <c r="M803" s="34"/>
    </row>
    <row r="804" spans="2:13" hidden="1">
      <c r="B804" s="202"/>
      <c r="C804" s="203"/>
      <c r="D804" s="202"/>
      <c r="E804" s="202"/>
      <c r="F804" s="22"/>
      <c r="G804" s="22"/>
      <c r="H804" s="22"/>
      <c r="I804" s="202"/>
      <c r="J804" s="202"/>
      <c r="K804" s="203"/>
      <c r="M804" s="34"/>
    </row>
    <row r="805" spans="2:13" hidden="1">
      <c r="B805" s="202"/>
      <c r="C805" s="203"/>
      <c r="D805" s="202"/>
      <c r="E805" s="202"/>
      <c r="F805" s="22"/>
      <c r="G805" s="22"/>
      <c r="H805" s="22"/>
      <c r="I805" s="202"/>
      <c r="J805" s="202"/>
      <c r="K805" s="203"/>
      <c r="M805" s="34"/>
    </row>
    <row r="806" spans="2:13" hidden="1">
      <c r="B806" s="202"/>
      <c r="C806" s="203"/>
      <c r="D806" s="202"/>
      <c r="E806" s="202"/>
      <c r="F806" s="22"/>
      <c r="G806" s="22"/>
      <c r="H806" s="22"/>
      <c r="I806" s="202"/>
      <c r="J806" s="202"/>
      <c r="K806" s="203"/>
      <c r="M806" s="34"/>
    </row>
    <row r="807" spans="2:13" hidden="1">
      <c r="B807" s="202"/>
      <c r="C807" s="203"/>
      <c r="D807" s="202"/>
      <c r="E807" s="202"/>
      <c r="F807" s="22"/>
      <c r="G807" s="22"/>
      <c r="H807" s="22"/>
      <c r="I807" s="202"/>
      <c r="J807" s="202"/>
      <c r="K807" s="203"/>
      <c r="M807" s="34"/>
    </row>
    <row r="808" spans="2:13" hidden="1">
      <c r="B808" s="202"/>
      <c r="C808" s="203"/>
      <c r="D808" s="202"/>
      <c r="E808" s="202"/>
      <c r="F808" s="22"/>
      <c r="G808" s="22"/>
      <c r="H808" s="22"/>
      <c r="I808" s="202"/>
      <c r="J808" s="202"/>
      <c r="K808" s="203"/>
      <c r="M808" s="34"/>
    </row>
    <row r="809" spans="2:13" hidden="1">
      <c r="B809" s="202"/>
      <c r="C809" s="203"/>
      <c r="D809" s="202"/>
      <c r="E809" s="202"/>
      <c r="F809" s="22"/>
      <c r="G809" s="22"/>
      <c r="H809" s="22"/>
      <c r="I809" s="202"/>
      <c r="J809" s="202"/>
      <c r="K809" s="203"/>
      <c r="M809" s="34"/>
    </row>
    <row r="810" spans="2:13" hidden="1">
      <c r="B810" s="202"/>
      <c r="C810" s="203"/>
      <c r="D810" s="202"/>
      <c r="E810" s="202"/>
      <c r="F810" s="22"/>
      <c r="G810" s="22"/>
      <c r="H810" s="22"/>
      <c r="I810" s="202"/>
      <c r="J810" s="202"/>
      <c r="K810" s="203"/>
      <c r="M810" s="34"/>
    </row>
    <row r="811" spans="2:13" hidden="1">
      <c r="B811" s="202"/>
      <c r="C811" s="203"/>
      <c r="D811" s="202"/>
      <c r="E811" s="202"/>
      <c r="F811" s="22"/>
      <c r="G811" s="22"/>
      <c r="H811" s="22"/>
      <c r="I811" s="202"/>
      <c r="J811" s="202"/>
      <c r="K811" s="203"/>
      <c r="M811" s="34"/>
    </row>
    <row r="812" spans="2:13" hidden="1">
      <c r="B812" s="202"/>
      <c r="C812" s="203"/>
      <c r="D812" s="202"/>
      <c r="E812" s="202"/>
      <c r="F812" s="22"/>
      <c r="G812" s="22"/>
      <c r="H812" s="22"/>
      <c r="I812" s="202"/>
      <c r="J812" s="202"/>
      <c r="K812" s="203"/>
      <c r="M812" s="34"/>
    </row>
    <row r="813" spans="2:13" hidden="1">
      <c r="B813" s="202"/>
      <c r="C813" s="203"/>
      <c r="D813" s="202"/>
      <c r="E813" s="202"/>
      <c r="F813" s="22"/>
      <c r="G813" s="22"/>
      <c r="H813" s="22"/>
      <c r="I813" s="202"/>
      <c r="J813" s="202"/>
      <c r="K813" s="203"/>
      <c r="M813" s="34"/>
    </row>
    <row r="814" spans="2:13" hidden="1">
      <c r="B814" s="202"/>
      <c r="C814" s="203"/>
      <c r="D814" s="202"/>
      <c r="E814" s="202"/>
      <c r="F814" s="22"/>
      <c r="G814" s="22"/>
      <c r="H814" s="22"/>
      <c r="I814" s="202"/>
      <c r="J814" s="202"/>
      <c r="K814" s="203"/>
      <c r="M814" s="34"/>
    </row>
    <row r="815" spans="2:13" hidden="1">
      <c r="B815" s="202"/>
      <c r="C815" s="203"/>
      <c r="D815" s="202"/>
      <c r="E815" s="202"/>
      <c r="F815" s="22"/>
      <c r="G815" s="22"/>
      <c r="H815" s="22"/>
      <c r="I815" s="202"/>
      <c r="J815" s="202"/>
      <c r="K815" s="203"/>
      <c r="M815" s="34"/>
    </row>
    <row r="816" spans="2:13" hidden="1">
      <c r="B816" s="202"/>
      <c r="C816" s="203"/>
      <c r="D816" s="202"/>
      <c r="E816" s="202"/>
      <c r="F816" s="22"/>
      <c r="G816" s="22"/>
      <c r="H816" s="22"/>
      <c r="I816" s="202"/>
      <c r="J816" s="202"/>
      <c r="K816" s="203"/>
      <c r="M816" s="34"/>
    </row>
    <row r="817" spans="2:13" hidden="1">
      <c r="B817" s="202"/>
      <c r="C817" s="203"/>
      <c r="D817" s="202"/>
      <c r="E817" s="202"/>
      <c r="F817" s="22"/>
      <c r="G817" s="22"/>
      <c r="H817" s="22"/>
      <c r="I817" s="202"/>
      <c r="J817" s="202"/>
      <c r="K817" s="203"/>
      <c r="M817" s="34"/>
    </row>
    <row r="818" spans="2:13" hidden="1">
      <c r="B818" s="202"/>
      <c r="C818" s="203"/>
      <c r="D818" s="202"/>
      <c r="E818" s="202"/>
      <c r="F818" s="22"/>
      <c r="G818" s="22"/>
      <c r="H818" s="22"/>
      <c r="I818" s="202"/>
      <c r="J818" s="202"/>
      <c r="K818" s="203"/>
      <c r="M818" s="34"/>
    </row>
    <row r="819" spans="2:13" hidden="1">
      <c r="B819" s="202"/>
      <c r="C819" s="203"/>
      <c r="D819" s="202"/>
      <c r="E819" s="202"/>
      <c r="F819" s="22"/>
      <c r="G819" s="22"/>
      <c r="H819" s="22"/>
      <c r="I819" s="202"/>
      <c r="J819" s="202"/>
      <c r="K819" s="203"/>
      <c r="M819" s="34"/>
    </row>
    <row r="820" spans="2:13" hidden="1">
      <c r="B820" s="202"/>
      <c r="C820" s="203"/>
      <c r="D820" s="202"/>
      <c r="E820" s="202"/>
      <c r="F820" s="22"/>
      <c r="G820" s="22"/>
      <c r="H820" s="22"/>
      <c r="I820" s="202"/>
      <c r="J820" s="202"/>
      <c r="K820" s="203"/>
      <c r="M820" s="34"/>
    </row>
    <row r="821" spans="2:13" hidden="1">
      <c r="B821" s="202"/>
      <c r="C821" s="203"/>
      <c r="D821" s="202"/>
      <c r="E821" s="202"/>
      <c r="F821" s="22"/>
      <c r="G821" s="22"/>
      <c r="H821" s="22"/>
      <c r="I821" s="202"/>
      <c r="J821" s="202"/>
      <c r="K821" s="203"/>
      <c r="M821" s="34"/>
    </row>
    <row r="822" spans="2:13" hidden="1">
      <c r="B822" s="202"/>
      <c r="C822" s="203"/>
      <c r="D822" s="202"/>
      <c r="E822" s="202"/>
      <c r="F822" s="22"/>
      <c r="G822" s="22"/>
      <c r="H822" s="22"/>
      <c r="I822" s="202"/>
      <c r="J822" s="202"/>
      <c r="K822" s="203"/>
      <c r="M822" s="34"/>
    </row>
    <row r="823" spans="2:13" hidden="1">
      <c r="B823" s="202"/>
      <c r="C823" s="203"/>
      <c r="D823" s="202"/>
      <c r="E823" s="202"/>
      <c r="F823" s="22"/>
      <c r="G823" s="22"/>
      <c r="H823" s="22"/>
      <c r="I823" s="202"/>
      <c r="J823" s="202"/>
      <c r="K823" s="203"/>
      <c r="M823" s="34"/>
    </row>
    <row r="824" spans="2:13" hidden="1">
      <c r="B824" s="202"/>
      <c r="C824" s="203"/>
      <c r="D824" s="202"/>
      <c r="E824" s="202"/>
      <c r="F824" s="22"/>
      <c r="G824" s="22"/>
      <c r="H824" s="22"/>
      <c r="I824" s="202"/>
      <c r="J824" s="202"/>
      <c r="K824" s="203"/>
      <c r="M824" s="34"/>
    </row>
    <row r="825" spans="2:13" hidden="1">
      <c r="B825" s="202"/>
      <c r="C825" s="203"/>
      <c r="D825" s="202"/>
      <c r="E825" s="202"/>
      <c r="F825" s="22"/>
      <c r="G825" s="22"/>
      <c r="H825" s="22"/>
      <c r="I825" s="202"/>
      <c r="J825" s="202"/>
      <c r="K825" s="203"/>
      <c r="M825" s="34"/>
    </row>
    <row r="826" spans="2:13" hidden="1">
      <c r="B826" s="202"/>
      <c r="C826" s="203"/>
      <c r="D826" s="202"/>
      <c r="E826" s="202"/>
      <c r="F826" s="22"/>
      <c r="G826" s="22"/>
      <c r="H826" s="22"/>
      <c r="I826" s="202"/>
      <c r="J826" s="202"/>
      <c r="K826" s="203"/>
      <c r="M826" s="34"/>
    </row>
    <row r="827" spans="2:13" hidden="1">
      <c r="B827" s="202"/>
      <c r="C827" s="203"/>
      <c r="D827" s="202"/>
      <c r="E827" s="202"/>
      <c r="F827" s="22"/>
      <c r="G827" s="22"/>
      <c r="H827" s="22"/>
      <c r="I827" s="202"/>
      <c r="J827" s="202"/>
      <c r="K827" s="203"/>
      <c r="M827" s="34"/>
    </row>
    <row r="828" spans="2:13" hidden="1">
      <c r="B828" s="202"/>
      <c r="C828" s="203"/>
      <c r="D828" s="202"/>
      <c r="E828" s="202"/>
      <c r="F828" s="22"/>
      <c r="G828" s="22"/>
      <c r="H828" s="22"/>
      <c r="I828" s="202"/>
      <c r="J828" s="202"/>
      <c r="K828" s="203"/>
      <c r="M828" s="34"/>
    </row>
    <row r="829" spans="2:13" hidden="1">
      <c r="B829" s="202"/>
      <c r="C829" s="203"/>
      <c r="D829" s="202"/>
      <c r="E829" s="202"/>
      <c r="F829" s="22"/>
      <c r="G829" s="22"/>
      <c r="H829" s="22"/>
      <c r="I829" s="202"/>
      <c r="J829" s="202"/>
      <c r="K829" s="203"/>
      <c r="M829" s="34"/>
    </row>
    <row r="830" spans="2:13" hidden="1">
      <c r="B830" s="202"/>
      <c r="C830" s="203"/>
      <c r="D830" s="202"/>
      <c r="E830" s="202"/>
      <c r="F830" s="22"/>
      <c r="G830" s="22"/>
      <c r="H830" s="22"/>
      <c r="I830" s="202"/>
      <c r="J830" s="202"/>
      <c r="K830" s="203"/>
      <c r="M830" s="34"/>
    </row>
    <row r="831" spans="2:13" hidden="1">
      <c r="B831" s="202"/>
      <c r="C831" s="203"/>
      <c r="D831" s="202"/>
      <c r="E831" s="202"/>
      <c r="F831" s="22"/>
      <c r="G831" s="22"/>
      <c r="H831" s="22"/>
      <c r="I831" s="202"/>
      <c r="J831" s="202"/>
      <c r="K831" s="203"/>
      <c r="M831" s="34"/>
    </row>
    <row r="832" spans="2:13" hidden="1">
      <c r="B832" s="202"/>
      <c r="C832" s="203"/>
      <c r="D832" s="202"/>
      <c r="E832" s="202"/>
      <c r="F832" s="22"/>
      <c r="G832" s="22"/>
      <c r="H832" s="22"/>
      <c r="I832" s="202"/>
      <c r="J832" s="202"/>
      <c r="K832" s="203"/>
      <c r="M832" s="34"/>
    </row>
    <row r="833" spans="2:13" hidden="1">
      <c r="B833" s="202"/>
      <c r="C833" s="203"/>
      <c r="D833" s="202"/>
      <c r="E833" s="202"/>
      <c r="F833" s="22"/>
      <c r="G833" s="22"/>
      <c r="H833" s="22"/>
      <c r="I833" s="202"/>
      <c r="J833" s="202"/>
      <c r="K833" s="203"/>
      <c r="M833" s="34"/>
    </row>
    <row r="834" spans="2:13" hidden="1">
      <c r="B834" s="202"/>
      <c r="C834" s="203"/>
      <c r="D834" s="202"/>
      <c r="E834" s="202"/>
      <c r="F834" s="22"/>
      <c r="G834" s="22"/>
      <c r="H834" s="22"/>
      <c r="I834" s="202"/>
      <c r="J834" s="202"/>
      <c r="K834" s="203"/>
      <c r="M834" s="34"/>
    </row>
    <row r="835" spans="2:13" hidden="1">
      <c r="B835" s="202"/>
      <c r="C835" s="203"/>
      <c r="D835" s="202"/>
      <c r="E835" s="202"/>
      <c r="F835" s="22"/>
      <c r="G835" s="22"/>
      <c r="H835" s="22"/>
      <c r="I835" s="202"/>
      <c r="J835" s="202"/>
      <c r="K835" s="203"/>
      <c r="M835" s="34"/>
    </row>
    <row r="836" spans="2:13" hidden="1">
      <c r="B836" s="202"/>
      <c r="C836" s="203"/>
      <c r="D836" s="202"/>
      <c r="E836" s="202"/>
      <c r="F836" s="22"/>
      <c r="G836" s="22"/>
      <c r="H836" s="22"/>
      <c r="I836" s="202"/>
      <c r="J836" s="202"/>
      <c r="K836" s="203"/>
      <c r="M836" s="34"/>
    </row>
    <row r="837" spans="2:13" hidden="1">
      <c r="B837" s="202"/>
      <c r="C837" s="203"/>
      <c r="D837" s="202"/>
      <c r="E837" s="202"/>
      <c r="F837" s="22"/>
      <c r="G837" s="22"/>
      <c r="H837" s="22"/>
      <c r="I837" s="202"/>
      <c r="J837" s="202"/>
      <c r="K837" s="203"/>
      <c r="M837" s="34"/>
    </row>
    <row r="838" spans="2:13" hidden="1">
      <c r="B838" s="202"/>
      <c r="C838" s="203"/>
      <c r="D838" s="202"/>
      <c r="E838" s="202"/>
      <c r="F838" s="22"/>
      <c r="G838" s="22"/>
      <c r="H838" s="22"/>
      <c r="I838" s="202"/>
      <c r="J838" s="202"/>
      <c r="K838" s="203"/>
      <c r="M838" s="34"/>
    </row>
    <row r="839" spans="2:13" hidden="1">
      <c r="B839" s="202"/>
      <c r="C839" s="203"/>
      <c r="D839" s="202"/>
      <c r="E839" s="202"/>
      <c r="F839" s="22"/>
      <c r="G839" s="22"/>
      <c r="H839" s="22"/>
      <c r="I839" s="202"/>
      <c r="J839" s="202"/>
      <c r="K839" s="203"/>
      <c r="M839" s="34"/>
    </row>
    <row r="840" spans="2:13" hidden="1">
      <c r="B840" s="202"/>
      <c r="C840" s="203"/>
      <c r="D840" s="202"/>
      <c r="E840" s="202"/>
      <c r="F840" s="22"/>
      <c r="G840" s="22"/>
      <c r="H840" s="22"/>
      <c r="I840" s="202"/>
      <c r="J840" s="202"/>
      <c r="K840" s="203"/>
      <c r="M840" s="34"/>
    </row>
    <row r="841" spans="2:13" hidden="1">
      <c r="B841" s="202"/>
      <c r="C841" s="203"/>
      <c r="D841" s="202"/>
      <c r="E841" s="202"/>
      <c r="F841" s="22"/>
      <c r="G841" s="22"/>
      <c r="H841" s="22"/>
      <c r="I841" s="202"/>
      <c r="J841" s="202"/>
      <c r="K841" s="203"/>
      <c r="M841" s="34"/>
    </row>
    <row r="842" spans="2:13" hidden="1">
      <c r="B842" s="202"/>
      <c r="C842" s="203"/>
      <c r="D842" s="202"/>
      <c r="E842" s="202"/>
      <c r="F842" s="22"/>
      <c r="G842" s="22"/>
      <c r="H842" s="22"/>
      <c r="I842" s="202"/>
      <c r="J842" s="202"/>
      <c r="K842" s="203"/>
      <c r="M842" s="34"/>
    </row>
    <row r="843" spans="2:13" hidden="1">
      <c r="B843" s="202"/>
      <c r="C843" s="203"/>
      <c r="D843" s="202"/>
      <c r="E843" s="202"/>
      <c r="F843" s="22"/>
      <c r="G843" s="22"/>
      <c r="H843" s="22"/>
      <c r="I843" s="202"/>
      <c r="J843" s="202"/>
      <c r="K843" s="203"/>
      <c r="M843" s="34"/>
    </row>
    <row r="844" spans="2:13" hidden="1">
      <c r="B844" s="202"/>
      <c r="C844" s="203"/>
      <c r="D844" s="202"/>
      <c r="E844" s="202"/>
      <c r="F844" s="22"/>
      <c r="G844" s="22"/>
      <c r="H844" s="22"/>
      <c r="I844" s="202"/>
      <c r="J844" s="202"/>
      <c r="K844" s="203"/>
      <c r="M844" s="34"/>
    </row>
    <row r="845" spans="2:13" hidden="1">
      <c r="B845" s="202"/>
      <c r="C845" s="203"/>
      <c r="D845" s="202"/>
      <c r="E845" s="202"/>
      <c r="F845" s="22"/>
      <c r="G845" s="22"/>
      <c r="H845" s="22"/>
      <c r="I845" s="202"/>
      <c r="J845" s="202"/>
      <c r="K845" s="203"/>
      <c r="M845" s="34"/>
    </row>
    <row r="846" spans="2:13" hidden="1">
      <c r="B846" s="202"/>
      <c r="C846" s="203"/>
      <c r="D846" s="202"/>
      <c r="E846" s="202"/>
      <c r="F846" s="22"/>
      <c r="G846" s="22"/>
      <c r="H846" s="22"/>
      <c r="I846" s="202"/>
      <c r="J846" s="202"/>
      <c r="K846" s="203"/>
      <c r="M846" s="34"/>
    </row>
    <row r="847" spans="2:13" hidden="1">
      <c r="B847" s="202"/>
      <c r="C847" s="203"/>
      <c r="D847" s="202"/>
      <c r="E847" s="202"/>
      <c r="F847" s="22"/>
      <c r="G847" s="22"/>
      <c r="H847" s="22"/>
      <c r="I847" s="202"/>
      <c r="J847" s="202"/>
      <c r="K847" s="203"/>
      <c r="M847" s="34"/>
    </row>
    <row r="848" spans="2:13" hidden="1">
      <c r="B848" s="202"/>
      <c r="C848" s="203"/>
      <c r="D848" s="202"/>
      <c r="E848" s="202"/>
      <c r="F848" s="22"/>
      <c r="G848" s="22"/>
      <c r="H848" s="22"/>
      <c r="I848" s="202"/>
      <c r="J848" s="202"/>
      <c r="K848" s="203"/>
      <c r="M848" s="34"/>
    </row>
    <row r="849" spans="2:13" hidden="1">
      <c r="B849" s="202"/>
      <c r="C849" s="203"/>
      <c r="D849" s="202"/>
      <c r="E849" s="202"/>
      <c r="F849" s="22"/>
      <c r="G849" s="22"/>
      <c r="H849" s="22"/>
      <c r="I849" s="202"/>
      <c r="J849" s="202"/>
      <c r="K849" s="203"/>
      <c r="M849" s="34"/>
    </row>
    <row r="850" spans="2:13" hidden="1">
      <c r="B850" s="202"/>
      <c r="C850" s="203"/>
      <c r="D850" s="202"/>
      <c r="E850" s="202"/>
      <c r="F850" s="22"/>
      <c r="G850" s="22"/>
      <c r="H850" s="22"/>
      <c r="I850" s="202"/>
      <c r="J850" s="202"/>
      <c r="K850" s="203"/>
      <c r="M850" s="34"/>
    </row>
    <row r="851" spans="2:13" hidden="1">
      <c r="B851" s="202"/>
      <c r="C851" s="203"/>
      <c r="D851" s="202"/>
      <c r="E851" s="202"/>
      <c r="F851" s="22"/>
      <c r="G851" s="22"/>
      <c r="H851" s="22"/>
      <c r="I851" s="202"/>
      <c r="J851" s="202"/>
      <c r="K851" s="203"/>
      <c r="M851" s="34"/>
    </row>
    <row r="852" spans="2:13" hidden="1">
      <c r="B852" s="202"/>
      <c r="C852" s="203"/>
      <c r="D852" s="202"/>
      <c r="E852" s="202"/>
      <c r="F852" s="22"/>
      <c r="G852" s="22"/>
      <c r="H852" s="22"/>
      <c r="I852" s="202"/>
      <c r="J852" s="202"/>
      <c r="K852" s="203"/>
      <c r="M852" s="34"/>
    </row>
    <row r="853" spans="2:13" hidden="1">
      <c r="B853" s="202"/>
      <c r="C853" s="203"/>
      <c r="D853" s="202"/>
      <c r="E853" s="202"/>
      <c r="F853" s="22"/>
      <c r="G853" s="22"/>
      <c r="H853" s="22"/>
      <c r="I853" s="202"/>
      <c r="J853" s="202"/>
      <c r="K853" s="203"/>
      <c r="M853" s="34"/>
    </row>
    <row r="854" spans="2:13" hidden="1">
      <c r="B854" s="202"/>
      <c r="C854" s="203"/>
      <c r="D854" s="202"/>
      <c r="E854" s="202"/>
      <c r="F854" s="22"/>
      <c r="G854" s="22"/>
      <c r="H854" s="22"/>
      <c r="I854" s="202"/>
      <c r="J854" s="202"/>
      <c r="K854" s="203"/>
      <c r="M854" s="34"/>
    </row>
    <row r="855" spans="2:13" hidden="1">
      <c r="B855" s="202"/>
      <c r="C855" s="203"/>
      <c r="D855" s="202"/>
      <c r="E855" s="202"/>
      <c r="F855" s="22"/>
      <c r="G855" s="22"/>
      <c r="H855" s="22"/>
      <c r="I855" s="202"/>
      <c r="J855" s="202"/>
      <c r="K855" s="203"/>
      <c r="M855" s="34"/>
    </row>
    <row r="856" spans="2:13" hidden="1">
      <c r="B856" s="202"/>
      <c r="C856" s="203"/>
      <c r="D856" s="202"/>
      <c r="E856" s="202"/>
      <c r="F856" s="22"/>
      <c r="G856" s="22"/>
      <c r="H856" s="22"/>
      <c r="I856" s="202"/>
      <c r="J856" s="202"/>
      <c r="K856" s="203"/>
      <c r="M856" s="34"/>
    </row>
    <row r="857" spans="2:13" hidden="1">
      <c r="B857" s="202"/>
      <c r="C857" s="203"/>
      <c r="D857" s="202"/>
      <c r="E857" s="202"/>
      <c r="F857" s="22"/>
      <c r="G857" s="22"/>
      <c r="H857" s="22"/>
      <c r="I857" s="202"/>
      <c r="J857" s="202"/>
      <c r="K857" s="203"/>
      <c r="M857" s="34"/>
    </row>
    <row r="858" spans="2:13" hidden="1">
      <c r="B858" s="202"/>
      <c r="C858" s="203"/>
      <c r="D858" s="202"/>
      <c r="E858" s="202"/>
      <c r="F858" s="22"/>
      <c r="G858" s="22"/>
      <c r="H858" s="22"/>
      <c r="I858" s="202"/>
      <c r="J858" s="202"/>
      <c r="K858" s="203"/>
      <c r="M858" s="34"/>
    </row>
    <row r="859" spans="2:13" hidden="1">
      <c r="B859" s="202"/>
      <c r="C859" s="203"/>
      <c r="D859" s="202"/>
      <c r="E859" s="202"/>
      <c r="F859" s="22"/>
      <c r="G859" s="22"/>
      <c r="H859" s="22"/>
      <c r="I859" s="202"/>
      <c r="J859" s="202"/>
      <c r="K859" s="203"/>
      <c r="M859" s="34"/>
    </row>
    <row r="860" spans="2:13" hidden="1">
      <c r="B860" s="202"/>
      <c r="C860" s="203"/>
      <c r="D860" s="202"/>
      <c r="E860" s="202"/>
      <c r="F860" s="22"/>
      <c r="G860" s="22"/>
      <c r="H860" s="22"/>
      <c r="I860" s="202"/>
      <c r="J860" s="202"/>
      <c r="K860" s="203"/>
      <c r="M860" s="34"/>
    </row>
    <row r="861" spans="2:13" hidden="1">
      <c r="B861" s="202"/>
      <c r="C861" s="203"/>
      <c r="D861" s="202"/>
      <c r="E861" s="202"/>
      <c r="F861" s="22"/>
      <c r="G861" s="22"/>
      <c r="H861" s="22"/>
      <c r="I861" s="202"/>
      <c r="J861" s="202"/>
      <c r="K861" s="203"/>
      <c r="M861" s="34"/>
    </row>
    <row r="862" spans="2:13" hidden="1">
      <c r="B862" s="202"/>
      <c r="C862" s="203"/>
      <c r="D862" s="202"/>
      <c r="E862" s="202"/>
      <c r="F862" s="22"/>
      <c r="G862" s="22"/>
      <c r="H862" s="22"/>
      <c r="I862" s="202"/>
      <c r="J862" s="202"/>
      <c r="K862" s="203"/>
      <c r="M862" s="34"/>
    </row>
    <row r="863" spans="2:13" hidden="1">
      <c r="B863" s="202"/>
      <c r="C863" s="203"/>
      <c r="D863" s="202"/>
      <c r="E863" s="202"/>
      <c r="F863" s="22"/>
      <c r="G863" s="22"/>
      <c r="H863" s="22"/>
      <c r="I863" s="202"/>
      <c r="J863" s="202"/>
      <c r="K863" s="203"/>
      <c r="M863" s="34"/>
    </row>
    <row r="864" spans="2:13" hidden="1">
      <c r="B864" s="202"/>
      <c r="C864" s="203"/>
      <c r="D864" s="202"/>
      <c r="E864" s="202"/>
      <c r="F864" s="22"/>
      <c r="G864" s="22"/>
      <c r="H864" s="22"/>
      <c r="I864" s="202"/>
      <c r="J864" s="202"/>
      <c r="K864" s="203"/>
      <c r="M864" s="34"/>
    </row>
    <row r="865" spans="2:13" hidden="1">
      <c r="B865" s="202"/>
      <c r="C865" s="203"/>
      <c r="D865" s="202"/>
      <c r="E865" s="202"/>
      <c r="F865" s="22"/>
      <c r="G865" s="22"/>
      <c r="H865" s="22"/>
      <c r="I865" s="202"/>
      <c r="J865" s="202"/>
      <c r="K865" s="203"/>
      <c r="M865" s="34"/>
    </row>
    <row r="866" spans="2:13" hidden="1">
      <c r="B866" s="202"/>
      <c r="C866" s="203"/>
      <c r="D866" s="202"/>
      <c r="E866" s="202"/>
      <c r="F866" s="22"/>
      <c r="G866" s="22"/>
      <c r="H866" s="22"/>
      <c r="I866" s="202"/>
      <c r="J866" s="202"/>
      <c r="K866" s="203"/>
      <c r="M866" s="34"/>
    </row>
    <row r="867" spans="2:13" hidden="1">
      <c r="B867" s="202"/>
      <c r="C867" s="203"/>
      <c r="D867" s="202"/>
      <c r="E867" s="202"/>
      <c r="F867" s="22"/>
      <c r="G867" s="22"/>
      <c r="H867" s="22"/>
      <c r="I867" s="202"/>
      <c r="J867" s="202"/>
      <c r="K867" s="203"/>
      <c r="M867" s="34"/>
    </row>
    <row r="868" spans="2:13" hidden="1">
      <c r="B868" s="202"/>
      <c r="C868" s="203"/>
      <c r="D868" s="202"/>
      <c r="E868" s="202"/>
      <c r="F868" s="22"/>
      <c r="G868" s="22"/>
      <c r="H868" s="22"/>
      <c r="I868" s="202"/>
      <c r="J868" s="202"/>
      <c r="K868" s="203"/>
      <c r="M868" s="34"/>
    </row>
    <row r="869" spans="2:13" hidden="1">
      <c r="B869" s="202"/>
      <c r="C869" s="203"/>
      <c r="D869" s="202"/>
      <c r="E869" s="202"/>
      <c r="F869" s="22"/>
      <c r="G869" s="22"/>
      <c r="H869" s="22"/>
      <c r="I869" s="202"/>
      <c r="J869" s="202"/>
      <c r="K869" s="203"/>
      <c r="M869" s="34"/>
    </row>
    <row r="870" spans="2:13" hidden="1">
      <c r="B870" s="202"/>
      <c r="C870" s="203"/>
      <c r="D870" s="202"/>
      <c r="E870" s="202"/>
      <c r="F870" s="22"/>
      <c r="G870" s="22"/>
      <c r="H870" s="22"/>
      <c r="I870" s="202"/>
      <c r="J870" s="202"/>
      <c r="K870" s="203"/>
      <c r="M870" s="34"/>
    </row>
    <row r="871" spans="2:13" hidden="1">
      <c r="B871" s="202"/>
      <c r="C871" s="203"/>
      <c r="D871" s="202"/>
      <c r="E871" s="202"/>
      <c r="F871" s="22"/>
      <c r="G871" s="22"/>
      <c r="H871" s="22"/>
      <c r="I871" s="202"/>
      <c r="J871" s="202"/>
      <c r="K871" s="203"/>
      <c r="M871" s="34"/>
    </row>
    <row r="872" spans="2:13" hidden="1">
      <c r="B872" s="202"/>
      <c r="C872" s="203"/>
      <c r="D872" s="202"/>
      <c r="E872" s="202"/>
      <c r="F872" s="22"/>
      <c r="G872" s="22"/>
      <c r="H872" s="22"/>
      <c r="I872" s="202"/>
      <c r="J872" s="202"/>
      <c r="K872" s="203"/>
      <c r="M872" s="34"/>
    </row>
    <row r="873" spans="2:13" hidden="1">
      <c r="B873" s="202"/>
      <c r="C873" s="203"/>
      <c r="D873" s="202"/>
      <c r="E873" s="202"/>
      <c r="F873" s="22"/>
      <c r="G873" s="22"/>
      <c r="H873" s="22"/>
      <c r="I873" s="202"/>
      <c r="J873" s="202"/>
      <c r="K873" s="203"/>
      <c r="M873" s="34"/>
    </row>
    <row r="874" spans="2:13" hidden="1">
      <c r="B874" s="202"/>
      <c r="C874" s="203"/>
      <c r="D874" s="202"/>
      <c r="E874" s="202"/>
      <c r="F874" s="22"/>
      <c r="G874" s="22"/>
      <c r="H874" s="22"/>
      <c r="I874" s="202"/>
      <c r="J874" s="202"/>
      <c r="K874" s="203"/>
      <c r="M874" s="34"/>
    </row>
    <row r="875" spans="2:13" hidden="1">
      <c r="B875" s="202"/>
      <c r="C875" s="203"/>
      <c r="D875" s="202"/>
      <c r="E875" s="202"/>
      <c r="F875" s="22"/>
      <c r="G875" s="22"/>
      <c r="H875" s="22"/>
      <c r="I875" s="202"/>
      <c r="J875" s="202"/>
      <c r="K875" s="203"/>
      <c r="M875" s="34"/>
    </row>
    <row r="876" spans="2:13" hidden="1">
      <c r="B876" s="202"/>
      <c r="C876" s="203"/>
      <c r="D876" s="202"/>
      <c r="E876" s="202"/>
      <c r="F876" s="22"/>
      <c r="G876" s="22"/>
      <c r="H876" s="22"/>
      <c r="I876" s="202"/>
      <c r="J876" s="202"/>
      <c r="K876" s="203"/>
      <c r="M876" s="34"/>
    </row>
    <row r="877" spans="2:13" hidden="1">
      <c r="B877" s="202"/>
      <c r="C877" s="203"/>
      <c r="D877" s="202"/>
      <c r="E877" s="202"/>
      <c r="F877" s="22"/>
      <c r="G877" s="22"/>
      <c r="H877" s="22"/>
      <c r="I877" s="202"/>
      <c r="J877" s="202"/>
      <c r="K877" s="203"/>
      <c r="M877" s="34"/>
    </row>
    <row r="878" spans="2:13" hidden="1">
      <c r="B878" s="202"/>
      <c r="C878" s="203"/>
      <c r="D878" s="202"/>
      <c r="E878" s="202"/>
      <c r="F878" s="22"/>
      <c r="G878" s="22"/>
      <c r="H878" s="22"/>
      <c r="I878" s="202"/>
      <c r="J878" s="202"/>
      <c r="K878" s="203"/>
      <c r="M878" s="34"/>
    </row>
    <row r="879" spans="2:13" hidden="1">
      <c r="B879" s="202"/>
      <c r="C879" s="203"/>
      <c r="D879" s="202"/>
      <c r="E879" s="202"/>
      <c r="F879" s="22"/>
      <c r="G879" s="22"/>
      <c r="H879" s="22"/>
      <c r="I879" s="202"/>
      <c r="J879" s="202"/>
      <c r="K879" s="203"/>
      <c r="M879" s="34"/>
    </row>
    <row r="880" spans="2:13" hidden="1">
      <c r="B880" s="202"/>
      <c r="C880" s="203"/>
      <c r="D880" s="202"/>
      <c r="E880" s="202"/>
      <c r="F880" s="22"/>
      <c r="G880" s="22"/>
      <c r="H880" s="22"/>
      <c r="I880" s="202"/>
      <c r="J880" s="202"/>
      <c r="K880" s="203"/>
      <c r="M880" s="34"/>
    </row>
    <row r="881" spans="2:13" hidden="1">
      <c r="B881" s="202"/>
      <c r="C881" s="203"/>
      <c r="D881" s="202"/>
      <c r="E881" s="202"/>
      <c r="F881" s="22"/>
      <c r="G881" s="22"/>
      <c r="H881" s="22"/>
      <c r="I881" s="202"/>
      <c r="J881" s="202"/>
      <c r="K881" s="203"/>
      <c r="M881" s="34"/>
    </row>
    <row r="882" spans="2:13" hidden="1">
      <c r="B882" s="202"/>
      <c r="C882" s="203"/>
      <c r="D882" s="202"/>
      <c r="E882" s="202"/>
      <c r="F882" s="22"/>
      <c r="G882" s="22"/>
      <c r="H882" s="22"/>
      <c r="I882" s="202"/>
      <c r="J882" s="202"/>
      <c r="K882" s="203"/>
      <c r="M882" s="34"/>
    </row>
    <row r="883" spans="2:13" hidden="1">
      <c r="B883" s="202"/>
      <c r="C883" s="203"/>
      <c r="D883" s="202"/>
      <c r="E883" s="202"/>
      <c r="F883" s="22"/>
      <c r="G883" s="22"/>
      <c r="H883" s="22"/>
      <c r="I883" s="202"/>
      <c r="J883" s="202"/>
      <c r="K883" s="203"/>
      <c r="M883" s="34"/>
    </row>
    <row r="884" spans="2:13" hidden="1">
      <c r="B884" s="202"/>
      <c r="C884" s="203"/>
      <c r="D884" s="202"/>
      <c r="E884" s="202"/>
      <c r="F884" s="22"/>
      <c r="G884" s="22"/>
      <c r="H884" s="22"/>
      <c r="I884" s="202"/>
      <c r="J884" s="202"/>
      <c r="K884" s="203"/>
      <c r="M884" s="34"/>
    </row>
    <row r="885" spans="2:13" hidden="1">
      <c r="B885" s="202"/>
      <c r="C885" s="203"/>
      <c r="D885" s="202"/>
      <c r="E885" s="202"/>
      <c r="F885" s="22"/>
      <c r="G885" s="22"/>
      <c r="H885" s="22"/>
      <c r="I885" s="202"/>
      <c r="J885" s="202"/>
      <c r="K885" s="203"/>
      <c r="M885" s="34"/>
    </row>
    <row r="886" spans="2:13" hidden="1">
      <c r="B886" s="202"/>
      <c r="C886" s="203"/>
      <c r="D886" s="202"/>
      <c r="E886" s="202"/>
      <c r="F886" s="22"/>
      <c r="G886" s="22"/>
      <c r="H886" s="22"/>
      <c r="I886" s="202"/>
      <c r="J886" s="202"/>
      <c r="K886" s="203"/>
      <c r="M886" s="34"/>
    </row>
    <row r="887" spans="2:13" hidden="1">
      <c r="B887" s="202"/>
      <c r="C887" s="203"/>
      <c r="D887" s="202"/>
      <c r="E887" s="202"/>
      <c r="F887" s="22"/>
      <c r="G887" s="22"/>
      <c r="H887" s="22"/>
      <c r="I887" s="202"/>
      <c r="J887" s="202"/>
      <c r="K887" s="203"/>
      <c r="M887" s="34"/>
    </row>
    <row r="888" spans="2:13" hidden="1">
      <c r="B888" s="202"/>
      <c r="C888" s="203"/>
      <c r="D888" s="202"/>
      <c r="E888" s="202"/>
      <c r="F888" s="22"/>
      <c r="G888" s="22"/>
      <c r="H888" s="22"/>
      <c r="I888" s="202"/>
      <c r="J888" s="202"/>
      <c r="K888" s="203"/>
      <c r="M888" s="34"/>
    </row>
    <row r="889" spans="2:13" hidden="1">
      <c r="B889" s="202"/>
      <c r="C889" s="203"/>
      <c r="D889" s="202"/>
      <c r="E889" s="202"/>
      <c r="F889" s="22"/>
      <c r="G889" s="22"/>
      <c r="H889" s="22"/>
      <c r="I889" s="202"/>
      <c r="J889" s="202"/>
      <c r="K889" s="203"/>
      <c r="M889" s="34"/>
    </row>
    <row r="890" spans="2:13" hidden="1">
      <c r="B890" s="202"/>
      <c r="C890" s="203"/>
      <c r="D890" s="202"/>
      <c r="E890" s="202"/>
      <c r="F890" s="22"/>
      <c r="G890" s="22"/>
      <c r="H890" s="22"/>
      <c r="I890" s="202"/>
      <c r="J890" s="202"/>
      <c r="K890" s="203"/>
      <c r="M890" s="34"/>
    </row>
    <row r="891" spans="2:13" hidden="1">
      <c r="B891" s="202"/>
      <c r="C891" s="203"/>
      <c r="D891" s="202"/>
      <c r="E891" s="202"/>
      <c r="F891" s="22"/>
      <c r="G891" s="22"/>
      <c r="H891" s="22"/>
      <c r="I891" s="202"/>
      <c r="J891" s="202"/>
      <c r="K891" s="203"/>
      <c r="M891" s="34"/>
    </row>
    <row r="892" spans="2:13" hidden="1">
      <c r="B892" s="202"/>
      <c r="C892" s="203"/>
      <c r="D892" s="202"/>
      <c r="E892" s="202"/>
      <c r="F892" s="22"/>
      <c r="G892" s="22"/>
      <c r="H892" s="22"/>
      <c r="I892" s="202"/>
      <c r="J892" s="202"/>
      <c r="K892" s="203"/>
      <c r="M892" s="34"/>
    </row>
    <row r="893" spans="2:13" hidden="1">
      <c r="B893" s="202"/>
      <c r="C893" s="203"/>
      <c r="D893" s="202"/>
      <c r="E893" s="202"/>
      <c r="F893" s="22"/>
      <c r="G893" s="22"/>
      <c r="H893" s="22"/>
      <c r="I893" s="202"/>
      <c r="J893" s="202"/>
      <c r="K893" s="203"/>
      <c r="M893" s="34"/>
    </row>
    <row r="894" spans="2:13" hidden="1">
      <c r="B894" s="202"/>
      <c r="C894" s="203"/>
      <c r="D894" s="202"/>
      <c r="E894" s="202"/>
      <c r="F894" s="22"/>
      <c r="G894" s="22"/>
      <c r="H894" s="22"/>
      <c r="I894" s="202"/>
      <c r="J894" s="202"/>
      <c r="K894" s="203"/>
      <c r="M894" s="34"/>
    </row>
    <row r="895" spans="2:13" hidden="1">
      <c r="B895" s="202"/>
      <c r="C895" s="203"/>
      <c r="D895" s="202"/>
      <c r="E895" s="202"/>
      <c r="F895" s="22"/>
      <c r="G895" s="22"/>
      <c r="H895" s="22"/>
      <c r="I895" s="202"/>
      <c r="J895" s="202"/>
      <c r="K895" s="203"/>
      <c r="M895" s="34"/>
    </row>
    <row r="896" spans="2:13" hidden="1">
      <c r="B896" s="202"/>
      <c r="C896" s="203"/>
      <c r="D896" s="202"/>
      <c r="E896" s="202"/>
      <c r="F896" s="22"/>
      <c r="G896" s="22"/>
      <c r="H896" s="22"/>
      <c r="I896" s="202"/>
      <c r="J896" s="202"/>
      <c r="K896" s="203"/>
      <c r="M896" s="34"/>
    </row>
    <row r="897" spans="2:13" hidden="1">
      <c r="B897" s="202"/>
      <c r="C897" s="203"/>
      <c r="D897" s="202"/>
      <c r="E897" s="202"/>
      <c r="F897" s="22"/>
      <c r="G897" s="22"/>
      <c r="H897" s="22"/>
      <c r="I897" s="202"/>
      <c r="J897" s="202"/>
      <c r="K897" s="203"/>
      <c r="M897" s="34"/>
    </row>
    <row r="898" spans="2:13" hidden="1">
      <c r="B898" s="202"/>
      <c r="C898" s="203"/>
      <c r="D898" s="202"/>
      <c r="E898" s="202"/>
      <c r="F898" s="22"/>
      <c r="G898" s="22"/>
      <c r="H898" s="22"/>
      <c r="I898" s="202"/>
      <c r="J898" s="202"/>
      <c r="K898" s="203"/>
      <c r="M898" s="34"/>
    </row>
    <row r="899" spans="2:13" hidden="1">
      <c r="B899" s="202"/>
      <c r="C899" s="203"/>
      <c r="D899" s="202"/>
      <c r="E899" s="202"/>
      <c r="F899" s="22"/>
      <c r="G899" s="22"/>
      <c r="H899" s="22"/>
      <c r="I899" s="202"/>
      <c r="J899" s="202"/>
      <c r="K899" s="203"/>
      <c r="M899" s="34"/>
    </row>
    <row r="900" spans="2:13" hidden="1">
      <c r="B900" s="202"/>
      <c r="C900" s="203"/>
      <c r="D900" s="202"/>
      <c r="E900" s="202"/>
      <c r="F900" s="22"/>
      <c r="G900" s="22"/>
      <c r="H900" s="22"/>
      <c r="I900" s="202"/>
      <c r="J900" s="202"/>
      <c r="K900" s="203"/>
      <c r="M900" s="34"/>
    </row>
    <row r="901" spans="2:13" hidden="1">
      <c r="B901" s="202"/>
      <c r="C901" s="203"/>
      <c r="D901" s="202"/>
      <c r="E901" s="202"/>
      <c r="F901" s="22"/>
      <c r="G901" s="22"/>
      <c r="H901" s="22"/>
      <c r="I901" s="202"/>
      <c r="J901" s="202"/>
      <c r="K901" s="203"/>
      <c r="M901" s="34"/>
    </row>
    <row r="902" spans="2:13" hidden="1">
      <c r="B902" s="202"/>
      <c r="C902" s="203"/>
      <c r="D902" s="202"/>
      <c r="E902" s="202"/>
      <c r="F902" s="22"/>
      <c r="G902" s="22"/>
      <c r="H902" s="22"/>
      <c r="I902" s="202"/>
      <c r="J902" s="202"/>
      <c r="K902" s="203"/>
      <c r="M902" s="34"/>
    </row>
    <row r="903" spans="2:13" hidden="1">
      <c r="B903" s="202"/>
      <c r="C903" s="203"/>
      <c r="D903" s="202"/>
      <c r="E903" s="202"/>
      <c r="F903" s="22"/>
      <c r="G903" s="22"/>
      <c r="H903" s="22"/>
      <c r="I903" s="202"/>
      <c r="J903" s="202"/>
      <c r="K903" s="203"/>
      <c r="M903" s="34"/>
    </row>
    <row r="904" spans="2:13" hidden="1">
      <c r="B904" s="202"/>
      <c r="C904" s="203"/>
      <c r="D904" s="202"/>
      <c r="E904" s="202"/>
      <c r="F904" s="22"/>
      <c r="G904" s="22"/>
      <c r="H904" s="22"/>
      <c r="I904" s="202"/>
      <c r="J904" s="202"/>
      <c r="K904" s="203"/>
      <c r="M904" s="34"/>
    </row>
    <row r="905" spans="2:13" hidden="1">
      <c r="B905" s="202"/>
      <c r="C905" s="203"/>
      <c r="D905" s="202"/>
      <c r="E905" s="202"/>
      <c r="F905" s="22"/>
      <c r="G905" s="22"/>
      <c r="H905" s="22"/>
      <c r="I905" s="202"/>
      <c r="J905" s="202"/>
      <c r="K905" s="203"/>
      <c r="M905" s="34"/>
    </row>
    <row r="906" spans="2:13" hidden="1">
      <c r="B906" s="202"/>
      <c r="C906" s="203"/>
      <c r="D906" s="202"/>
      <c r="E906" s="202"/>
      <c r="F906" s="22"/>
      <c r="G906" s="22"/>
      <c r="H906" s="22"/>
      <c r="I906" s="202"/>
      <c r="J906" s="202"/>
      <c r="K906" s="203"/>
      <c r="M906" s="34"/>
    </row>
    <row r="907" spans="2:13" hidden="1">
      <c r="B907" s="202"/>
      <c r="C907" s="203"/>
      <c r="D907" s="202"/>
      <c r="E907" s="202"/>
      <c r="F907" s="22"/>
      <c r="G907" s="22"/>
      <c r="H907" s="22"/>
      <c r="I907" s="202"/>
      <c r="J907" s="202"/>
      <c r="K907" s="203"/>
      <c r="M907" s="34"/>
    </row>
    <row r="908" spans="2:13" hidden="1">
      <c r="B908" s="202"/>
      <c r="C908" s="203"/>
      <c r="D908" s="202"/>
      <c r="E908" s="202"/>
      <c r="F908" s="22"/>
      <c r="G908" s="22"/>
      <c r="H908" s="22"/>
      <c r="I908" s="202"/>
      <c r="J908" s="202"/>
      <c r="K908" s="203"/>
      <c r="M908" s="34"/>
    </row>
    <row r="909" spans="2:13" hidden="1">
      <c r="B909" s="202"/>
      <c r="C909" s="203"/>
      <c r="D909" s="202"/>
      <c r="E909" s="202"/>
      <c r="F909" s="22"/>
      <c r="G909" s="22"/>
      <c r="H909" s="22"/>
      <c r="I909" s="202"/>
      <c r="J909" s="202"/>
      <c r="K909" s="203"/>
      <c r="M909" s="34"/>
    </row>
    <row r="910" spans="2:13" hidden="1">
      <c r="B910" s="202"/>
      <c r="C910" s="203"/>
      <c r="D910" s="202"/>
      <c r="E910" s="202"/>
      <c r="F910" s="22"/>
      <c r="G910" s="22"/>
      <c r="H910" s="22"/>
      <c r="I910" s="202"/>
      <c r="J910" s="202"/>
      <c r="K910" s="203"/>
      <c r="M910" s="34"/>
    </row>
    <row r="911" spans="2:13" hidden="1">
      <c r="B911" s="202"/>
      <c r="C911" s="203"/>
      <c r="D911" s="202"/>
      <c r="E911" s="202"/>
      <c r="F911" s="22"/>
      <c r="G911" s="22"/>
      <c r="H911" s="22"/>
      <c r="I911" s="202"/>
      <c r="J911" s="202"/>
      <c r="K911" s="203"/>
      <c r="M911" s="34"/>
    </row>
    <row r="912" spans="2:13" hidden="1">
      <c r="B912" s="202"/>
      <c r="C912" s="203"/>
      <c r="D912" s="202"/>
      <c r="E912" s="202"/>
      <c r="F912" s="22"/>
      <c r="G912" s="22"/>
      <c r="H912" s="22"/>
      <c r="I912" s="202"/>
      <c r="J912" s="202"/>
      <c r="K912" s="203"/>
      <c r="M912" s="34"/>
    </row>
    <row r="913" spans="2:13" hidden="1">
      <c r="B913" s="202"/>
      <c r="C913" s="203"/>
      <c r="D913" s="202"/>
      <c r="E913" s="202"/>
      <c r="F913" s="22"/>
      <c r="G913" s="22"/>
      <c r="H913" s="22"/>
      <c r="I913" s="202"/>
      <c r="J913" s="202"/>
      <c r="K913" s="203"/>
      <c r="M913" s="34"/>
    </row>
    <row r="914" spans="2:13" hidden="1">
      <c r="B914" s="202"/>
      <c r="C914" s="203"/>
      <c r="D914" s="202"/>
      <c r="E914" s="202"/>
      <c r="F914" s="22"/>
      <c r="G914" s="22"/>
      <c r="H914" s="22"/>
      <c r="I914" s="202"/>
      <c r="J914" s="202"/>
      <c r="K914" s="203"/>
      <c r="M914" s="34"/>
    </row>
    <row r="915" spans="2:13" hidden="1">
      <c r="B915" s="202"/>
      <c r="C915" s="203"/>
      <c r="D915" s="202"/>
      <c r="E915" s="202"/>
      <c r="F915" s="22"/>
      <c r="G915" s="22"/>
      <c r="H915" s="22"/>
      <c r="I915" s="202"/>
      <c r="J915" s="202"/>
      <c r="K915" s="203"/>
      <c r="M915" s="34"/>
    </row>
    <row r="916" spans="2:13" hidden="1">
      <c r="B916" s="202"/>
      <c r="C916" s="203"/>
      <c r="D916" s="202"/>
      <c r="E916" s="202"/>
      <c r="F916" s="22"/>
      <c r="G916" s="22"/>
      <c r="H916" s="22"/>
      <c r="I916" s="202"/>
      <c r="J916" s="202"/>
      <c r="K916" s="203"/>
      <c r="M916" s="34"/>
    </row>
    <row r="917" spans="2:13" hidden="1">
      <c r="B917" s="202"/>
      <c r="C917" s="203"/>
      <c r="D917" s="202"/>
      <c r="E917" s="202"/>
      <c r="F917" s="22"/>
      <c r="G917" s="22"/>
      <c r="H917" s="22"/>
      <c r="I917" s="202"/>
      <c r="J917" s="202"/>
      <c r="K917" s="203"/>
      <c r="M917" s="34"/>
    </row>
    <row r="918" spans="2:13" hidden="1">
      <c r="B918" s="202"/>
      <c r="C918" s="203"/>
      <c r="D918" s="202"/>
      <c r="E918" s="202"/>
      <c r="F918" s="22"/>
      <c r="G918" s="22"/>
      <c r="H918" s="22"/>
      <c r="I918" s="202"/>
      <c r="J918" s="202"/>
      <c r="K918" s="203"/>
      <c r="M918" s="34"/>
    </row>
    <row r="919" spans="2:13" hidden="1">
      <c r="B919" s="202"/>
      <c r="C919" s="203"/>
      <c r="D919" s="202"/>
      <c r="E919" s="202"/>
      <c r="F919" s="22"/>
      <c r="G919" s="22"/>
      <c r="H919" s="22"/>
      <c r="I919" s="202"/>
      <c r="J919" s="202"/>
      <c r="K919" s="203"/>
      <c r="M919" s="34"/>
    </row>
    <row r="920" spans="2:13" hidden="1">
      <c r="B920" s="202"/>
      <c r="C920" s="203"/>
      <c r="D920" s="202"/>
      <c r="E920" s="202"/>
      <c r="F920" s="22"/>
      <c r="G920" s="22"/>
      <c r="H920" s="22"/>
      <c r="I920" s="202"/>
      <c r="J920" s="202"/>
      <c r="K920" s="203"/>
      <c r="M920" s="34"/>
    </row>
    <row r="921" spans="2:13" hidden="1">
      <c r="B921" s="202"/>
      <c r="C921" s="203"/>
      <c r="D921" s="202"/>
      <c r="E921" s="202"/>
      <c r="F921" s="22"/>
      <c r="G921" s="22"/>
      <c r="H921" s="22"/>
      <c r="I921" s="202"/>
      <c r="J921" s="202"/>
      <c r="K921" s="203"/>
      <c r="M921" s="34"/>
    </row>
    <row r="922" spans="2:13" hidden="1">
      <c r="B922" s="202"/>
      <c r="C922" s="203"/>
      <c r="D922" s="202"/>
      <c r="E922" s="202"/>
      <c r="F922" s="22"/>
      <c r="G922" s="22"/>
      <c r="H922" s="22"/>
      <c r="I922" s="202"/>
      <c r="J922" s="202"/>
      <c r="K922" s="203"/>
      <c r="M922" s="34"/>
    </row>
    <row r="923" spans="2:13" hidden="1">
      <c r="B923" s="202"/>
      <c r="C923" s="203"/>
      <c r="D923" s="202"/>
      <c r="E923" s="202"/>
      <c r="F923" s="22"/>
      <c r="G923" s="22"/>
      <c r="H923" s="22"/>
      <c r="I923" s="202"/>
      <c r="J923" s="202"/>
      <c r="K923" s="203"/>
      <c r="M923" s="34"/>
    </row>
    <row r="924" spans="2:13" hidden="1">
      <c r="B924" s="202"/>
      <c r="C924" s="203"/>
      <c r="D924" s="202"/>
      <c r="E924" s="202"/>
      <c r="F924" s="22"/>
      <c r="G924" s="22"/>
      <c r="H924" s="22"/>
      <c r="I924" s="202"/>
      <c r="J924" s="202"/>
      <c r="K924" s="203"/>
      <c r="M924" s="34"/>
    </row>
    <row r="925" spans="2:13" hidden="1">
      <c r="B925" s="202"/>
      <c r="C925" s="203"/>
      <c r="D925" s="202"/>
      <c r="E925" s="202"/>
      <c r="F925" s="22"/>
      <c r="G925" s="22"/>
      <c r="H925" s="22"/>
      <c r="I925" s="202"/>
      <c r="J925" s="202"/>
      <c r="K925" s="203"/>
      <c r="M925" s="34"/>
    </row>
    <row r="926" spans="2:13" hidden="1">
      <c r="B926" s="202"/>
      <c r="C926" s="203"/>
      <c r="D926" s="202"/>
      <c r="E926" s="202"/>
      <c r="F926" s="22"/>
      <c r="G926" s="22"/>
      <c r="H926" s="22"/>
      <c r="I926" s="202"/>
      <c r="J926" s="202"/>
      <c r="K926" s="203"/>
      <c r="M926" s="34"/>
    </row>
    <row r="927" spans="2:13" hidden="1">
      <c r="B927" s="202"/>
      <c r="C927" s="203"/>
      <c r="D927" s="202"/>
      <c r="E927" s="202"/>
      <c r="F927" s="22"/>
      <c r="G927" s="22"/>
      <c r="H927" s="22"/>
      <c r="I927" s="202"/>
      <c r="J927" s="202"/>
      <c r="K927" s="203"/>
      <c r="M927" s="34"/>
    </row>
    <row r="928" spans="2:13" hidden="1">
      <c r="B928" s="202"/>
      <c r="C928" s="203"/>
      <c r="D928" s="202"/>
      <c r="E928" s="202"/>
      <c r="F928" s="22"/>
      <c r="G928" s="22"/>
      <c r="H928" s="22"/>
      <c r="I928" s="202"/>
      <c r="J928" s="202"/>
      <c r="K928" s="203"/>
      <c r="M928" s="34"/>
    </row>
    <row r="929" spans="2:13" hidden="1">
      <c r="B929" s="202"/>
      <c r="C929" s="203"/>
      <c r="D929" s="202"/>
      <c r="E929" s="202"/>
      <c r="F929" s="22"/>
      <c r="G929" s="22"/>
      <c r="H929" s="22"/>
      <c r="I929" s="202"/>
      <c r="J929" s="202"/>
      <c r="K929" s="203"/>
      <c r="M929" s="34"/>
    </row>
    <row r="930" spans="2:13" hidden="1">
      <c r="B930" s="202"/>
      <c r="C930" s="203"/>
      <c r="D930" s="202"/>
      <c r="E930" s="202"/>
      <c r="F930" s="22"/>
      <c r="G930" s="22"/>
      <c r="H930" s="22"/>
      <c r="I930" s="202"/>
      <c r="J930" s="202"/>
      <c r="K930" s="203"/>
      <c r="M930" s="34"/>
    </row>
    <row r="931" spans="2:13" hidden="1">
      <c r="B931" s="202"/>
      <c r="C931" s="203"/>
      <c r="D931" s="202"/>
      <c r="E931" s="202"/>
      <c r="F931" s="22"/>
      <c r="G931" s="22"/>
      <c r="H931" s="22"/>
      <c r="I931" s="202"/>
      <c r="J931" s="202"/>
      <c r="K931" s="203"/>
      <c r="M931" s="34"/>
    </row>
    <row r="932" spans="2:13" hidden="1">
      <c r="B932" s="202"/>
      <c r="C932" s="203"/>
      <c r="D932" s="202"/>
      <c r="E932" s="202"/>
      <c r="F932" s="22"/>
      <c r="G932" s="22"/>
      <c r="H932" s="22"/>
      <c r="I932" s="202"/>
      <c r="J932" s="202"/>
      <c r="K932" s="203"/>
      <c r="M932" s="34"/>
    </row>
    <row r="933" spans="2:13" hidden="1">
      <c r="B933" s="202"/>
      <c r="C933" s="203"/>
      <c r="D933" s="202"/>
      <c r="E933" s="202"/>
      <c r="F933" s="22"/>
      <c r="G933" s="22"/>
      <c r="H933" s="22"/>
      <c r="I933" s="202"/>
      <c r="J933" s="202"/>
      <c r="K933" s="203"/>
      <c r="M933" s="34"/>
    </row>
    <row r="934" spans="2:13" hidden="1">
      <c r="B934" s="202"/>
      <c r="C934" s="203"/>
      <c r="D934" s="202"/>
      <c r="E934" s="202"/>
      <c r="F934" s="22"/>
      <c r="G934" s="22"/>
      <c r="H934" s="22"/>
      <c r="I934" s="202"/>
      <c r="J934" s="202"/>
      <c r="K934" s="203"/>
      <c r="M934" s="34"/>
    </row>
    <row r="935" spans="2:13" hidden="1">
      <c r="B935" s="202"/>
      <c r="C935" s="203"/>
      <c r="D935" s="202"/>
      <c r="E935" s="202"/>
      <c r="F935" s="22"/>
      <c r="G935" s="22"/>
      <c r="H935" s="22"/>
      <c r="I935" s="202"/>
      <c r="J935" s="202"/>
      <c r="K935" s="203"/>
      <c r="M935" s="34"/>
    </row>
    <row r="936" spans="2:13" hidden="1">
      <c r="B936" s="202"/>
      <c r="C936" s="203"/>
      <c r="D936" s="202"/>
      <c r="E936" s="202"/>
      <c r="F936" s="22"/>
      <c r="G936" s="22"/>
      <c r="H936" s="22"/>
      <c r="I936" s="202"/>
      <c r="J936" s="202"/>
      <c r="K936" s="203"/>
      <c r="M936" s="34"/>
    </row>
    <row r="937" spans="2:13" hidden="1">
      <c r="B937" s="202"/>
      <c r="C937" s="203"/>
      <c r="D937" s="202"/>
      <c r="E937" s="202"/>
      <c r="F937" s="22"/>
      <c r="G937" s="22"/>
      <c r="H937" s="22"/>
      <c r="I937" s="202"/>
      <c r="J937" s="202"/>
      <c r="K937" s="203"/>
      <c r="M937" s="34"/>
    </row>
    <row r="938" spans="2:13" hidden="1">
      <c r="B938" s="202"/>
      <c r="C938" s="203"/>
      <c r="D938" s="202"/>
      <c r="E938" s="202"/>
      <c r="F938" s="22"/>
      <c r="G938" s="22"/>
      <c r="H938" s="22"/>
      <c r="I938" s="202"/>
      <c r="J938" s="202"/>
      <c r="K938" s="203"/>
      <c r="M938" s="34"/>
    </row>
    <row r="939" spans="2:13" hidden="1">
      <c r="B939" s="202"/>
      <c r="C939" s="203"/>
      <c r="D939" s="202"/>
      <c r="E939" s="202"/>
      <c r="F939" s="22"/>
      <c r="G939" s="22"/>
      <c r="H939" s="22"/>
      <c r="I939" s="202"/>
      <c r="J939" s="202"/>
      <c r="K939" s="203"/>
      <c r="M939" s="34"/>
    </row>
    <row r="940" spans="2:13" hidden="1">
      <c r="B940" s="202"/>
      <c r="C940" s="203"/>
      <c r="D940" s="202"/>
      <c r="E940" s="202"/>
      <c r="F940" s="22"/>
      <c r="G940" s="22"/>
      <c r="H940" s="22"/>
      <c r="I940" s="202"/>
      <c r="J940" s="202"/>
      <c r="K940" s="203"/>
      <c r="M940" s="34"/>
    </row>
    <row r="941" spans="2:13" hidden="1">
      <c r="B941" s="202"/>
      <c r="C941" s="203"/>
      <c r="D941" s="202"/>
      <c r="E941" s="202"/>
      <c r="F941" s="22"/>
      <c r="G941" s="22"/>
      <c r="H941" s="22"/>
      <c r="I941" s="202"/>
      <c r="J941" s="202"/>
      <c r="K941" s="203"/>
      <c r="M941" s="34"/>
    </row>
    <row r="942" spans="2:13" hidden="1">
      <c r="B942" s="202"/>
      <c r="C942" s="203"/>
      <c r="D942" s="202"/>
      <c r="E942" s="202"/>
      <c r="F942" s="22"/>
      <c r="G942" s="22"/>
      <c r="H942" s="22"/>
      <c r="I942" s="202"/>
      <c r="J942" s="202"/>
      <c r="K942" s="203"/>
      <c r="M942" s="34"/>
    </row>
    <row r="943" spans="2:13" hidden="1">
      <c r="B943" s="202"/>
      <c r="C943" s="203"/>
      <c r="D943" s="202"/>
      <c r="E943" s="202"/>
      <c r="F943" s="22"/>
      <c r="G943" s="22"/>
      <c r="H943" s="22"/>
      <c r="I943" s="202"/>
      <c r="J943" s="202"/>
      <c r="K943" s="203"/>
      <c r="M943" s="34"/>
    </row>
    <row r="944" spans="2:13" hidden="1">
      <c r="B944" s="202"/>
      <c r="C944" s="203"/>
      <c r="D944" s="202"/>
      <c r="E944" s="202"/>
      <c r="F944" s="22"/>
      <c r="G944" s="22"/>
      <c r="H944" s="22"/>
      <c r="I944" s="202"/>
      <c r="J944" s="202"/>
      <c r="K944" s="203"/>
      <c r="M944" s="34"/>
    </row>
    <row r="945" spans="2:13" hidden="1">
      <c r="B945" s="202"/>
      <c r="C945" s="203"/>
      <c r="D945" s="202"/>
      <c r="E945" s="202"/>
      <c r="F945" s="22"/>
      <c r="G945" s="22"/>
      <c r="H945" s="22"/>
      <c r="I945" s="202"/>
      <c r="J945" s="202"/>
      <c r="K945" s="203"/>
      <c r="M945" s="34"/>
    </row>
    <row r="946" spans="2:13" hidden="1">
      <c r="B946" s="202"/>
      <c r="C946" s="203"/>
      <c r="D946" s="202"/>
      <c r="E946" s="202"/>
      <c r="F946" s="22"/>
      <c r="G946" s="22"/>
      <c r="H946" s="22"/>
      <c r="I946" s="202"/>
      <c r="J946" s="202"/>
      <c r="K946" s="203"/>
      <c r="M946" s="34"/>
    </row>
    <row r="947" spans="2:13" hidden="1">
      <c r="B947" s="202"/>
      <c r="C947" s="203"/>
      <c r="D947" s="202"/>
      <c r="E947" s="202"/>
      <c r="F947" s="22"/>
      <c r="G947" s="22"/>
      <c r="H947" s="22"/>
      <c r="I947" s="202"/>
      <c r="J947" s="202"/>
      <c r="K947" s="203"/>
      <c r="M947" s="34"/>
    </row>
    <row r="948" spans="2:13" hidden="1">
      <c r="B948" s="202"/>
      <c r="C948" s="203"/>
      <c r="D948" s="202"/>
      <c r="E948" s="202"/>
      <c r="F948" s="22"/>
      <c r="G948" s="22"/>
      <c r="H948" s="22"/>
      <c r="I948" s="202"/>
      <c r="J948" s="202"/>
      <c r="K948" s="203"/>
      <c r="M948" s="34"/>
    </row>
    <row r="949" spans="2:13" hidden="1">
      <c r="B949" s="202"/>
      <c r="C949" s="203"/>
      <c r="D949" s="202"/>
      <c r="E949" s="202"/>
      <c r="F949" s="22"/>
      <c r="G949" s="22"/>
      <c r="H949" s="22"/>
      <c r="I949" s="202"/>
      <c r="J949" s="202"/>
      <c r="K949" s="203"/>
      <c r="M949" s="34"/>
    </row>
    <row r="950" spans="2:13" hidden="1">
      <c r="B950" s="202"/>
      <c r="C950" s="203"/>
      <c r="D950" s="202"/>
      <c r="E950" s="202"/>
      <c r="F950" s="22"/>
      <c r="G950" s="22"/>
      <c r="H950" s="22"/>
      <c r="I950" s="202"/>
      <c r="J950" s="202"/>
      <c r="K950" s="203"/>
      <c r="M950" s="34"/>
    </row>
    <row r="951" spans="2:13" hidden="1">
      <c r="B951" s="202"/>
      <c r="C951" s="203"/>
      <c r="D951" s="202"/>
      <c r="E951" s="202"/>
      <c r="F951" s="22"/>
      <c r="G951" s="22"/>
      <c r="H951" s="22"/>
      <c r="I951" s="202"/>
      <c r="J951" s="202"/>
      <c r="K951" s="203"/>
      <c r="M951" s="34"/>
    </row>
    <row r="952" spans="2:13" hidden="1">
      <c r="B952" s="202"/>
      <c r="C952" s="203"/>
      <c r="D952" s="202"/>
      <c r="E952" s="202"/>
      <c r="F952" s="22"/>
      <c r="G952" s="22"/>
      <c r="H952" s="22"/>
      <c r="I952" s="202"/>
      <c r="J952" s="202"/>
      <c r="K952" s="203"/>
      <c r="M952" s="34"/>
    </row>
    <row r="953" spans="2:13" hidden="1">
      <c r="B953" s="202"/>
      <c r="C953" s="203"/>
      <c r="D953" s="202"/>
      <c r="E953" s="202"/>
      <c r="F953" s="22"/>
      <c r="G953" s="22"/>
      <c r="H953" s="22"/>
      <c r="I953" s="202"/>
      <c r="J953" s="202"/>
      <c r="K953" s="203"/>
      <c r="M953" s="34"/>
    </row>
    <row r="954" spans="2:13" hidden="1">
      <c r="B954" s="202"/>
      <c r="C954" s="203"/>
      <c r="D954" s="202"/>
      <c r="E954" s="202"/>
      <c r="F954" s="22"/>
      <c r="G954" s="22"/>
      <c r="H954" s="22"/>
      <c r="I954" s="202"/>
      <c r="J954" s="202"/>
      <c r="K954" s="203"/>
      <c r="M954" s="34"/>
    </row>
    <row r="955" spans="2:13" hidden="1">
      <c r="B955" s="202"/>
      <c r="C955" s="203"/>
      <c r="D955" s="202"/>
      <c r="E955" s="202"/>
      <c r="F955" s="22"/>
      <c r="G955" s="22"/>
      <c r="H955" s="22"/>
      <c r="I955" s="202"/>
      <c r="J955" s="202"/>
      <c r="K955" s="203"/>
      <c r="M955" s="34"/>
    </row>
    <row r="956" spans="2:13" hidden="1">
      <c r="B956" s="202"/>
      <c r="C956" s="203"/>
      <c r="D956" s="202"/>
      <c r="E956" s="202"/>
      <c r="F956" s="22"/>
      <c r="G956" s="22"/>
      <c r="H956" s="22"/>
      <c r="I956" s="202"/>
      <c r="J956" s="202"/>
      <c r="K956" s="203"/>
      <c r="M956" s="34"/>
    </row>
    <row r="957" spans="2:13" hidden="1">
      <c r="B957" s="202"/>
      <c r="C957" s="203"/>
      <c r="D957" s="202"/>
      <c r="E957" s="202"/>
      <c r="F957" s="22"/>
      <c r="G957" s="22"/>
      <c r="H957" s="22"/>
      <c r="I957" s="202"/>
      <c r="J957" s="202"/>
      <c r="K957" s="203"/>
      <c r="M957" s="34"/>
    </row>
    <row r="958" spans="2:13" hidden="1">
      <c r="B958" s="202"/>
      <c r="C958" s="203"/>
      <c r="D958" s="202"/>
      <c r="E958" s="202"/>
      <c r="F958" s="22"/>
      <c r="G958" s="22"/>
      <c r="H958" s="22"/>
      <c r="I958" s="202"/>
      <c r="J958" s="202"/>
      <c r="K958" s="203"/>
      <c r="M958" s="34"/>
    </row>
    <row r="959" spans="2:13" hidden="1">
      <c r="B959" s="202"/>
      <c r="C959" s="203"/>
      <c r="D959" s="202"/>
      <c r="E959" s="202"/>
      <c r="F959" s="22"/>
      <c r="G959" s="22"/>
      <c r="H959" s="22"/>
      <c r="I959" s="202"/>
      <c r="J959" s="202"/>
      <c r="K959" s="203"/>
      <c r="M959" s="34"/>
    </row>
    <row r="960" spans="2:13" hidden="1">
      <c r="B960" s="202"/>
      <c r="C960" s="203"/>
      <c r="D960" s="202"/>
      <c r="E960" s="202"/>
      <c r="F960" s="22"/>
      <c r="G960" s="22"/>
      <c r="H960" s="22"/>
      <c r="I960" s="202"/>
      <c r="J960" s="202"/>
      <c r="K960" s="203"/>
      <c r="M960" s="34"/>
    </row>
    <row r="961" spans="2:13" hidden="1">
      <c r="B961" s="202"/>
      <c r="C961" s="203"/>
      <c r="D961" s="202"/>
      <c r="E961" s="202"/>
      <c r="F961" s="22"/>
      <c r="G961" s="22"/>
      <c r="H961" s="22"/>
      <c r="I961" s="202"/>
      <c r="J961" s="202"/>
      <c r="K961" s="203"/>
      <c r="M961" s="34"/>
    </row>
    <row r="962" spans="2:13" hidden="1">
      <c r="B962" s="202"/>
      <c r="C962" s="203"/>
      <c r="D962" s="202"/>
      <c r="E962" s="202"/>
      <c r="F962" s="22"/>
      <c r="G962" s="22"/>
      <c r="H962" s="22"/>
      <c r="I962" s="202"/>
      <c r="J962" s="202"/>
      <c r="K962" s="203"/>
      <c r="M962" s="34"/>
    </row>
    <row r="963" spans="2:13" hidden="1">
      <c r="B963" s="202"/>
      <c r="C963" s="203"/>
      <c r="D963" s="202"/>
      <c r="E963" s="202"/>
      <c r="F963" s="22"/>
      <c r="G963" s="22"/>
      <c r="H963" s="22"/>
      <c r="I963" s="202"/>
      <c r="J963" s="202"/>
      <c r="K963" s="203"/>
      <c r="M963" s="34"/>
    </row>
    <row r="964" spans="2:13" hidden="1">
      <c r="B964" s="202"/>
      <c r="C964" s="203"/>
      <c r="D964" s="202"/>
      <c r="E964" s="202"/>
      <c r="F964" s="22"/>
      <c r="G964" s="22"/>
      <c r="H964" s="22"/>
      <c r="I964" s="202"/>
      <c r="J964" s="202"/>
      <c r="K964" s="203"/>
      <c r="M964" s="34"/>
    </row>
    <row r="965" spans="2:13" hidden="1">
      <c r="B965" s="202"/>
      <c r="C965" s="203"/>
      <c r="D965" s="202"/>
      <c r="E965" s="202"/>
      <c r="F965" s="22"/>
      <c r="G965" s="22"/>
      <c r="H965" s="22"/>
      <c r="I965" s="202"/>
      <c r="J965" s="202"/>
      <c r="K965" s="203"/>
      <c r="M965" s="34"/>
    </row>
    <row r="966" spans="2:13" hidden="1">
      <c r="B966" s="202"/>
      <c r="C966" s="203"/>
      <c r="D966" s="202"/>
      <c r="E966" s="202"/>
      <c r="F966" s="22"/>
      <c r="G966" s="22"/>
      <c r="H966" s="22"/>
      <c r="I966" s="202"/>
      <c r="J966" s="202"/>
      <c r="K966" s="203"/>
      <c r="M966" s="34"/>
    </row>
    <row r="967" spans="2:13" hidden="1">
      <c r="B967" s="202"/>
      <c r="C967" s="203"/>
      <c r="D967" s="202"/>
      <c r="E967" s="202"/>
      <c r="F967" s="22"/>
      <c r="G967" s="22"/>
      <c r="H967" s="22"/>
      <c r="I967" s="202"/>
      <c r="J967" s="202"/>
      <c r="K967" s="203"/>
      <c r="M967" s="34"/>
    </row>
    <row r="968" spans="2:13" hidden="1">
      <c r="B968" s="202"/>
      <c r="C968" s="203"/>
      <c r="D968" s="202"/>
      <c r="E968" s="202"/>
      <c r="F968" s="22"/>
      <c r="G968" s="22"/>
      <c r="H968" s="22"/>
      <c r="I968" s="202"/>
      <c r="J968" s="202"/>
      <c r="K968" s="203"/>
      <c r="M968" s="34"/>
    </row>
    <row r="969" spans="2:13" hidden="1">
      <c r="B969" s="202"/>
      <c r="C969" s="203"/>
      <c r="D969" s="202"/>
      <c r="E969" s="202"/>
      <c r="F969" s="22"/>
      <c r="G969" s="22"/>
      <c r="H969" s="22"/>
      <c r="I969" s="202"/>
      <c r="J969" s="202"/>
      <c r="K969" s="203"/>
      <c r="M969" s="34"/>
    </row>
    <row r="970" spans="2:13" hidden="1">
      <c r="B970" s="202"/>
      <c r="C970" s="203"/>
      <c r="D970" s="202"/>
      <c r="E970" s="202"/>
      <c r="F970" s="22"/>
      <c r="G970" s="22"/>
      <c r="H970" s="22"/>
      <c r="I970" s="202"/>
      <c r="J970" s="202"/>
      <c r="K970" s="203"/>
      <c r="M970" s="34"/>
    </row>
    <row r="971" spans="2:13" hidden="1">
      <c r="B971" s="202"/>
      <c r="C971" s="203"/>
      <c r="D971" s="202"/>
      <c r="E971" s="202"/>
      <c r="F971" s="22"/>
      <c r="G971" s="22"/>
      <c r="H971" s="22"/>
      <c r="I971" s="202"/>
      <c r="J971" s="202"/>
      <c r="K971" s="203"/>
      <c r="M971" s="34"/>
    </row>
    <row r="972" spans="2:13" hidden="1">
      <c r="B972" s="202"/>
      <c r="C972" s="203"/>
      <c r="D972" s="202"/>
      <c r="E972" s="202"/>
      <c r="F972" s="22"/>
      <c r="G972" s="22"/>
      <c r="H972" s="22"/>
      <c r="I972" s="202"/>
      <c r="J972" s="202"/>
      <c r="K972" s="203"/>
      <c r="M972" s="34"/>
    </row>
    <row r="973" spans="2:13" hidden="1">
      <c r="B973" s="202"/>
      <c r="C973" s="203"/>
      <c r="D973" s="202"/>
      <c r="E973" s="202"/>
      <c r="F973" s="22"/>
      <c r="G973" s="22"/>
      <c r="H973" s="22"/>
      <c r="I973" s="202"/>
      <c r="J973" s="202"/>
      <c r="K973" s="203"/>
      <c r="M973" s="34"/>
    </row>
    <row r="974" spans="2:13" hidden="1">
      <c r="B974" s="202"/>
      <c r="C974" s="203"/>
      <c r="D974" s="202"/>
      <c r="E974" s="202"/>
      <c r="F974" s="22"/>
      <c r="G974" s="22"/>
      <c r="H974" s="22"/>
      <c r="I974" s="202"/>
      <c r="J974" s="202"/>
      <c r="K974" s="203"/>
      <c r="M974" s="34"/>
    </row>
    <row r="975" spans="2:13" hidden="1">
      <c r="B975" s="202"/>
      <c r="C975" s="203"/>
      <c r="D975" s="202"/>
      <c r="E975" s="202"/>
      <c r="F975" s="22"/>
      <c r="G975" s="22"/>
      <c r="H975" s="22"/>
      <c r="I975" s="202"/>
      <c r="J975" s="202"/>
      <c r="K975" s="203"/>
      <c r="M975" s="34"/>
    </row>
    <row r="976" spans="2:13" hidden="1">
      <c r="B976" s="202"/>
      <c r="C976" s="203"/>
      <c r="D976" s="202"/>
      <c r="E976" s="202"/>
      <c r="F976" s="22"/>
      <c r="G976" s="22"/>
      <c r="H976" s="22"/>
      <c r="I976" s="202"/>
      <c r="J976" s="202"/>
      <c r="K976" s="203"/>
      <c r="M976" s="34"/>
    </row>
    <row r="977" spans="2:13" hidden="1">
      <c r="B977" s="202"/>
      <c r="C977" s="203"/>
      <c r="D977" s="202"/>
      <c r="E977" s="202"/>
      <c r="F977" s="22"/>
      <c r="G977" s="22"/>
      <c r="H977" s="22"/>
      <c r="I977" s="202"/>
      <c r="J977" s="202"/>
      <c r="K977" s="203"/>
      <c r="M977" s="34"/>
    </row>
    <row r="978" spans="2:13" hidden="1">
      <c r="B978" s="202"/>
      <c r="C978" s="203"/>
      <c r="D978" s="202"/>
      <c r="E978" s="202"/>
      <c r="F978" s="22"/>
      <c r="G978" s="22"/>
      <c r="H978" s="22"/>
      <c r="I978" s="202"/>
      <c r="J978" s="202"/>
      <c r="K978" s="203"/>
      <c r="M978" s="34"/>
    </row>
    <row r="979" spans="2:13" hidden="1">
      <c r="B979" s="202"/>
      <c r="C979" s="203"/>
      <c r="D979" s="202"/>
      <c r="E979" s="202"/>
      <c r="F979" s="22"/>
      <c r="G979" s="22"/>
      <c r="H979" s="22"/>
      <c r="I979" s="202"/>
      <c r="J979" s="202"/>
      <c r="K979" s="203"/>
      <c r="M979" s="34"/>
    </row>
    <row r="980" spans="2:13" hidden="1">
      <c r="B980" s="202"/>
      <c r="C980" s="203"/>
      <c r="D980" s="202"/>
      <c r="E980" s="202"/>
      <c r="F980" s="22"/>
      <c r="G980" s="22"/>
      <c r="H980" s="22"/>
      <c r="I980" s="202"/>
      <c r="J980" s="202"/>
      <c r="K980" s="203"/>
      <c r="M980" s="34"/>
    </row>
    <row r="981" spans="2:13" hidden="1">
      <c r="B981" s="202"/>
      <c r="C981" s="203"/>
      <c r="D981" s="202"/>
      <c r="E981" s="202"/>
      <c r="F981" s="22"/>
      <c r="G981" s="22"/>
      <c r="H981" s="22"/>
      <c r="I981" s="202"/>
      <c r="J981" s="202"/>
      <c r="K981" s="203"/>
      <c r="M981" s="34"/>
    </row>
    <row r="982" spans="2:13" hidden="1">
      <c r="B982" s="202"/>
      <c r="C982" s="203"/>
      <c r="D982" s="202"/>
      <c r="E982" s="202"/>
      <c r="F982" s="22"/>
      <c r="G982" s="22"/>
      <c r="H982" s="22"/>
      <c r="I982" s="202"/>
      <c r="J982" s="202"/>
      <c r="K982" s="203"/>
      <c r="M982" s="34"/>
    </row>
    <row r="983" spans="2:13" hidden="1">
      <c r="B983" s="202"/>
      <c r="C983" s="203"/>
      <c r="D983" s="202"/>
      <c r="E983" s="202"/>
      <c r="F983" s="22"/>
      <c r="G983" s="22"/>
      <c r="H983" s="22"/>
      <c r="I983" s="202"/>
      <c r="J983" s="202"/>
      <c r="K983" s="203"/>
      <c r="M983" s="34"/>
    </row>
    <row r="984" spans="2:13" hidden="1">
      <c r="B984" s="202"/>
      <c r="C984" s="203"/>
      <c r="D984" s="202"/>
      <c r="E984" s="202"/>
      <c r="F984" s="22"/>
      <c r="G984" s="22"/>
      <c r="H984" s="22"/>
      <c r="I984" s="202"/>
      <c r="J984" s="202"/>
      <c r="K984" s="203"/>
      <c r="M984" s="34"/>
    </row>
    <row r="985" spans="2:13" hidden="1">
      <c r="B985" s="202"/>
      <c r="C985" s="203"/>
      <c r="D985" s="202"/>
      <c r="E985" s="202"/>
      <c r="F985" s="22"/>
      <c r="G985" s="22"/>
      <c r="H985" s="22"/>
      <c r="I985" s="202"/>
      <c r="J985" s="202"/>
      <c r="K985" s="203"/>
      <c r="M985" s="34"/>
    </row>
    <row r="986" spans="2:13" hidden="1">
      <c r="B986" s="202"/>
      <c r="C986" s="203"/>
      <c r="D986" s="202"/>
      <c r="E986" s="202"/>
      <c r="F986" s="22"/>
      <c r="G986" s="22"/>
      <c r="H986" s="22"/>
      <c r="I986" s="202"/>
      <c r="J986" s="202"/>
      <c r="K986" s="203"/>
      <c r="M986" s="34"/>
    </row>
    <row r="987" spans="2:13" hidden="1">
      <c r="B987" s="202"/>
      <c r="C987" s="203"/>
      <c r="D987" s="202"/>
      <c r="E987" s="202"/>
      <c r="F987" s="22"/>
      <c r="G987" s="22"/>
      <c r="H987" s="22"/>
      <c r="I987" s="202"/>
      <c r="J987" s="202"/>
      <c r="K987" s="203"/>
      <c r="M987" s="34"/>
    </row>
    <row r="988" spans="2:13" hidden="1">
      <c r="B988" s="202"/>
      <c r="C988" s="203"/>
      <c r="D988" s="202"/>
      <c r="E988" s="202"/>
      <c r="F988" s="22"/>
      <c r="G988" s="22"/>
      <c r="H988" s="22"/>
      <c r="I988" s="202"/>
      <c r="J988" s="202"/>
      <c r="K988" s="203"/>
      <c r="M988" s="34"/>
    </row>
    <row r="989" spans="2:13" hidden="1">
      <c r="B989" s="202"/>
      <c r="C989" s="203"/>
      <c r="D989" s="202"/>
      <c r="E989" s="202"/>
      <c r="F989" s="22"/>
      <c r="G989" s="22"/>
      <c r="H989" s="22"/>
      <c r="I989" s="202"/>
      <c r="J989" s="202"/>
      <c r="K989" s="203"/>
      <c r="M989" s="34"/>
    </row>
    <row r="990" spans="2:13" hidden="1">
      <c r="B990" s="202"/>
      <c r="C990" s="203"/>
      <c r="D990" s="202"/>
      <c r="E990" s="202"/>
      <c r="F990" s="22"/>
      <c r="G990" s="22"/>
      <c r="H990" s="22"/>
      <c r="I990" s="202"/>
      <c r="J990" s="202"/>
      <c r="K990" s="203"/>
      <c r="M990" s="34"/>
    </row>
    <row r="991" spans="2:13" hidden="1">
      <c r="B991" s="202"/>
      <c r="C991" s="203"/>
      <c r="D991" s="202"/>
      <c r="E991" s="202"/>
      <c r="F991" s="22"/>
      <c r="G991" s="22"/>
      <c r="H991" s="22"/>
      <c r="I991" s="202"/>
      <c r="J991" s="202"/>
      <c r="K991" s="203"/>
      <c r="M991" s="34"/>
    </row>
    <row r="992" spans="2:13" hidden="1">
      <c r="B992" s="202"/>
      <c r="C992" s="203"/>
      <c r="D992" s="202"/>
      <c r="E992" s="202"/>
      <c r="F992" s="22"/>
      <c r="G992" s="22"/>
      <c r="H992" s="22"/>
      <c r="I992" s="202"/>
      <c r="J992" s="202"/>
      <c r="K992" s="203"/>
      <c r="M992" s="34"/>
    </row>
    <row r="993" spans="2:13" hidden="1">
      <c r="B993" s="202"/>
      <c r="C993" s="203"/>
      <c r="D993" s="202"/>
      <c r="E993" s="202"/>
      <c r="F993" s="22"/>
      <c r="G993" s="22"/>
      <c r="H993" s="22"/>
      <c r="I993" s="202"/>
      <c r="J993" s="202"/>
      <c r="K993" s="203"/>
      <c r="M993" s="34"/>
    </row>
    <row r="994" spans="2:13" hidden="1">
      <c r="B994" s="202"/>
      <c r="C994" s="203"/>
      <c r="D994" s="202"/>
      <c r="E994" s="202"/>
      <c r="F994" s="22"/>
      <c r="G994" s="22"/>
      <c r="H994" s="22"/>
      <c r="I994" s="202"/>
      <c r="J994" s="202"/>
      <c r="K994" s="203"/>
      <c r="M994" s="34"/>
    </row>
    <row r="995" spans="2:13" hidden="1">
      <c r="B995" s="202"/>
      <c r="C995" s="203"/>
      <c r="D995" s="202"/>
      <c r="E995" s="202"/>
      <c r="F995" s="22"/>
      <c r="G995" s="22"/>
      <c r="H995" s="22"/>
      <c r="I995" s="202"/>
      <c r="J995" s="202"/>
      <c r="K995" s="203"/>
      <c r="M995" s="34"/>
    </row>
    <row r="996" spans="2:13" hidden="1">
      <c r="B996" s="202"/>
      <c r="C996" s="203"/>
      <c r="D996" s="202"/>
      <c r="E996" s="202"/>
      <c r="F996" s="22"/>
      <c r="G996" s="22"/>
      <c r="H996" s="22"/>
      <c r="I996" s="202"/>
      <c r="J996" s="202"/>
      <c r="K996" s="203"/>
      <c r="M996" s="34"/>
    </row>
    <row r="997" spans="2:13" hidden="1">
      <c r="B997" s="202"/>
      <c r="C997" s="203"/>
      <c r="D997" s="202"/>
      <c r="E997" s="202"/>
      <c r="F997" s="22"/>
      <c r="G997" s="22"/>
      <c r="H997" s="22"/>
      <c r="I997" s="202"/>
      <c r="J997" s="202"/>
      <c r="K997" s="203"/>
      <c r="M997" s="34"/>
    </row>
    <row r="998" spans="2:13" hidden="1">
      <c r="B998" s="202"/>
      <c r="C998" s="203"/>
      <c r="D998" s="202"/>
      <c r="E998" s="202"/>
      <c r="F998" s="22"/>
      <c r="G998" s="22"/>
      <c r="H998" s="22"/>
      <c r="I998" s="202"/>
      <c r="J998" s="202"/>
      <c r="K998" s="203"/>
      <c r="M998" s="34"/>
    </row>
    <row r="999" spans="2:13" hidden="1">
      <c r="B999" s="202"/>
      <c r="C999" s="203"/>
      <c r="D999" s="202"/>
      <c r="E999" s="202"/>
      <c r="F999" s="22"/>
      <c r="G999" s="22"/>
      <c r="H999" s="22"/>
      <c r="I999" s="202"/>
      <c r="J999" s="202"/>
      <c r="K999" s="203"/>
      <c r="M999" s="34"/>
    </row>
    <row r="1000" spans="2:13" hidden="1">
      <c r="B1000" s="202"/>
      <c r="C1000" s="203"/>
      <c r="D1000" s="202"/>
      <c r="E1000" s="202"/>
      <c r="F1000" s="22"/>
      <c r="G1000" s="22"/>
      <c r="H1000" s="22"/>
      <c r="I1000" s="202"/>
      <c r="J1000" s="202"/>
      <c r="K1000" s="203"/>
      <c r="M1000" s="34"/>
    </row>
    <row r="1001" spans="2:13" hidden="1">
      <c r="B1001" s="202"/>
      <c r="C1001" s="203"/>
      <c r="D1001" s="202"/>
      <c r="E1001" s="202"/>
      <c r="F1001" s="22"/>
      <c r="G1001" s="22"/>
      <c r="H1001" s="22"/>
      <c r="I1001" s="202"/>
      <c r="J1001" s="202"/>
      <c r="K1001" s="203"/>
      <c r="M1001" s="34"/>
    </row>
    <row r="1002" spans="2:13" hidden="1">
      <c r="B1002" s="202"/>
      <c r="C1002" s="203"/>
      <c r="D1002" s="202"/>
      <c r="E1002" s="202"/>
      <c r="F1002" s="22"/>
      <c r="G1002" s="22"/>
      <c r="H1002" s="22"/>
      <c r="I1002" s="202"/>
      <c r="J1002" s="202"/>
      <c r="K1002" s="203"/>
      <c r="M1002" s="34"/>
    </row>
    <row r="1003" spans="2:13" hidden="1">
      <c r="B1003" s="202"/>
      <c r="C1003" s="203"/>
      <c r="D1003" s="202"/>
      <c r="E1003" s="202"/>
      <c r="F1003" s="22"/>
      <c r="G1003" s="22"/>
      <c r="H1003" s="22"/>
      <c r="I1003" s="202"/>
      <c r="J1003" s="202"/>
      <c r="K1003" s="203"/>
      <c r="M1003" s="34"/>
    </row>
    <row r="1004" spans="2:13" hidden="1">
      <c r="B1004" s="202"/>
      <c r="C1004" s="203"/>
      <c r="D1004" s="202"/>
      <c r="E1004" s="202"/>
      <c r="F1004" s="22"/>
      <c r="G1004" s="22"/>
      <c r="H1004" s="22"/>
      <c r="I1004" s="202"/>
      <c r="J1004" s="202"/>
      <c r="K1004" s="203"/>
      <c r="M1004" s="34"/>
    </row>
    <row r="1005" spans="2:13" hidden="1">
      <c r="B1005" s="202"/>
      <c r="C1005" s="203"/>
      <c r="D1005" s="202"/>
      <c r="E1005" s="202"/>
      <c r="F1005" s="22"/>
      <c r="G1005" s="22"/>
      <c r="H1005" s="22"/>
      <c r="I1005" s="202"/>
      <c r="J1005" s="202"/>
      <c r="K1005" s="203"/>
      <c r="M1005" s="34"/>
    </row>
    <row r="1006" spans="2:13" hidden="1">
      <c r="B1006" s="202"/>
      <c r="C1006" s="203"/>
      <c r="D1006" s="202"/>
      <c r="E1006" s="202"/>
      <c r="F1006" s="22"/>
      <c r="G1006" s="22"/>
      <c r="H1006" s="22"/>
      <c r="I1006" s="202"/>
      <c r="J1006" s="202"/>
      <c r="K1006" s="203"/>
      <c r="M1006" s="34"/>
    </row>
    <row r="1007" spans="2:13" hidden="1">
      <c r="B1007" s="202"/>
      <c r="C1007" s="203"/>
      <c r="D1007" s="202"/>
      <c r="E1007" s="202"/>
      <c r="F1007" s="22"/>
      <c r="G1007" s="22"/>
      <c r="H1007" s="22"/>
      <c r="I1007" s="202"/>
      <c r="J1007" s="202"/>
      <c r="K1007" s="203"/>
      <c r="M1007" s="34"/>
    </row>
    <row r="1008" spans="2:13" hidden="1">
      <c r="B1008" s="202"/>
      <c r="C1008" s="203"/>
      <c r="D1008" s="202"/>
      <c r="E1008" s="202"/>
      <c r="F1008" s="22"/>
      <c r="G1008" s="22"/>
      <c r="H1008" s="22"/>
      <c r="I1008" s="202"/>
      <c r="J1008" s="202"/>
      <c r="K1008" s="203"/>
      <c r="M1008" s="34"/>
    </row>
    <row r="1009" spans="2:13" hidden="1">
      <c r="B1009" s="202"/>
      <c r="C1009" s="203"/>
      <c r="D1009" s="202"/>
      <c r="E1009" s="202"/>
      <c r="F1009" s="22"/>
      <c r="G1009" s="22"/>
      <c r="H1009" s="22"/>
      <c r="I1009" s="202"/>
      <c r="J1009" s="202"/>
      <c r="K1009" s="203"/>
      <c r="M1009" s="34"/>
    </row>
    <row r="1010" spans="2:13" hidden="1">
      <c r="B1010" s="202"/>
      <c r="C1010" s="203"/>
      <c r="D1010" s="202"/>
      <c r="E1010" s="202"/>
      <c r="F1010" s="22"/>
      <c r="G1010" s="22"/>
      <c r="H1010" s="22"/>
      <c r="I1010" s="202"/>
      <c r="J1010" s="202"/>
      <c r="K1010" s="203"/>
      <c r="M1010" s="34"/>
    </row>
    <row r="1011" spans="2:13" hidden="1">
      <c r="B1011" s="202"/>
      <c r="C1011" s="203"/>
      <c r="D1011" s="202"/>
      <c r="E1011" s="202"/>
      <c r="F1011" s="22"/>
      <c r="G1011" s="22"/>
      <c r="H1011" s="22"/>
      <c r="I1011" s="202"/>
      <c r="J1011" s="202"/>
      <c r="K1011" s="203"/>
      <c r="M1011" s="34"/>
    </row>
    <row r="1012" spans="2:13" hidden="1">
      <c r="B1012" s="202"/>
      <c r="C1012" s="203"/>
      <c r="D1012" s="202"/>
      <c r="E1012" s="202"/>
      <c r="F1012" s="22"/>
      <c r="G1012" s="22"/>
      <c r="H1012" s="22"/>
      <c r="I1012" s="202"/>
      <c r="J1012" s="202"/>
      <c r="K1012" s="203"/>
      <c r="M1012" s="34"/>
    </row>
    <row r="1013" spans="2:13" hidden="1">
      <c r="B1013" s="202"/>
      <c r="C1013" s="203"/>
      <c r="D1013" s="202"/>
      <c r="E1013" s="202"/>
      <c r="F1013" s="22"/>
      <c r="G1013" s="22"/>
      <c r="H1013" s="22"/>
      <c r="I1013" s="202"/>
      <c r="J1013" s="202"/>
      <c r="K1013" s="203"/>
      <c r="M1013" s="34"/>
    </row>
    <row r="1014" spans="2:13" hidden="1">
      <c r="B1014" s="202"/>
      <c r="C1014" s="203"/>
      <c r="D1014" s="202"/>
      <c r="E1014" s="202"/>
      <c r="F1014" s="22"/>
      <c r="G1014" s="22"/>
      <c r="H1014" s="22"/>
      <c r="I1014" s="202"/>
      <c r="J1014" s="202"/>
      <c r="K1014" s="203"/>
      <c r="M1014" s="34"/>
    </row>
    <row r="1015" spans="2:13" hidden="1">
      <c r="B1015" s="202"/>
      <c r="C1015" s="203"/>
      <c r="D1015" s="202"/>
      <c r="E1015" s="202"/>
      <c r="F1015" s="22"/>
      <c r="G1015" s="22"/>
      <c r="H1015" s="22"/>
      <c r="I1015" s="202"/>
      <c r="J1015" s="202"/>
      <c r="K1015" s="203"/>
      <c r="M1015" s="34"/>
    </row>
    <row r="1016" spans="2:13" hidden="1">
      <c r="B1016" s="202"/>
      <c r="C1016" s="203"/>
      <c r="D1016" s="202"/>
      <c r="E1016" s="202"/>
      <c r="F1016" s="22"/>
      <c r="G1016" s="22"/>
      <c r="H1016" s="22"/>
      <c r="I1016" s="202"/>
      <c r="J1016" s="202"/>
      <c r="K1016" s="203"/>
      <c r="M1016" s="34"/>
    </row>
    <row r="1017" spans="2:13" hidden="1">
      <c r="B1017" s="202"/>
      <c r="C1017" s="203"/>
      <c r="D1017" s="202"/>
      <c r="E1017" s="202"/>
      <c r="F1017" s="22"/>
      <c r="G1017" s="22"/>
      <c r="H1017" s="22"/>
      <c r="I1017" s="202"/>
      <c r="J1017" s="202"/>
      <c r="K1017" s="203"/>
      <c r="M1017" s="34"/>
    </row>
    <row r="1018" spans="2:13" hidden="1">
      <c r="B1018" s="202"/>
      <c r="C1018" s="203"/>
      <c r="D1018" s="202"/>
      <c r="E1018" s="202"/>
      <c r="F1018" s="22"/>
      <c r="G1018" s="22"/>
      <c r="H1018" s="22"/>
      <c r="I1018" s="202"/>
      <c r="J1018" s="202"/>
      <c r="K1018" s="203"/>
      <c r="M1018" s="34"/>
    </row>
    <row r="1019" spans="2:13" hidden="1">
      <c r="B1019" s="202"/>
      <c r="C1019" s="203"/>
      <c r="D1019" s="202"/>
      <c r="E1019" s="202"/>
      <c r="F1019" s="22"/>
      <c r="G1019" s="22"/>
      <c r="H1019" s="22"/>
      <c r="I1019" s="202"/>
      <c r="J1019" s="202"/>
      <c r="K1019" s="203"/>
      <c r="M1019" s="34"/>
    </row>
    <row r="1020" spans="2:13" hidden="1">
      <c r="B1020" s="202"/>
      <c r="C1020" s="203"/>
      <c r="D1020" s="202"/>
      <c r="E1020" s="202"/>
      <c r="F1020" s="22"/>
      <c r="G1020" s="22"/>
      <c r="H1020" s="22"/>
      <c r="I1020" s="202"/>
      <c r="J1020" s="202"/>
      <c r="K1020" s="203"/>
      <c r="M1020" s="34"/>
    </row>
    <row r="1021" spans="2:13" hidden="1">
      <c r="B1021" s="202"/>
      <c r="C1021" s="203"/>
      <c r="D1021" s="202"/>
      <c r="E1021" s="202"/>
      <c r="F1021" s="22"/>
      <c r="G1021" s="22"/>
      <c r="H1021" s="22"/>
      <c r="I1021" s="202"/>
      <c r="J1021" s="202"/>
      <c r="K1021" s="203"/>
      <c r="M1021" s="34"/>
    </row>
    <row r="1022" spans="2:13" hidden="1">
      <c r="B1022" s="202"/>
      <c r="C1022" s="203"/>
      <c r="D1022" s="202"/>
      <c r="E1022" s="202"/>
      <c r="F1022" s="22"/>
      <c r="G1022" s="22"/>
      <c r="H1022" s="22"/>
      <c r="I1022" s="202"/>
      <c r="J1022" s="202"/>
      <c r="K1022" s="203"/>
      <c r="M1022" s="34"/>
    </row>
    <row r="1023" spans="2:13" hidden="1">
      <c r="B1023" s="202"/>
      <c r="C1023" s="203"/>
      <c r="D1023" s="202"/>
      <c r="E1023" s="202"/>
      <c r="F1023" s="22"/>
      <c r="G1023" s="22"/>
      <c r="H1023" s="22"/>
      <c r="I1023" s="202"/>
      <c r="J1023" s="202"/>
      <c r="K1023" s="203"/>
      <c r="M1023" s="34"/>
    </row>
    <row r="1024" spans="2:13" hidden="1">
      <c r="B1024" s="202"/>
      <c r="C1024" s="203"/>
      <c r="D1024" s="202"/>
      <c r="E1024" s="202"/>
      <c r="F1024" s="22"/>
      <c r="G1024" s="22"/>
      <c r="H1024" s="22"/>
      <c r="I1024" s="202"/>
      <c r="J1024" s="202"/>
      <c r="K1024" s="203"/>
      <c r="M1024" s="34"/>
    </row>
    <row r="1025" spans="2:13" hidden="1">
      <c r="B1025" s="202"/>
      <c r="C1025" s="203"/>
      <c r="D1025" s="202"/>
      <c r="E1025" s="202"/>
      <c r="F1025" s="22"/>
      <c r="G1025" s="22"/>
      <c r="H1025" s="22"/>
      <c r="I1025" s="202"/>
      <c r="J1025" s="202"/>
      <c r="K1025" s="203"/>
      <c r="M1025" s="34"/>
    </row>
    <row r="1026" spans="2:13" hidden="1">
      <c r="B1026" s="202"/>
      <c r="C1026" s="203"/>
      <c r="D1026" s="202"/>
      <c r="E1026" s="202"/>
      <c r="F1026" s="22"/>
      <c r="G1026" s="22"/>
      <c r="H1026" s="22"/>
      <c r="I1026" s="202"/>
      <c r="J1026" s="202"/>
      <c r="K1026" s="203"/>
      <c r="M1026" s="34"/>
    </row>
    <row r="1027" spans="2:13" hidden="1">
      <c r="B1027" s="202"/>
      <c r="C1027" s="203"/>
      <c r="D1027" s="202"/>
      <c r="E1027" s="202"/>
      <c r="F1027" s="22"/>
      <c r="G1027" s="22"/>
      <c r="H1027" s="22"/>
      <c r="I1027" s="202"/>
      <c r="J1027" s="202"/>
      <c r="K1027" s="203"/>
      <c r="M1027" s="34"/>
    </row>
    <row r="1028" spans="2:13" hidden="1">
      <c r="B1028" s="202"/>
      <c r="C1028" s="203"/>
      <c r="D1028" s="202"/>
      <c r="E1028" s="202"/>
      <c r="F1028" s="22"/>
      <c r="G1028" s="22"/>
      <c r="H1028" s="22"/>
      <c r="I1028" s="202"/>
      <c r="J1028" s="202"/>
      <c r="K1028" s="203"/>
      <c r="M1028" s="34"/>
    </row>
    <row r="1029" spans="2:13" hidden="1">
      <c r="B1029" s="202"/>
      <c r="C1029" s="203"/>
      <c r="D1029" s="202"/>
      <c r="E1029" s="202"/>
      <c r="F1029" s="22"/>
      <c r="G1029" s="22"/>
      <c r="H1029" s="22"/>
      <c r="I1029" s="202"/>
      <c r="J1029" s="202"/>
      <c r="K1029" s="203"/>
      <c r="M1029" s="34"/>
    </row>
    <row r="1030" spans="2:13" hidden="1">
      <c r="B1030" s="202"/>
      <c r="C1030" s="203"/>
      <c r="D1030" s="202"/>
      <c r="E1030" s="202"/>
      <c r="F1030" s="22"/>
      <c r="G1030" s="22"/>
      <c r="H1030" s="22"/>
      <c r="I1030" s="202"/>
      <c r="J1030" s="202"/>
      <c r="K1030" s="203"/>
      <c r="M1030" s="34"/>
    </row>
    <row r="1031" spans="2:13" hidden="1">
      <c r="B1031" s="202"/>
      <c r="C1031" s="203"/>
      <c r="D1031" s="202"/>
      <c r="E1031" s="202"/>
      <c r="F1031" s="22"/>
      <c r="G1031" s="22"/>
      <c r="H1031" s="22"/>
      <c r="I1031" s="202"/>
      <c r="J1031" s="202"/>
      <c r="K1031" s="203"/>
      <c r="M1031" s="34"/>
    </row>
    <row r="1032" spans="2:13" hidden="1">
      <c r="B1032" s="202"/>
      <c r="C1032" s="203"/>
      <c r="D1032" s="202"/>
      <c r="E1032" s="202"/>
      <c r="F1032" s="22"/>
      <c r="G1032" s="22"/>
      <c r="H1032" s="22"/>
      <c r="I1032" s="202"/>
      <c r="J1032" s="202"/>
      <c r="K1032" s="203"/>
      <c r="M1032" s="34"/>
    </row>
    <row r="1033" spans="2:13" hidden="1">
      <c r="B1033" s="202"/>
      <c r="C1033" s="203"/>
      <c r="D1033" s="202"/>
      <c r="E1033" s="202"/>
      <c r="F1033" s="22"/>
      <c r="G1033" s="22"/>
      <c r="H1033" s="22"/>
      <c r="I1033" s="202"/>
      <c r="J1033" s="202"/>
      <c r="K1033" s="203"/>
      <c r="M1033" s="34"/>
    </row>
    <row r="1034" spans="2:13" hidden="1">
      <c r="B1034" s="202"/>
      <c r="C1034" s="203"/>
      <c r="D1034" s="202"/>
      <c r="E1034" s="202"/>
      <c r="F1034" s="22"/>
      <c r="G1034" s="22"/>
      <c r="H1034" s="22"/>
      <c r="I1034" s="202"/>
      <c r="J1034" s="202"/>
      <c r="K1034" s="203"/>
      <c r="M1034" s="34"/>
    </row>
    <row r="1035" spans="2:13" hidden="1">
      <c r="B1035" s="202"/>
      <c r="C1035" s="203"/>
      <c r="D1035" s="202"/>
      <c r="E1035" s="202"/>
      <c r="F1035" s="22"/>
      <c r="G1035" s="22"/>
      <c r="H1035" s="22"/>
      <c r="I1035" s="202"/>
      <c r="J1035" s="202"/>
      <c r="K1035" s="203"/>
      <c r="M1035" s="34"/>
    </row>
    <row r="1036" spans="2:13" hidden="1">
      <c r="B1036" s="202"/>
      <c r="C1036" s="203"/>
      <c r="D1036" s="202"/>
      <c r="E1036" s="202"/>
      <c r="F1036" s="22"/>
      <c r="G1036" s="22"/>
      <c r="H1036" s="22"/>
      <c r="I1036" s="202"/>
      <c r="J1036" s="202"/>
      <c r="K1036" s="203"/>
      <c r="M1036" s="34"/>
    </row>
    <row r="1037" spans="2:13" hidden="1">
      <c r="B1037" s="202"/>
      <c r="C1037" s="203"/>
      <c r="D1037" s="202"/>
      <c r="E1037" s="202"/>
      <c r="F1037" s="22"/>
      <c r="G1037" s="22"/>
      <c r="H1037" s="22"/>
      <c r="I1037" s="202"/>
      <c r="J1037" s="202"/>
      <c r="K1037" s="203"/>
      <c r="M1037" s="34"/>
    </row>
    <row r="1038" spans="2:13" hidden="1">
      <c r="B1038" s="202"/>
      <c r="C1038" s="203"/>
      <c r="D1038" s="202"/>
      <c r="E1038" s="202"/>
      <c r="F1038" s="22"/>
      <c r="G1038" s="22"/>
      <c r="H1038" s="22"/>
      <c r="I1038" s="202"/>
      <c r="J1038" s="202"/>
      <c r="K1038" s="203"/>
      <c r="M1038" s="34"/>
    </row>
    <row r="1039" spans="2:13" hidden="1">
      <c r="B1039" s="202"/>
      <c r="C1039" s="203"/>
      <c r="D1039" s="202"/>
      <c r="E1039" s="202"/>
      <c r="F1039" s="22"/>
      <c r="G1039" s="22"/>
      <c r="H1039" s="22"/>
      <c r="I1039" s="202"/>
      <c r="J1039" s="202"/>
      <c r="K1039" s="203"/>
      <c r="M1039" s="34"/>
    </row>
    <row r="1040" spans="2:13" hidden="1">
      <c r="B1040" s="202"/>
      <c r="C1040" s="203"/>
      <c r="D1040" s="202"/>
      <c r="E1040" s="202"/>
      <c r="F1040" s="22"/>
      <c r="G1040" s="22"/>
      <c r="H1040" s="22"/>
      <c r="I1040" s="202"/>
      <c r="J1040" s="202"/>
      <c r="K1040" s="203"/>
      <c r="M1040" s="34"/>
    </row>
    <row r="1041" spans="2:13" hidden="1">
      <c r="B1041" s="202"/>
      <c r="C1041" s="203"/>
      <c r="D1041" s="202"/>
      <c r="E1041" s="202"/>
      <c r="F1041" s="22"/>
      <c r="G1041" s="22"/>
      <c r="H1041" s="22"/>
      <c r="I1041" s="202"/>
      <c r="J1041" s="202"/>
      <c r="K1041" s="203"/>
      <c r="M1041" s="34"/>
    </row>
    <row r="1042" spans="2:13" hidden="1">
      <c r="B1042" s="202"/>
      <c r="C1042" s="203"/>
      <c r="D1042" s="202"/>
      <c r="E1042" s="202"/>
      <c r="F1042" s="22"/>
      <c r="G1042" s="22"/>
      <c r="H1042" s="22"/>
      <c r="I1042" s="202"/>
      <c r="J1042" s="202"/>
      <c r="K1042" s="203"/>
      <c r="M1042" s="34"/>
    </row>
    <row r="1043" spans="2:13" hidden="1">
      <c r="B1043" s="202"/>
      <c r="C1043" s="203"/>
      <c r="D1043" s="202"/>
      <c r="E1043" s="202"/>
      <c r="F1043" s="22"/>
      <c r="G1043" s="22"/>
      <c r="H1043" s="22"/>
      <c r="I1043" s="202"/>
      <c r="J1043" s="202"/>
      <c r="K1043" s="203"/>
      <c r="M1043" s="34"/>
    </row>
    <row r="1044" spans="2:13" hidden="1">
      <c r="B1044" s="202"/>
      <c r="C1044" s="203"/>
      <c r="D1044" s="202"/>
      <c r="E1044" s="202"/>
      <c r="F1044" s="22"/>
      <c r="G1044" s="22"/>
      <c r="H1044" s="22"/>
      <c r="I1044" s="202"/>
      <c r="J1044" s="202"/>
      <c r="K1044" s="203"/>
      <c r="M1044" s="34"/>
    </row>
    <row r="1045" spans="2:13" hidden="1">
      <c r="B1045" s="202"/>
      <c r="C1045" s="203"/>
      <c r="D1045" s="202"/>
      <c r="E1045" s="202"/>
      <c r="F1045" s="22"/>
      <c r="G1045" s="22"/>
      <c r="H1045" s="22"/>
      <c r="I1045" s="202"/>
      <c r="J1045" s="202"/>
      <c r="K1045" s="203"/>
      <c r="M1045" s="34"/>
    </row>
    <row r="1046" spans="2:13" hidden="1">
      <c r="B1046" s="202"/>
      <c r="C1046" s="203"/>
      <c r="D1046" s="202"/>
      <c r="E1046" s="202"/>
      <c r="F1046" s="22"/>
      <c r="G1046" s="22"/>
      <c r="H1046" s="22"/>
      <c r="I1046" s="202"/>
      <c r="J1046" s="202"/>
      <c r="K1046" s="203"/>
      <c r="M1046" s="34"/>
    </row>
    <row r="1047" spans="2:13" hidden="1">
      <c r="B1047" s="202"/>
      <c r="C1047" s="203"/>
      <c r="D1047" s="202"/>
      <c r="E1047" s="202"/>
      <c r="F1047" s="22"/>
      <c r="G1047" s="22"/>
      <c r="H1047" s="22"/>
      <c r="I1047" s="202"/>
      <c r="J1047" s="202"/>
      <c r="K1047" s="203"/>
      <c r="M1047" s="34"/>
    </row>
    <row r="1048" spans="2:13" hidden="1">
      <c r="B1048" s="202"/>
      <c r="C1048" s="203"/>
      <c r="D1048" s="202"/>
      <c r="E1048" s="202"/>
      <c r="F1048" s="22"/>
      <c r="G1048" s="22"/>
      <c r="H1048" s="22"/>
      <c r="I1048" s="202"/>
      <c r="J1048" s="202"/>
      <c r="K1048" s="203"/>
      <c r="M1048" s="34"/>
    </row>
    <row r="1049" spans="2:13" hidden="1">
      <c r="B1049" s="202"/>
      <c r="C1049" s="203"/>
      <c r="D1049" s="202"/>
      <c r="E1049" s="202"/>
      <c r="F1049" s="22"/>
      <c r="G1049" s="22"/>
      <c r="H1049" s="22"/>
      <c r="I1049" s="202"/>
      <c r="J1049" s="202"/>
      <c r="K1049" s="203"/>
      <c r="M1049" s="34"/>
    </row>
    <row r="1050" spans="2:13" hidden="1">
      <c r="B1050" s="202"/>
      <c r="C1050" s="203"/>
      <c r="D1050" s="202"/>
      <c r="E1050" s="202"/>
      <c r="F1050" s="22"/>
      <c r="G1050" s="22"/>
      <c r="H1050" s="22"/>
      <c r="I1050" s="202"/>
      <c r="J1050" s="202"/>
      <c r="K1050" s="203"/>
      <c r="M1050" s="34"/>
    </row>
    <row r="1051" spans="2:13" hidden="1">
      <c r="B1051" s="202"/>
      <c r="C1051" s="203"/>
      <c r="D1051" s="202"/>
      <c r="E1051" s="202"/>
      <c r="F1051" s="22"/>
      <c r="G1051" s="22"/>
      <c r="H1051" s="22"/>
      <c r="I1051" s="202"/>
      <c r="J1051" s="202"/>
      <c r="K1051" s="203"/>
      <c r="M1051" s="34"/>
    </row>
    <row r="1052" spans="2:13" hidden="1">
      <c r="B1052" s="202"/>
      <c r="C1052" s="203"/>
      <c r="D1052" s="202"/>
      <c r="E1052" s="202"/>
      <c r="F1052" s="22"/>
      <c r="G1052" s="22"/>
      <c r="H1052" s="22"/>
      <c r="I1052" s="202"/>
      <c r="J1052" s="202"/>
      <c r="K1052" s="203"/>
      <c r="M1052" s="34"/>
    </row>
    <row r="1053" spans="2:13" hidden="1">
      <c r="B1053" s="202"/>
      <c r="C1053" s="203"/>
      <c r="D1053" s="202"/>
      <c r="E1053" s="202"/>
      <c r="F1053" s="22"/>
      <c r="G1053" s="22"/>
      <c r="H1053" s="22"/>
      <c r="I1053" s="202"/>
      <c r="J1053" s="202"/>
      <c r="K1053" s="203"/>
      <c r="M1053" s="34"/>
    </row>
    <row r="1054" spans="2:13" hidden="1">
      <c r="B1054" s="202"/>
      <c r="C1054" s="203"/>
      <c r="D1054" s="202"/>
      <c r="E1054" s="202"/>
      <c r="F1054" s="22"/>
      <c r="G1054" s="22"/>
      <c r="H1054" s="22"/>
      <c r="I1054" s="202"/>
      <c r="J1054" s="202"/>
      <c r="K1054" s="203"/>
      <c r="M1054" s="34"/>
    </row>
    <row r="1055" spans="2:13" hidden="1">
      <c r="B1055" s="202"/>
      <c r="C1055" s="203"/>
      <c r="D1055" s="202"/>
      <c r="E1055" s="202"/>
      <c r="F1055" s="22"/>
      <c r="G1055" s="22"/>
      <c r="H1055" s="22"/>
      <c r="I1055" s="202"/>
      <c r="J1055" s="202"/>
      <c r="K1055" s="203"/>
      <c r="M1055" s="34"/>
    </row>
    <row r="1056" spans="2:13" hidden="1">
      <c r="B1056" s="202"/>
      <c r="C1056" s="203"/>
      <c r="D1056" s="202"/>
      <c r="E1056" s="202"/>
      <c r="F1056" s="22"/>
      <c r="G1056" s="22"/>
      <c r="H1056" s="22"/>
      <c r="I1056" s="202"/>
      <c r="J1056" s="202"/>
      <c r="K1056" s="203"/>
      <c r="M1056" s="34"/>
    </row>
    <row r="1057" spans="2:13" hidden="1">
      <c r="B1057" s="202"/>
      <c r="C1057" s="203"/>
      <c r="D1057" s="202"/>
      <c r="E1057" s="202"/>
      <c r="F1057" s="22"/>
      <c r="G1057" s="22"/>
      <c r="H1057" s="22"/>
      <c r="I1057" s="202"/>
      <c r="J1057" s="202"/>
      <c r="K1057" s="203"/>
      <c r="M1057" s="34"/>
    </row>
    <row r="1058" spans="2:13" hidden="1">
      <c r="B1058" s="202"/>
      <c r="C1058" s="203"/>
      <c r="D1058" s="202"/>
      <c r="E1058" s="202"/>
      <c r="F1058" s="22"/>
      <c r="G1058" s="22"/>
      <c r="H1058" s="22"/>
      <c r="I1058" s="202"/>
      <c r="J1058" s="202"/>
      <c r="K1058" s="203"/>
      <c r="M1058" s="34"/>
    </row>
    <row r="1059" spans="2:13" hidden="1">
      <c r="B1059" s="202"/>
      <c r="C1059" s="203"/>
      <c r="D1059" s="202"/>
      <c r="E1059" s="202"/>
      <c r="F1059" s="22"/>
      <c r="G1059" s="22"/>
      <c r="H1059" s="22"/>
      <c r="I1059" s="202"/>
      <c r="J1059" s="202"/>
      <c r="K1059" s="203"/>
      <c r="M1059" s="34"/>
    </row>
    <row r="1060" spans="2:13" hidden="1">
      <c r="B1060" s="202"/>
      <c r="C1060" s="203"/>
      <c r="D1060" s="202"/>
      <c r="E1060" s="202"/>
      <c r="F1060" s="22"/>
      <c r="G1060" s="22"/>
      <c r="H1060" s="22"/>
      <c r="I1060" s="202"/>
      <c r="J1060" s="202"/>
      <c r="K1060" s="203"/>
      <c r="M1060" s="34"/>
    </row>
    <row r="1061" spans="2:13" hidden="1">
      <c r="B1061" s="202"/>
      <c r="C1061" s="203"/>
      <c r="D1061" s="202"/>
      <c r="E1061" s="202"/>
      <c r="F1061" s="22"/>
      <c r="G1061" s="22"/>
      <c r="H1061" s="22"/>
      <c r="I1061" s="202"/>
      <c r="J1061" s="202"/>
      <c r="K1061" s="203"/>
      <c r="M1061" s="34"/>
    </row>
    <row r="1062" spans="2:13" hidden="1">
      <c r="B1062" s="202"/>
      <c r="C1062" s="203"/>
      <c r="D1062" s="202"/>
      <c r="E1062" s="202"/>
      <c r="F1062" s="22"/>
      <c r="G1062" s="22"/>
      <c r="H1062" s="22"/>
      <c r="I1062" s="202"/>
      <c r="J1062" s="202"/>
      <c r="K1062" s="203"/>
      <c r="M1062" s="34"/>
    </row>
    <row r="1063" spans="2:13" hidden="1">
      <c r="B1063" s="202"/>
      <c r="C1063" s="203"/>
      <c r="D1063" s="202"/>
      <c r="E1063" s="202"/>
      <c r="F1063" s="22"/>
      <c r="G1063" s="22"/>
      <c r="H1063" s="22"/>
      <c r="I1063" s="202"/>
      <c r="J1063" s="202"/>
      <c r="K1063" s="203"/>
      <c r="M1063" s="34"/>
    </row>
    <row r="1064" spans="2:13" hidden="1">
      <c r="B1064" s="202"/>
      <c r="C1064" s="203"/>
      <c r="D1064" s="202"/>
      <c r="E1064" s="202"/>
      <c r="F1064" s="22"/>
      <c r="G1064" s="22"/>
      <c r="H1064" s="22"/>
      <c r="I1064" s="202"/>
      <c r="J1064" s="202"/>
      <c r="K1064" s="203"/>
      <c r="M1064" s="34"/>
    </row>
    <row r="1065" spans="2:13" hidden="1">
      <c r="B1065" s="202"/>
      <c r="C1065" s="203"/>
      <c r="D1065" s="202"/>
      <c r="E1065" s="202"/>
      <c r="F1065" s="22"/>
      <c r="G1065" s="22"/>
      <c r="H1065" s="22"/>
      <c r="I1065" s="202"/>
      <c r="J1065" s="202"/>
      <c r="K1065" s="203"/>
      <c r="M1065" s="34"/>
    </row>
    <row r="1066" spans="2:13" hidden="1">
      <c r="B1066" s="202"/>
      <c r="C1066" s="203"/>
      <c r="D1066" s="202"/>
      <c r="E1066" s="202"/>
      <c r="F1066" s="22"/>
      <c r="G1066" s="22"/>
      <c r="H1066" s="22"/>
      <c r="I1066" s="202"/>
      <c r="J1066" s="202"/>
      <c r="K1066" s="203"/>
      <c r="M1066" s="34"/>
    </row>
    <row r="1067" spans="2:13" hidden="1">
      <c r="B1067" s="202"/>
      <c r="C1067" s="203"/>
      <c r="D1067" s="202"/>
      <c r="E1067" s="202"/>
      <c r="F1067" s="22"/>
      <c r="G1067" s="22"/>
      <c r="H1067" s="22"/>
      <c r="I1067" s="202"/>
      <c r="J1067" s="202"/>
      <c r="K1067" s="203"/>
      <c r="M1067" s="34"/>
    </row>
    <row r="1068" spans="2:13" hidden="1">
      <c r="B1068" s="202"/>
      <c r="C1068" s="203"/>
      <c r="D1068" s="202"/>
      <c r="E1068" s="202"/>
      <c r="F1068" s="22"/>
      <c r="G1068" s="22"/>
      <c r="H1068" s="22"/>
      <c r="I1068" s="202"/>
      <c r="J1068" s="202"/>
      <c r="K1068" s="203"/>
      <c r="M1068" s="34"/>
    </row>
    <row r="1069" spans="2:13" hidden="1">
      <c r="B1069" s="202"/>
      <c r="C1069" s="203"/>
      <c r="D1069" s="202"/>
      <c r="E1069" s="202"/>
      <c r="F1069" s="22"/>
      <c r="G1069" s="22"/>
      <c r="H1069" s="22"/>
      <c r="I1069" s="202"/>
      <c r="J1069" s="202"/>
      <c r="K1069" s="203"/>
      <c r="M1069" s="34"/>
    </row>
    <row r="1070" spans="2:13" hidden="1">
      <c r="B1070" s="202"/>
      <c r="C1070" s="203"/>
      <c r="D1070" s="202"/>
      <c r="E1070" s="202"/>
      <c r="F1070" s="22"/>
      <c r="G1070" s="22"/>
      <c r="H1070" s="22"/>
      <c r="I1070" s="202"/>
      <c r="J1070" s="202"/>
      <c r="K1070" s="203"/>
      <c r="M1070" s="34"/>
    </row>
    <row r="1071" spans="2:13" hidden="1">
      <c r="B1071" s="202"/>
      <c r="C1071" s="203"/>
      <c r="D1071" s="202"/>
      <c r="E1071" s="202"/>
      <c r="F1071" s="22"/>
      <c r="G1071" s="22"/>
      <c r="H1071" s="22"/>
      <c r="I1071" s="202"/>
      <c r="J1071" s="202"/>
      <c r="K1071" s="203"/>
      <c r="M1071" s="34"/>
    </row>
    <row r="1072" spans="2:13" hidden="1">
      <c r="B1072" s="202"/>
      <c r="C1072" s="203"/>
      <c r="D1072" s="202"/>
      <c r="E1072" s="202"/>
      <c r="F1072" s="22"/>
      <c r="G1072" s="22"/>
      <c r="H1072" s="22"/>
      <c r="I1072" s="202"/>
      <c r="J1072" s="202"/>
      <c r="K1072" s="203"/>
      <c r="M1072" s="34"/>
    </row>
    <row r="1073" spans="2:13" hidden="1">
      <c r="B1073" s="202"/>
      <c r="C1073" s="203"/>
      <c r="D1073" s="202"/>
      <c r="E1073" s="202"/>
      <c r="F1073" s="22"/>
      <c r="G1073" s="22"/>
      <c r="H1073" s="22"/>
      <c r="I1073" s="202"/>
      <c r="J1073" s="202"/>
      <c r="K1073" s="203"/>
      <c r="M1073" s="34"/>
    </row>
    <row r="1074" spans="2:13" hidden="1">
      <c r="B1074" s="202"/>
      <c r="C1074" s="203"/>
      <c r="D1074" s="202"/>
      <c r="E1074" s="202"/>
      <c r="F1074" s="22"/>
      <c r="G1074" s="22"/>
      <c r="H1074" s="22"/>
      <c r="I1074" s="202"/>
      <c r="J1074" s="202"/>
      <c r="K1074" s="203"/>
      <c r="M1074" s="34"/>
    </row>
    <row r="1075" spans="2:13" hidden="1">
      <c r="B1075" s="202"/>
      <c r="C1075" s="203"/>
      <c r="D1075" s="202"/>
      <c r="E1075" s="202"/>
      <c r="F1075" s="22"/>
      <c r="G1075" s="22"/>
      <c r="H1075" s="22"/>
      <c r="I1075" s="202"/>
      <c r="J1075" s="202"/>
      <c r="K1075" s="203"/>
      <c r="M1075" s="34"/>
    </row>
    <row r="1076" spans="2:13" hidden="1">
      <c r="B1076" s="202"/>
      <c r="C1076" s="203"/>
      <c r="D1076" s="202"/>
      <c r="E1076" s="202"/>
      <c r="F1076" s="22"/>
      <c r="G1076" s="22"/>
      <c r="H1076" s="22"/>
      <c r="I1076" s="202"/>
      <c r="J1076" s="202"/>
      <c r="K1076" s="203"/>
      <c r="M1076" s="34"/>
    </row>
    <row r="1077" spans="2:13" hidden="1">
      <c r="B1077" s="202"/>
      <c r="C1077" s="203"/>
      <c r="D1077" s="202"/>
      <c r="E1077" s="202"/>
      <c r="F1077" s="22"/>
      <c r="G1077" s="22"/>
      <c r="H1077" s="22"/>
      <c r="I1077" s="202"/>
      <c r="J1077" s="202"/>
      <c r="K1077" s="203"/>
      <c r="M1077" s="34"/>
    </row>
    <row r="1078" spans="2:13" hidden="1">
      <c r="B1078" s="202"/>
      <c r="C1078" s="203"/>
      <c r="D1078" s="202"/>
      <c r="E1078" s="202"/>
      <c r="F1078" s="22"/>
      <c r="G1078" s="22"/>
      <c r="H1078" s="22"/>
      <c r="I1078" s="202"/>
      <c r="J1078" s="202"/>
      <c r="K1078" s="203"/>
      <c r="M1078" s="34"/>
    </row>
    <row r="1079" spans="2:13" hidden="1">
      <c r="B1079" s="202"/>
      <c r="C1079" s="203"/>
      <c r="D1079" s="202"/>
      <c r="E1079" s="202"/>
      <c r="F1079" s="22"/>
      <c r="G1079" s="22"/>
      <c r="H1079" s="22"/>
      <c r="I1079" s="202"/>
      <c r="J1079" s="202"/>
      <c r="K1079" s="203"/>
      <c r="M1079" s="34"/>
    </row>
    <row r="1080" spans="2:13" hidden="1">
      <c r="B1080" s="202"/>
      <c r="C1080" s="203"/>
      <c r="D1080" s="202"/>
      <c r="E1080" s="202"/>
      <c r="F1080" s="22"/>
      <c r="G1080" s="22"/>
      <c r="H1080" s="22"/>
      <c r="I1080" s="202"/>
      <c r="J1080" s="202"/>
      <c r="K1080" s="203"/>
      <c r="M1080" s="34"/>
    </row>
    <row r="1081" spans="2:13" hidden="1">
      <c r="B1081" s="202"/>
      <c r="C1081" s="203"/>
      <c r="D1081" s="202"/>
      <c r="E1081" s="202"/>
      <c r="F1081" s="22"/>
      <c r="G1081" s="22"/>
      <c r="H1081" s="22"/>
      <c r="I1081" s="202"/>
      <c r="J1081" s="202"/>
      <c r="K1081" s="203"/>
      <c r="M1081" s="34"/>
    </row>
    <row r="1082" spans="2:13" hidden="1">
      <c r="B1082" s="202"/>
      <c r="C1082" s="203"/>
      <c r="D1082" s="202"/>
      <c r="E1082" s="202"/>
      <c r="F1082" s="22"/>
      <c r="G1082" s="22"/>
      <c r="H1082" s="22"/>
      <c r="I1082" s="202"/>
      <c r="J1082" s="202"/>
      <c r="K1082" s="203"/>
      <c r="M1082" s="34"/>
    </row>
    <row r="1083" spans="2:13" hidden="1">
      <c r="B1083" s="202"/>
      <c r="C1083" s="203"/>
      <c r="D1083" s="202"/>
      <c r="E1083" s="202"/>
      <c r="F1083" s="22"/>
      <c r="G1083" s="22"/>
      <c r="H1083" s="22"/>
      <c r="I1083" s="202"/>
      <c r="J1083" s="202"/>
      <c r="K1083" s="203"/>
      <c r="M1083" s="34"/>
    </row>
    <row r="1084" spans="2:13" hidden="1">
      <c r="B1084" s="202"/>
      <c r="C1084" s="203"/>
      <c r="D1084" s="202"/>
      <c r="E1084" s="202"/>
      <c r="F1084" s="22"/>
      <c r="G1084" s="22"/>
      <c r="H1084" s="22"/>
      <c r="I1084" s="202"/>
      <c r="J1084" s="202"/>
      <c r="K1084" s="203"/>
      <c r="M1084" s="34"/>
    </row>
    <row r="1085" spans="2:13" hidden="1">
      <c r="B1085" s="202"/>
      <c r="C1085" s="203"/>
      <c r="D1085" s="202"/>
      <c r="E1085" s="202"/>
      <c r="F1085" s="22"/>
      <c r="G1085" s="22"/>
      <c r="H1085" s="22"/>
      <c r="I1085" s="202"/>
      <c r="J1085" s="202"/>
      <c r="K1085" s="203"/>
      <c r="M1085" s="34"/>
    </row>
    <row r="1086" spans="2:13" hidden="1">
      <c r="B1086" s="202"/>
      <c r="C1086" s="203"/>
      <c r="D1086" s="202"/>
      <c r="E1086" s="202"/>
      <c r="F1086" s="22"/>
      <c r="G1086" s="22"/>
      <c r="H1086" s="22"/>
      <c r="I1086" s="202"/>
      <c r="J1086" s="202"/>
      <c r="K1086" s="203"/>
      <c r="M1086" s="34"/>
    </row>
    <row r="1087" spans="2:13" hidden="1">
      <c r="B1087" s="202"/>
      <c r="C1087" s="203"/>
      <c r="D1087" s="202"/>
      <c r="E1087" s="202"/>
      <c r="F1087" s="22"/>
      <c r="G1087" s="22"/>
      <c r="H1087" s="22"/>
      <c r="I1087" s="202"/>
      <c r="J1087" s="202"/>
      <c r="K1087" s="203"/>
      <c r="M1087" s="34"/>
    </row>
    <row r="1088" spans="2:13" hidden="1">
      <c r="B1088" s="202"/>
      <c r="C1088" s="203"/>
      <c r="D1088" s="202"/>
      <c r="E1088" s="202"/>
      <c r="F1088" s="22"/>
      <c r="G1088" s="22"/>
      <c r="H1088" s="22"/>
      <c r="I1088" s="202"/>
      <c r="J1088" s="202"/>
      <c r="K1088" s="203"/>
      <c r="M1088" s="34"/>
    </row>
    <row r="1089" spans="2:13" hidden="1">
      <c r="B1089" s="202"/>
      <c r="C1089" s="203"/>
      <c r="D1089" s="202"/>
      <c r="E1089" s="202"/>
      <c r="F1089" s="22"/>
      <c r="G1089" s="22"/>
      <c r="H1089" s="22"/>
      <c r="I1089" s="202"/>
      <c r="J1089" s="202"/>
      <c r="K1089" s="203"/>
      <c r="M1089" s="34"/>
    </row>
    <row r="1090" spans="2:13" hidden="1">
      <c r="B1090" s="202"/>
      <c r="C1090" s="203"/>
      <c r="D1090" s="202"/>
      <c r="E1090" s="202"/>
      <c r="F1090" s="22"/>
      <c r="G1090" s="22"/>
      <c r="H1090" s="22"/>
      <c r="I1090" s="202"/>
      <c r="J1090" s="202"/>
      <c r="K1090" s="203"/>
      <c r="M1090" s="34"/>
    </row>
    <row r="1091" spans="2:13" hidden="1">
      <c r="B1091" s="202"/>
      <c r="C1091" s="203"/>
      <c r="D1091" s="202"/>
      <c r="E1091" s="202"/>
      <c r="F1091" s="22"/>
      <c r="G1091" s="22"/>
      <c r="H1091" s="22"/>
      <c r="I1091" s="202"/>
      <c r="J1091" s="202"/>
      <c r="K1091" s="203"/>
      <c r="M1091" s="34"/>
    </row>
    <row r="1092" spans="2:13" hidden="1">
      <c r="B1092" s="202"/>
      <c r="C1092" s="203"/>
      <c r="D1092" s="202"/>
      <c r="E1092" s="202"/>
      <c r="F1092" s="22"/>
      <c r="G1092" s="22"/>
      <c r="H1092" s="22"/>
      <c r="I1092" s="202"/>
      <c r="J1092" s="202"/>
      <c r="K1092" s="203"/>
      <c r="M1092" s="34"/>
    </row>
    <row r="1093" spans="2:13" hidden="1">
      <c r="B1093" s="202"/>
      <c r="C1093" s="203"/>
      <c r="D1093" s="202"/>
      <c r="E1093" s="202"/>
      <c r="F1093" s="22"/>
      <c r="G1093" s="22"/>
      <c r="H1093" s="22"/>
      <c r="I1093" s="202"/>
      <c r="J1093" s="202"/>
      <c r="K1093" s="203"/>
      <c r="M1093" s="34"/>
    </row>
    <row r="1094" spans="2:13" hidden="1">
      <c r="B1094" s="202"/>
      <c r="C1094" s="203"/>
      <c r="D1094" s="202"/>
      <c r="E1094" s="202"/>
      <c r="F1094" s="22"/>
      <c r="G1094" s="22"/>
      <c r="H1094" s="22"/>
      <c r="I1094" s="202"/>
      <c r="J1094" s="202"/>
      <c r="K1094" s="203"/>
      <c r="M1094" s="34"/>
    </row>
    <row r="1095" spans="2:13" hidden="1">
      <c r="B1095" s="202"/>
      <c r="C1095" s="203"/>
      <c r="D1095" s="202"/>
      <c r="E1095" s="202"/>
      <c r="F1095" s="22"/>
      <c r="G1095" s="22"/>
      <c r="H1095" s="22"/>
      <c r="I1095" s="202"/>
      <c r="J1095" s="202"/>
      <c r="K1095" s="203"/>
      <c r="M1095" s="34"/>
    </row>
    <row r="1096" spans="2:13" hidden="1">
      <c r="B1096" s="202"/>
      <c r="C1096" s="203"/>
      <c r="D1096" s="202"/>
      <c r="E1096" s="202"/>
      <c r="F1096" s="22"/>
      <c r="G1096" s="22"/>
      <c r="H1096" s="22"/>
      <c r="I1096" s="202"/>
      <c r="J1096" s="202"/>
      <c r="K1096" s="203"/>
      <c r="M1096" s="34"/>
    </row>
    <row r="1097" spans="2:13" hidden="1">
      <c r="B1097" s="202"/>
      <c r="C1097" s="203"/>
      <c r="D1097" s="202"/>
      <c r="E1097" s="202"/>
      <c r="F1097" s="22"/>
      <c r="G1097" s="22"/>
      <c r="H1097" s="22"/>
      <c r="I1097" s="202"/>
      <c r="J1097" s="202"/>
      <c r="K1097" s="203"/>
      <c r="M1097" s="34"/>
    </row>
    <row r="1098" spans="2:13" hidden="1">
      <c r="B1098" s="202"/>
      <c r="C1098" s="203"/>
      <c r="D1098" s="202"/>
      <c r="E1098" s="202"/>
      <c r="F1098" s="22"/>
      <c r="G1098" s="22"/>
      <c r="H1098" s="22"/>
      <c r="I1098" s="202"/>
      <c r="J1098" s="202"/>
      <c r="K1098" s="203"/>
      <c r="M1098" s="34"/>
    </row>
    <row r="1099" spans="2:13" hidden="1">
      <c r="B1099" s="202"/>
      <c r="C1099" s="203"/>
      <c r="D1099" s="202"/>
      <c r="E1099" s="202"/>
      <c r="F1099" s="22"/>
      <c r="G1099" s="22"/>
      <c r="H1099" s="22"/>
      <c r="I1099" s="202"/>
      <c r="J1099" s="202"/>
      <c r="K1099" s="203"/>
      <c r="M1099" s="34"/>
    </row>
    <row r="1100" spans="2:13" hidden="1">
      <c r="B1100" s="202"/>
      <c r="C1100" s="203"/>
      <c r="D1100" s="202"/>
      <c r="E1100" s="202"/>
      <c r="F1100" s="22"/>
      <c r="G1100" s="22"/>
      <c r="H1100" s="22"/>
      <c r="I1100" s="202"/>
      <c r="J1100" s="202"/>
      <c r="K1100" s="203"/>
      <c r="M1100" s="34"/>
    </row>
    <row r="1101" spans="2:13" hidden="1">
      <c r="B1101" s="202"/>
      <c r="C1101" s="203"/>
      <c r="D1101" s="202"/>
      <c r="E1101" s="202"/>
      <c r="F1101" s="22"/>
      <c r="G1101" s="22"/>
      <c r="H1101" s="22"/>
      <c r="I1101" s="202"/>
      <c r="J1101" s="202"/>
      <c r="K1101" s="203"/>
      <c r="M1101" s="34"/>
    </row>
    <row r="1102" spans="2:13" hidden="1">
      <c r="B1102" s="202"/>
      <c r="C1102" s="203"/>
      <c r="D1102" s="202"/>
      <c r="E1102" s="202"/>
      <c r="F1102" s="22"/>
      <c r="G1102" s="22"/>
      <c r="H1102" s="22"/>
      <c r="I1102" s="202"/>
      <c r="J1102" s="202"/>
      <c r="K1102" s="203"/>
      <c r="M1102" s="34"/>
    </row>
    <row r="1103" spans="2:13" hidden="1">
      <c r="B1103" s="202"/>
      <c r="C1103" s="203"/>
      <c r="D1103" s="202"/>
      <c r="E1103" s="202"/>
      <c r="F1103" s="22"/>
      <c r="G1103" s="22"/>
      <c r="H1103" s="22"/>
      <c r="I1103" s="202"/>
      <c r="J1103" s="202"/>
      <c r="K1103" s="203"/>
      <c r="M1103" s="34"/>
    </row>
    <row r="1104" spans="2:13" hidden="1">
      <c r="B1104" s="202"/>
      <c r="C1104" s="203"/>
      <c r="D1104" s="202"/>
      <c r="E1104" s="202"/>
      <c r="F1104" s="22"/>
      <c r="G1104" s="22"/>
      <c r="H1104" s="22"/>
      <c r="I1104" s="202"/>
      <c r="J1104" s="202"/>
      <c r="K1104" s="203"/>
      <c r="M1104" s="34"/>
    </row>
    <row r="1105" spans="2:13" hidden="1">
      <c r="B1105" s="202"/>
      <c r="C1105" s="203"/>
      <c r="D1105" s="202"/>
      <c r="E1105" s="202"/>
      <c r="F1105" s="22"/>
      <c r="G1105" s="22"/>
      <c r="H1105" s="22"/>
      <c r="I1105" s="202"/>
      <c r="J1105" s="202"/>
      <c r="K1105" s="203"/>
      <c r="M1105" s="34"/>
    </row>
    <row r="1106" spans="2:13" hidden="1">
      <c r="B1106" s="202"/>
      <c r="C1106" s="203"/>
      <c r="D1106" s="202"/>
      <c r="E1106" s="202"/>
      <c r="F1106" s="22"/>
      <c r="G1106" s="22"/>
      <c r="H1106" s="22"/>
      <c r="I1106" s="202"/>
      <c r="J1106" s="202"/>
      <c r="K1106" s="203"/>
      <c r="M1106" s="34"/>
    </row>
    <row r="1107" spans="2:13" hidden="1">
      <c r="B1107" s="202"/>
      <c r="C1107" s="203"/>
      <c r="D1107" s="202"/>
      <c r="E1107" s="202"/>
      <c r="F1107" s="22"/>
      <c r="G1107" s="22"/>
      <c r="H1107" s="22"/>
      <c r="I1107" s="202"/>
      <c r="J1107" s="202"/>
      <c r="K1107" s="203"/>
      <c r="M1107" s="34"/>
    </row>
    <row r="1108" spans="2:13" hidden="1">
      <c r="B1108" s="202"/>
      <c r="C1108" s="203"/>
      <c r="D1108" s="202"/>
      <c r="E1108" s="202"/>
      <c r="F1108" s="22"/>
      <c r="G1108" s="22"/>
      <c r="H1108" s="22"/>
      <c r="I1108" s="202"/>
      <c r="J1108" s="202"/>
      <c r="K1108" s="203"/>
      <c r="M1108" s="34"/>
    </row>
    <row r="1109" spans="2:13" hidden="1">
      <c r="B1109" s="202"/>
      <c r="C1109" s="203"/>
      <c r="D1109" s="202"/>
      <c r="E1109" s="202"/>
      <c r="F1109" s="22"/>
      <c r="G1109" s="22"/>
      <c r="H1109" s="22"/>
      <c r="I1109" s="202"/>
      <c r="J1109" s="202"/>
      <c r="K1109" s="203"/>
      <c r="M1109" s="34"/>
    </row>
    <row r="1110" spans="2:13" hidden="1">
      <c r="B1110" s="202"/>
      <c r="C1110" s="203"/>
      <c r="D1110" s="202"/>
      <c r="E1110" s="202"/>
      <c r="F1110" s="22"/>
      <c r="G1110" s="22"/>
      <c r="H1110" s="22"/>
      <c r="I1110" s="202"/>
      <c r="J1110" s="202"/>
      <c r="K1110" s="203"/>
      <c r="M1110" s="34"/>
    </row>
    <row r="1111" spans="2:13" hidden="1">
      <c r="B1111" s="202"/>
      <c r="C1111" s="203"/>
      <c r="D1111" s="202"/>
      <c r="E1111" s="202"/>
      <c r="F1111" s="22"/>
      <c r="G1111" s="22"/>
      <c r="H1111" s="22"/>
      <c r="I1111" s="202"/>
      <c r="J1111" s="202"/>
      <c r="K1111" s="203"/>
      <c r="M1111" s="34"/>
    </row>
    <row r="1112" spans="2:13" hidden="1">
      <c r="B1112" s="202"/>
      <c r="C1112" s="203"/>
      <c r="D1112" s="202"/>
      <c r="E1112" s="202"/>
      <c r="F1112" s="22"/>
      <c r="G1112" s="22"/>
      <c r="H1112" s="22"/>
      <c r="I1112" s="202"/>
      <c r="J1112" s="202"/>
      <c r="K1112" s="203"/>
      <c r="M1112" s="34"/>
    </row>
    <row r="1113" spans="2:13" hidden="1">
      <c r="B1113" s="202"/>
      <c r="C1113" s="203"/>
      <c r="D1113" s="202"/>
      <c r="E1113" s="202"/>
      <c r="F1113" s="22"/>
      <c r="G1113" s="22"/>
      <c r="H1113" s="22"/>
      <c r="I1113" s="202"/>
      <c r="J1113" s="202"/>
      <c r="K1113" s="203"/>
      <c r="M1113" s="34"/>
    </row>
    <row r="1114" spans="2:13" hidden="1">
      <c r="B1114" s="202"/>
      <c r="C1114" s="203"/>
      <c r="D1114" s="202"/>
      <c r="E1114" s="202"/>
      <c r="F1114" s="22"/>
      <c r="G1114" s="22"/>
      <c r="H1114" s="22"/>
      <c r="I1114" s="202"/>
      <c r="J1114" s="202"/>
      <c r="K1114" s="203"/>
      <c r="M1114" s="34"/>
    </row>
    <row r="1115" spans="2:13" hidden="1">
      <c r="B1115" s="202"/>
      <c r="C1115" s="203"/>
      <c r="D1115" s="202"/>
      <c r="E1115" s="202"/>
      <c r="F1115" s="22"/>
      <c r="G1115" s="22"/>
      <c r="H1115" s="22"/>
      <c r="I1115" s="202"/>
      <c r="J1115" s="202"/>
      <c r="K1115" s="203"/>
      <c r="M1115" s="34"/>
    </row>
    <row r="1116" spans="2:13" hidden="1">
      <c r="B1116" s="202"/>
      <c r="C1116" s="203"/>
      <c r="D1116" s="202"/>
      <c r="E1116" s="202"/>
      <c r="F1116" s="22"/>
      <c r="G1116" s="22"/>
      <c r="H1116" s="22"/>
      <c r="I1116" s="202"/>
      <c r="J1116" s="202"/>
      <c r="K1116" s="203"/>
      <c r="M1116" s="34"/>
    </row>
    <row r="1117" spans="2:13" hidden="1">
      <c r="B1117" s="202"/>
      <c r="C1117" s="203"/>
      <c r="D1117" s="202"/>
      <c r="E1117" s="202"/>
      <c r="F1117" s="22"/>
      <c r="G1117" s="22"/>
      <c r="H1117" s="22"/>
      <c r="I1117" s="202"/>
      <c r="J1117" s="202"/>
      <c r="K1117" s="203"/>
      <c r="M1117" s="34"/>
    </row>
    <row r="1118" spans="2:13" hidden="1">
      <c r="B1118" s="202"/>
      <c r="C1118" s="203"/>
      <c r="D1118" s="202"/>
      <c r="E1118" s="202"/>
      <c r="F1118" s="22"/>
      <c r="G1118" s="22"/>
      <c r="H1118" s="22"/>
      <c r="I1118" s="202"/>
      <c r="J1118" s="202"/>
      <c r="K1118" s="203"/>
      <c r="M1118" s="34"/>
    </row>
    <row r="1119" spans="2:13" hidden="1">
      <c r="B1119" s="202"/>
      <c r="C1119" s="203"/>
      <c r="D1119" s="202"/>
      <c r="E1119" s="202"/>
      <c r="F1119" s="22"/>
      <c r="G1119" s="22"/>
      <c r="H1119" s="22"/>
      <c r="I1119" s="202"/>
      <c r="J1119" s="202"/>
      <c r="K1119" s="203"/>
      <c r="M1119" s="34"/>
    </row>
    <row r="1120" spans="2:13" hidden="1">
      <c r="B1120" s="202"/>
      <c r="C1120" s="203"/>
      <c r="D1120" s="202"/>
      <c r="E1120" s="202"/>
      <c r="F1120" s="22"/>
      <c r="G1120" s="22"/>
      <c r="H1120" s="22"/>
      <c r="I1120" s="202"/>
      <c r="J1120" s="202"/>
      <c r="K1120" s="203"/>
      <c r="M1120" s="34"/>
    </row>
    <row r="1121" spans="2:13" hidden="1">
      <c r="B1121" s="202"/>
      <c r="C1121" s="203"/>
      <c r="D1121" s="202"/>
      <c r="E1121" s="202"/>
      <c r="F1121" s="22"/>
      <c r="G1121" s="22"/>
      <c r="H1121" s="22"/>
      <c r="I1121" s="202"/>
      <c r="J1121" s="202"/>
      <c r="K1121" s="203"/>
      <c r="M1121" s="34"/>
    </row>
    <row r="1122" spans="2:13" hidden="1">
      <c r="B1122" s="202"/>
      <c r="C1122" s="203"/>
      <c r="D1122" s="202"/>
      <c r="E1122" s="202"/>
      <c r="F1122" s="22"/>
      <c r="G1122" s="22"/>
      <c r="H1122" s="22"/>
      <c r="I1122" s="202"/>
      <c r="J1122" s="202"/>
      <c r="K1122" s="203"/>
      <c r="M1122" s="34"/>
    </row>
    <row r="1123" spans="2:13" hidden="1">
      <c r="B1123" s="202"/>
      <c r="C1123" s="203"/>
      <c r="D1123" s="202"/>
      <c r="E1123" s="202"/>
      <c r="F1123" s="22"/>
      <c r="G1123" s="22"/>
      <c r="H1123" s="22"/>
      <c r="I1123" s="202"/>
      <c r="J1123" s="202"/>
      <c r="K1123" s="203"/>
      <c r="M1123" s="34"/>
    </row>
    <row r="1124" spans="2:13" hidden="1">
      <c r="B1124" s="202"/>
      <c r="C1124" s="203"/>
      <c r="D1124" s="202"/>
      <c r="E1124" s="202"/>
      <c r="F1124" s="22"/>
      <c r="G1124" s="22"/>
      <c r="H1124" s="22"/>
      <c r="I1124" s="202"/>
      <c r="J1124" s="202"/>
      <c r="K1124" s="203"/>
      <c r="M1124" s="34"/>
    </row>
    <row r="1125" spans="2:13" hidden="1">
      <c r="B1125" s="202"/>
      <c r="C1125" s="203"/>
      <c r="D1125" s="202"/>
      <c r="E1125" s="202"/>
      <c r="F1125" s="22"/>
      <c r="G1125" s="22"/>
      <c r="H1125" s="22"/>
      <c r="I1125" s="202"/>
      <c r="J1125" s="202"/>
      <c r="K1125" s="203"/>
      <c r="M1125" s="34"/>
    </row>
    <row r="1126" spans="2:13" hidden="1">
      <c r="B1126" s="202"/>
      <c r="C1126" s="203"/>
      <c r="D1126" s="202"/>
      <c r="E1126" s="202"/>
      <c r="F1126" s="22"/>
      <c r="G1126" s="22"/>
      <c r="H1126" s="22"/>
      <c r="I1126" s="202"/>
      <c r="J1126" s="202"/>
      <c r="K1126" s="203"/>
      <c r="M1126" s="34"/>
    </row>
    <row r="1127" spans="2:13" hidden="1">
      <c r="B1127" s="202"/>
      <c r="C1127" s="203"/>
      <c r="D1127" s="202"/>
      <c r="E1127" s="202"/>
      <c r="F1127" s="22"/>
      <c r="G1127" s="22"/>
      <c r="H1127" s="22"/>
      <c r="I1127" s="202"/>
      <c r="J1127" s="202"/>
      <c r="K1127" s="203"/>
      <c r="M1127" s="34"/>
    </row>
    <row r="1128" spans="2:13" hidden="1">
      <c r="B1128" s="202"/>
      <c r="C1128" s="203"/>
      <c r="D1128" s="202"/>
      <c r="E1128" s="202"/>
      <c r="F1128" s="22"/>
      <c r="G1128" s="22"/>
      <c r="H1128" s="22"/>
      <c r="I1128" s="202"/>
      <c r="J1128" s="202"/>
      <c r="K1128" s="203"/>
      <c r="M1128" s="34"/>
    </row>
    <row r="1129" spans="2:13" hidden="1">
      <c r="B1129" s="202"/>
      <c r="C1129" s="203"/>
      <c r="D1129" s="202"/>
      <c r="E1129" s="202"/>
      <c r="F1129" s="22"/>
      <c r="G1129" s="22"/>
      <c r="H1129" s="22"/>
      <c r="I1129" s="202"/>
      <c r="J1129" s="202"/>
      <c r="K1129" s="203"/>
      <c r="M1129" s="34"/>
    </row>
    <row r="1130" spans="2:13" hidden="1">
      <c r="B1130" s="202"/>
      <c r="C1130" s="203"/>
      <c r="D1130" s="202"/>
      <c r="E1130" s="202"/>
      <c r="F1130" s="22"/>
      <c r="G1130" s="22"/>
      <c r="H1130" s="22"/>
      <c r="I1130" s="202"/>
      <c r="J1130" s="202"/>
      <c r="K1130" s="203"/>
      <c r="M1130" s="34"/>
    </row>
    <row r="1131" spans="2:13" hidden="1">
      <c r="B1131" s="202"/>
      <c r="C1131" s="203"/>
      <c r="D1131" s="202"/>
      <c r="E1131" s="202"/>
      <c r="F1131" s="22"/>
      <c r="G1131" s="22"/>
      <c r="H1131" s="22"/>
      <c r="I1131" s="202"/>
      <c r="J1131" s="202"/>
      <c r="K1131" s="203"/>
      <c r="M1131" s="34"/>
    </row>
    <row r="1132" spans="2:13" hidden="1">
      <c r="B1132" s="202"/>
      <c r="C1132" s="203"/>
      <c r="D1132" s="202"/>
      <c r="E1132" s="202"/>
      <c r="F1132" s="22"/>
      <c r="G1132" s="22"/>
      <c r="H1132" s="22"/>
      <c r="I1132" s="202"/>
      <c r="J1132" s="202"/>
      <c r="K1132" s="203"/>
      <c r="M1132" s="34"/>
    </row>
    <row r="1133" spans="2:13" hidden="1">
      <c r="B1133" s="202"/>
      <c r="C1133" s="203"/>
      <c r="D1133" s="202"/>
      <c r="E1133" s="202"/>
      <c r="F1133" s="22"/>
      <c r="G1133" s="22"/>
      <c r="H1133" s="22"/>
      <c r="I1133" s="202"/>
      <c r="J1133" s="202"/>
      <c r="K1133" s="203"/>
      <c r="M1133" s="34"/>
    </row>
    <row r="1134" spans="2:13" hidden="1">
      <c r="B1134" s="202"/>
      <c r="C1134" s="203"/>
      <c r="D1134" s="202"/>
      <c r="E1134" s="202"/>
      <c r="F1134" s="22"/>
      <c r="G1134" s="22"/>
      <c r="H1134" s="22"/>
      <c r="I1134" s="202"/>
      <c r="J1134" s="202"/>
      <c r="K1134" s="203"/>
      <c r="M1134" s="34"/>
    </row>
    <row r="1135" spans="2:13" hidden="1">
      <c r="B1135" s="202"/>
      <c r="C1135" s="203"/>
      <c r="D1135" s="202"/>
      <c r="E1135" s="202"/>
      <c r="F1135" s="22"/>
      <c r="G1135" s="22"/>
      <c r="H1135" s="22"/>
      <c r="I1135" s="202"/>
      <c r="J1135" s="202"/>
      <c r="K1135" s="203"/>
      <c r="M1135" s="34"/>
    </row>
    <row r="1136" spans="2:13" hidden="1">
      <c r="B1136" s="202"/>
      <c r="C1136" s="203"/>
      <c r="D1136" s="202"/>
      <c r="E1136" s="202"/>
      <c r="F1136" s="22"/>
      <c r="G1136" s="22"/>
      <c r="H1136" s="22"/>
      <c r="I1136" s="202"/>
      <c r="J1136" s="202"/>
      <c r="K1136" s="203"/>
      <c r="M1136" s="34"/>
    </row>
    <row r="1137" spans="2:13" hidden="1">
      <c r="B1137" s="202"/>
      <c r="C1137" s="203"/>
      <c r="D1137" s="202"/>
      <c r="E1137" s="202"/>
      <c r="F1137" s="22"/>
      <c r="G1137" s="22"/>
      <c r="H1137" s="22"/>
      <c r="I1137" s="202"/>
      <c r="J1137" s="202"/>
      <c r="K1137" s="203"/>
      <c r="M1137" s="34"/>
    </row>
    <row r="1138" spans="2:13" hidden="1">
      <c r="B1138" s="202"/>
      <c r="C1138" s="203"/>
      <c r="D1138" s="202"/>
      <c r="E1138" s="202"/>
      <c r="F1138" s="22"/>
      <c r="G1138" s="22"/>
      <c r="H1138" s="22"/>
      <c r="I1138" s="202"/>
      <c r="J1138" s="202"/>
      <c r="K1138" s="203"/>
      <c r="M1138" s="34"/>
    </row>
    <row r="1139" spans="2:13" hidden="1">
      <c r="B1139" s="202"/>
      <c r="C1139" s="203"/>
      <c r="D1139" s="202"/>
      <c r="E1139" s="202"/>
      <c r="F1139" s="22"/>
      <c r="G1139" s="22"/>
      <c r="H1139" s="22"/>
      <c r="I1139" s="202"/>
      <c r="J1139" s="202"/>
      <c r="K1139" s="203"/>
      <c r="M1139" s="34"/>
    </row>
    <row r="1140" spans="2:13" hidden="1">
      <c r="B1140" s="202"/>
      <c r="C1140" s="203"/>
      <c r="D1140" s="202"/>
      <c r="E1140" s="202"/>
      <c r="F1140" s="22"/>
      <c r="G1140" s="22"/>
      <c r="H1140" s="22"/>
      <c r="I1140" s="202"/>
      <c r="J1140" s="202"/>
      <c r="K1140" s="203"/>
      <c r="M1140" s="34"/>
    </row>
    <row r="1141" spans="2:13" hidden="1">
      <c r="B1141" s="202"/>
      <c r="C1141" s="203"/>
      <c r="D1141" s="202"/>
      <c r="E1141" s="202"/>
      <c r="F1141" s="22"/>
      <c r="G1141" s="22"/>
      <c r="H1141" s="22"/>
      <c r="I1141" s="202"/>
      <c r="J1141" s="202"/>
      <c r="K1141" s="203"/>
      <c r="M1141" s="34"/>
    </row>
    <row r="1142" spans="2:13" hidden="1">
      <c r="B1142" s="202"/>
      <c r="C1142" s="203"/>
      <c r="D1142" s="202"/>
      <c r="E1142" s="202"/>
      <c r="F1142" s="22"/>
      <c r="G1142" s="22"/>
      <c r="H1142" s="22"/>
      <c r="I1142" s="202"/>
      <c r="J1142" s="202"/>
      <c r="K1142" s="203"/>
      <c r="M1142" s="34"/>
    </row>
    <row r="1143" spans="2:13" hidden="1">
      <c r="B1143" s="202"/>
      <c r="C1143" s="203"/>
      <c r="D1143" s="202"/>
      <c r="E1143" s="202"/>
      <c r="F1143" s="22"/>
      <c r="G1143" s="22"/>
      <c r="H1143" s="22"/>
      <c r="I1143" s="202"/>
      <c r="J1143" s="202"/>
      <c r="K1143" s="203"/>
      <c r="M1143" s="34"/>
    </row>
    <row r="1144" spans="2:13" hidden="1">
      <c r="B1144" s="202"/>
      <c r="C1144" s="203"/>
      <c r="D1144" s="202"/>
      <c r="E1144" s="202"/>
      <c r="F1144" s="22"/>
      <c r="G1144" s="22"/>
      <c r="H1144" s="22"/>
      <c r="I1144" s="202"/>
      <c r="J1144" s="202"/>
      <c r="K1144" s="203"/>
      <c r="M1144" s="34"/>
    </row>
    <row r="1145" spans="2:13" hidden="1">
      <c r="B1145" s="202"/>
      <c r="C1145" s="203"/>
      <c r="D1145" s="202"/>
      <c r="E1145" s="202"/>
      <c r="F1145" s="22"/>
      <c r="G1145" s="22"/>
      <c r="H1145" s="22"/>
      <c r="I1145" s="202"/>
      <c r="J1145" s="202"/>
      <c r="K1145" s="203"/>
      <c r="M1145" s="34"/>
    </row>
    <row r="1146" spans="2:13" hidden="1">
      <c r="B1146" s="202"/>
      <c r="C1146" s="203"/>
      <c r="D1146" s="202"/>
      <c r="E1146" s="202"/>
      <c r="F1146" s="22"/>
      <c r="G1146" s="22"/>
      <c r="H1146" s="22"/>
      <c r="I1146" s="202"/>
      <c r="J1146" s="202"/>
      <c r="K1146" s="203"/>
      <c r="M1146" s="34"/>
    </row>
    <row r="1147" spans="2:13" hidden="1">
      <c r="B1147" s="202"/>
      <c r="C1147" s="203"/>
      <c r="D1147" s="202"/>
      <c r="E1147" s="202"/>
      <c r="F1147" s="22"/>
      <c r="G1147" s="22"/>
      <c r="H1147" s="22"/>
      <c r="I1147" s="202"/>
      <c r="J1147" s="202"/>
      <c r="K1147" s="203"/>
      <c r="M1147" s="34"/>
    </row>
    <row r="1148" spans="2:13" hidden="1">
      <c r="B1148" s="202"/>
      <c r="C1148" s="203"/>
      <c r="D1148" s="202"/>
      <c r="E1148" s="202"/>
      <c r="F1148" s="22"/>
      <c r="G1148" s="22"/>
      <c r="H1148" s="22"/>
      <c r="I1148" s="202"/>
      <c r="J1148" s="202"/>
      <c r="K1148" s="203"/>
      <c r="M1148" s="34"/>
    </row>
    <row r="1149" spans="2:13" hidden="1">
      <c r="B1149" s="202"/>
      <c r="C1149" s="203"/>
      <c r="D1149" s="202"/>
      <c r="E1149" s="202"/>
      <c r="F1149" s="22"/>
      <c r="G1149" s="22"/>
      <c r="H1149" s="22"/>
      <c r="I1149" s="202"/>
      <c r="J1149" s="202"/>
      <c r="K1149" s="203"/>
      <c r="M1149" s="34"/>
    </row>
    <row r="1150" spans="2:13" hidden="1">
      <c r="B1150" s="202"/>
      <c r="C1150" s="203"/>
      <c r="D1150" s="202"/>
      <c r="E1150" s="202"/>
      <c r="F1150" s="22"/>
      <c r="G1150" s="22"/>
      <c r="H1150" s="22"/>
      <c r="I1150" s="202"/>
      <c r="J1150" s="202"/>
      <c r="K1150" s="203"/>
      <c r="M1150" s="34"/>
    </row>
    <row r="1151" spans="2:13" hidden="1">
      <c r="B1151" s="202"/>
      <c r="C1151" s="203"/>
      <c r="D1151" s="202"/>
      <c r="E1151" s="202"/>
      <c r="F1151" s="22"/>
      <c r="G1151" s="22"/>
      <c r="H1151" s="22"/>
      <c r="I1151" s="202"/>
      <c r="J1151" s="202"/>
      <c r="K1151" s="203"/>
      <c r="M1151" s="34"/>
    </row>
    <row r="1152" spans="2:13" hidden="1">
      <c r="B1152" s="202"/>
      <c r="C1152" s="203"/>
      <c r="D1152" s="202"/>
      <c r="E1152" s="202"/>
      <c r="F1152" s="22"/>
      <c r="G1152" s="22"/>
      <c r="H1152" s="22"/>
      <c r="I1152" s="202"/>
      <c r="J1152" s="202"/>
      <c r="K1152" s="203"/>
      <c r="M1152" s="34"/>
    </row>
    <row r="1153" spans="2:13" hidden="1">
      <c r="B1153" s="202"/>
      <c r="C1153" s="203"/>
      <c r="D1153" s="202"/>
      <c r="E1153" s="202"/>
      <c r="F1153" s="22"/>
      <c r="G1153" s="22"/>
      <c r="H1153" s="22"/>
      <c r="I1153" s="202"/>
      <c r="J1153" s="202"/>
      <c r="K1153" s="203"/>
      <c r="M1153" s="34"/>
    </row>
    <row r="1154" spans="2:13" hidden="1">
      <c r="B1154" s="202"/>
      <c r="C1154" s="203"/>
      <c r="D1154" s="202"/>
      <c r="E1154" s="202"/>
      <c r="F1154" s="22"/>
      <c r="G1154" s="22"/>
      <c r="H1154" s="22"/>
      <c r="I1154" s="202"/>
      <c r="J1154" s="202"/>
      <c r="K1154" s="203"/>
      <c r="M1154" s="34"/>
    </row>
    <row r="1155" spans="2:13" hidden="1">
      <c r="B1155" s="202"/>
      <c r="C1155" s="203"/>
      <c r="D1155" s="202"/>
      <c r="E1155" s="202"/>
      <c r="F1155" s="22"/>
      <c r="G1155" s="22"/>
      <c r="H1155" s="22"/>
      <c r="I1155" s="202"/>
      <c r="J1155" s="202"/>
      <c r="K1155" s="203"/>
      <c r="M1155" s="34"/>
    </row>
    <row r="1156" spans="2:13" hidden="1">
      <c r="B1156" s="202"/>
      <c r="C1156" s="203"/>
      <c r="D1156" s="202"/>
      <c r="E1156" s="202"/>
      <c r="F1156" s="22"/>
      <c r="G1156" s="22"/>
      <c r="H1156" s="22"/>
      <c r="I1156" s="202"/>
      <c r="J1156" s="202"/>
      <c r="K1156" s="203"/>
      <c r="M1156" s="34"/>
    </row>
    <row r="1157" spans="2:13" hidden="1">
      <c r="B1157" s="202"/>
      <c r="C1157" s="203"/>
      <c r="D1157" s="202"/>
      <c r="E1157" s="202"/>
      <c r="F1157" s="22"/>
      <c r="G1157" s="22"/>
      <c r="H1157" s="22"/>
      <c r="I1157" s="202"/>
      <c r="J1157" s="202"/>
      <c r="K1157" s="203"/>
      <c r="M1157" s="34"/>
    </row>
    <row r="1158" spans="2:13" hidden="1">
      <c r="B1158" s="202"/>
      <c r="C1158" s="203"/>
      <c r="D1158" s="202"/>
      <c r="E1158" s="202"/>
      <c r="F1158" s="22"/>
      <c r="G1158" s="22"/>
      <c r="H1158" s="22"/>
      <c r="I1158" s="202"/>
      <c r="J1158" s="202"/>
      <c r="K1158" s="203"/>
      <c r="M1158" s="34"/>
    </row>
    <row r="1159" spans="2:13" hidden="1">
      <c r="B1159" s="202"/>
      <c r="C1159" s="203"/>
      <c r="D1159" s="202"/>
      <c r="E1159" s="202"/>
      <c r="F1159" s="22"/>
      <c r="G1159" s="22"/>
      <c r="H1159" s="22"/>
      <c r="I1159" s="202"/>
      <c r="J1159" s="202"/>
      <c r="K1159" s="203"/>
      <c r="M1159" s="34"/>
    </row>
    <row r="1160" spans="2:13" hidden="1">
      <c r="B1160" s="202"/>
      <c r="C1160" s="203"/>
      <c r="D1160" s="202"/>
      <c r="E1160" s="202"/>
      <c r="F1160" s="22"/>
      <c r="G1160" s="22"/>
      <c r="H1160" s="22"/>
      <c r="I1160" s="202"/>
      <c r="J1160" s="202"/>
      <c r="K1160" s="203"/>
      <c r="M1160" s="34"/>
    </row>
    <row r="1161" spans="2:13" hidden="1">
      <c r="B1161" s="202"/>
      <c r="C1161" s="203"/>
      <c r="D1161" s="202"/>
      <c r="E1161" s="202"/>
      <c r="F1161" s="22"/>
      <c r="G1161" s="22"/>
      <c r="H1161" s="22"/>
      <c r="I1161" s="202"/>
      <c r="J1161" s="202"/>
      <c r="K1161" s="203"/>
      <c r="M1161" s="34"/>
    </row>
    <row r="1162" spans="2:13" hidden="1">
      <c r="B1162" s="202"/>
      <c r="C1162" s="203"/>
      <c r="D1162" s="202"/>
      <c r="E1162" s="202"/>
      <c r="F1162" s="22"/>
      <c r="G1162" s="22"/>
      <c r="H1162" s="22"/>
      <c r="I1162" s="202"/>
      <c r="J1162" s="202"/>
      <c r="K1162" s="203"/>
      <c r="M1162" s="34"/>
    </row>
    <row r="1163" spans="2:13" hidden="1">
      <c r="B1163" s="202"/>
      <c r="C1163" s="203"/>
      <c r="D1163" s="202"/>
      <c r="E1163" s="202"/>
      <c r="F1163" s="22"/>
      <c r="G1163" s="22"/>
      <c r="H1163" s="22"/>
      <c r="I1163" s="202"/>
      <c r="J1163" s="202"/>
      <c r="K1163" s="203"/>
      <c r="M1163" s="34"/>
    </row>
    <row r="1164" spans="2:13" hidden="1">
      <c r="B1164" s="202"/>
      <c r="C1164" s="203"/>
      <c r="D1164" s="202"/>
      <c r="E1164" s="202"/>
      <c r="F1164" s="22"/>
      <c r="G1164" s="22"/>
      <c r="H1164" s="22"/>
      <c r="I1164" s="202"/>
      <c r="J1164" s="202"/>
      <c r="K1164" s="203"/>
      <c r="M1164" s="34"/>
    </row>
    <row r="1165" spans="2:13" hidden="1">
      <c r="B1165" s="202"/>
      <c r="C1165" s="203"/>
      <c r="D1165" s="202"/>
      <c r="E1165" s="202"/>
      <c r="F1165" s="22"/>
      <c r="G1165" s="22"/>
      <c r="H1165" s="22"/>
      <c r="I1165" s="202"/>
      <c r="J1165" s="202"/>
      <c r="K1165" s="203"/>
      <c r="M1165" s="34"/>
    </row>
    <row r="1166" spans="2:13" hidden="1">
      <c r="B1166" s="202"/>
      <c r="C1166" s="203"/>
      <c r="D1166" s="202"/>
      <c r="E1166" s="202"/>
      <c r="F1166" s="22"/>
      <c r="G1166" s="22"/>
      <c r="H1166" s="22"/>
      <c r="I1166" s="202"/>
      <c r="J1166" s="202"/>
      <c r="K1166" s="203"/>
      <c r="M1166" s="34"/>
    </row>
    <row r="1167" spans="2:13" hidden="1">
      <c r="B1167" s="202"/>
      <c r="C1167" s="203"/>
      <c r="D1167" s="202"/>
      <c r="E1167" s="202"/>
      <c r="F1167" s="22"/>
      <c r="G1167" s="22"/>
      <c r="H1167" s="22"/>
      <c r="I1167" s="202"/>
      <c r="J1167" s="202"/>
      <c r="K1167" s="203"/>
      <c r="M1167" s="34"/>
    </row>
    <row r="1168" spans="2:13" hidden="1">
      <c r="B1168" s="202"/>
      <c r="C1168" s="203"/>
      <c r="D1168" s="202"/>
      <c r="E1168" s="202"/>
      <c r="F1168" s="22"/>
      <c r="G1168" s="22"/>
      <c r="H1168" s="22"/>
      <c r="I1168" s="202"/>
      <c r="J1168" s="202"/>
      <c r="K1168" s="203"/>
      <c r="M1168" s="34"/>
    </row>
    <row r="1169" spans="2:13" hidden="1">
      <c r="B1169" s="202"/>
      <c r="C1169" s="203"/>
      <c r="D1169" s="202"/>
      <c r="E1169" s="202"/>
      <c r="F1169" s="22"/>
      <c r="G1169" s="22"/>
      <c r="H1169" s="22"/>
      <c r="I1169" s="202"/>
      <c r="J1169" s="202"/>
      <c r="K1169" s="203"/>
      <c r="M1169" s="34"/>
    </row>
    <row r="1170" spans="2:13" hidden="1">
      <c r="B1170" s="202"/>
      <c r="C1170" s="203"/>
      <c r="D1170" s="202"/>
      <c r="E1170" s="202"/>
      <c r="F1170" s="22"/>
      <c r="G1170" s="22"/>
      <c r="H1170" s="22"/>
      <c r="I1170" s="202"/>
      <c r="J1170" s="202"/>
      <c r="K1170" s="203"/>
      <c r="M1170" s="34"/>
    </row>
    <row r="1171" spans="2:13" hidden="1">
      <c r="B1171" s="202"/>
      <c r="C1171" s="203"/>
      <c r="D1171" s="202"/>
      <c r="E1171" s="202"/>
      <c r="F1171" s="22"/>
      <c r="G1171" s="22"/>
      <c r="H1171" s="22"/>
      <c r="I1171" s="202"/>
      <c r="J1171" s="202"/>
      <c r="K1171" s="203"/>
      <c r="M1171" s="34"/>
    </row>
    <row r="1172" spans="2:13" hidden="1">
      <c r="B1172" s="202"/>
      <c r="C1172" s="203"/>
      <c r="D1172" s="202"/>
      <c r="E1172" s="202"/>
      <c r="F1172" s="22"/>
      <c r="G1172" s="22"/>
      <c r="H1172" s="22"/>
      <c r="I1172" s="202"/>
      <c r="J1172" s="202"/>
      <c r="K1172" s="203"/>
      <c r="M1172" s="34"/>
    </row>
    <row r="1173" spans="2:13" hidden="1">
      <c r="B1173" s="202"/>
      <c r="C1173" s="203"/>
      <c r="D1173" s="202"/>
      <c r="E1173" s="202"/>
      <c r="F1173" s="22"/>
      <c r="G1173" s="22"/>
      <c r="H1173" s="22"/>
      <c r="I1173" s="202"/>
      <c r="J1173" s="202"/>
      <c r="K1173" s="203"/>
      <c r="M1173" s="34"/>
    </row>
    <row r="1174" spans="2:13" hidden="1">
      <c r="B1174" s="202"/>
      <c r="C1174" s="203"/>
      <c r="D1174" s="202"/>
      <c r="E1174" s="202"/>
      <c r="F1174" s="22"/>
      <c r="G1174" s="22"/>
      <c r="H1174" s="22"/>
      <c r="I1174" s="202"/>
      <c r="J1174" s="202"/>
      <c r="K1174" s="203"/>
      <c r="M1174" s="34"/>
    </row>
    <row r="1175" spans="2:13" hidden="1">
      <c r="B1175" s="202"/>
      <c r="C1175" s="203"/>
      <c r="D1175" s="202"/>
      <c r="E1175" s="202"/>
      <c r="F1175" s="22"/>
      <c r="G1175" s="22"/>
      <c r="H1175" s="22"/>
      <c r="I1175" s="202"/>
      <c r="J1175" s="202"/>
      <c r="K1175" s="203"/>
      <c r="M1175" s="34"/>
    </row>
    <row r="1176" spans="2:13" hidden="1">
      <c r="B1176" s="202"/>
      <c r="C1176" s="203"/>
      <c r="D1176" s="202"/>
      <c r="E1176" s="202"/>
      <c r="F1176" s="22"/>
      <c r="G1176" s="22"/>
      <c r="H1176" s="22"/>
      <c r="I1176" s="202"/>
      <c r="J1176" s="202"/>
      <c r="K1176" s="203"/>
      <c r="M1176" s="34"/>
    </row>
    <row r="1177" spans="2:13" hidden="1">
      <c r="B1177" s="202"/>
      <c r="C1177" s="203"/>
      <c r="D1177" s="202"/>
      <c r="E1177" s="202"/>
      <c r="F1177" s="22"/>
      <c r="G1177" s="22"/>
      <c r="H1177" s="22"/>
      <c r="I1177" s="202"/>
      <c r="J1177" s="202"/>
      <c r="K1177" s="203"/>
      <c r="M1177" s="34"/>
    </row>
    <row r="1178" spans="2:13" hidden="1">
      <c r="B1178" s="202"/>
      <c r="C1178" s="203"/>
      <c r="D1178" s="202"/>
      <c r="E1178" s="202"/>
      <c r="F1178" s="22"/>
      <c r="G1178" s="22"/>
      <c r="H1178" s="22"/>
      <c r="I1178" s="202"/>
      <c r="J1178" s="202"/>
      <c r="K1178" s="203"/>
      <c r="M1178" s="34"/>
    </row>
    <row r="1179" spans="2:13" hidden="1">
      <c r="B1179" s="202"/>
      <c r="C1179" s="203"/>
      <c r="D1179" s="202"/>
      <c r="E1179" s="202"/>
      <c r="F1179" s="22"/>
      <c r="G1179" s="22"/>
      <c r="H1179" s="22"/>
      <c r="I1179" s="202"/>
      <c r="J1179" s="202"/>
      <c r="K1179" s="203"/>
      <c r="M1179" s="34"/>
    </row>
    <row r="1180" spans="2:13" hidden="1">
      <c r="B1180" s="202"/>
      <c r="C1180" s="203"/>
      <c r="D1180" s="202"/>
      <c r="E1180" s="202"/>
      <c r="F1180" s="22"/>
      <c r="G1180" s="22"/>
      <c r="H1180" s="22"/>
      <c r="I1180" s="202"/>
      <c r="J1180" s="202"/>
      <c r="K1180" s="203"/>
      <c r="M1180" s="34"/>
    </row>
    <row r="1181" spans="2:13" hidden="1">
      <c r="B1181" s="202"/>
      <c r="C1181" s="203"/>
      <c r="D1181" s="202"/>
      <c r="E1181" s="202"/>
      <c r="F1181" s="22"/>
      <c r="G1181" s="22"/>
      <c r="H1181" s="22"/>
      <c r="I1181" s="202"/>
      <c r="J1181" s="202"/>
      <c r="K1181" s="203"/>
      <c r="M1181" s="34"/>
    </row>
    <row r="1182" spans="2:13" hidden="1">
      <c r="B1182" s="202"/>
      <c r="C1182" s="203"/>
      <c r="D1182" s="202"/>
      <c r="E1182" s="202"/>
      <c r="F1182" s="22"/>
      <c r="G1182" s="22"/>
      <c r="H1182" s="22"/>
      <c r="I1182" s="202"/>
      <c r="J1182" s="202"/>
      <c r="K1182" s="203"/>
      <c r="M1182" s="34"/>
    </row>
    <row r="1183" spans="2:13" hidden="1">
      <c r="B1183" s="202"/>
      <c r="C1183" s="203"/>
      <c r="D1183" s="202"/>
      <c r="E1183" s="202"/>
      <c r="F1183" s="22"/>
      <c r="G1183" s="22"/>
      <c r="H1183" s="22"/>
      <c r="I1183" s="202"/>
      <c r="J1183" s="202"/>
      <c r="K1183" s="203"/>
      <c r="M1183" s="34"/>
    </row>
    <row r="1184" spans="2:13" hidden="1">
      <c r="B1184" s="202"/>
      <c r="C1184" s="203"/>
      <c r="D1184" s="202"/>
      <c r="E1184" s="202"/>
      <c r="F1184" s="22"/>
      <c r="G1184" s="22"/>
      <c r="H1184" s="22"/>
      <c r="I1184" s="202"/>
      <c r="J1184" s="202"/>
      <c r="K1184" s="203"/>
      <c r="M1184" s="34"/>
    </row>
    <row r="1185" spans="2:13" hidden="1">
      <c r="B1185" s="202"/>
      <c r="C1185" s="203"/>
      <c r="D1185" s="202"/>
      <c r="E1185" s="202"/>
      <c r="F1185" s="22"/>
      <c r="G1185" s="22"/>
      <c r="H1185" s="22"/>
      <c r="I1185" s="202"/>
      <c r="J1185" s="202"/>
      <c r="K1185" s="203"/>
      <c r="M1185" s="34"/>
    </row>
    <row r="1186" spans="2:13" hidden="1">
      <c r="B1186" s="202"/>
      <c r="C1186" s="203"/>
      <c r="D1186" s="202"/>
      <c r="E1186" s="202"/>
      <c r="F1186" s="22"/>
      <c r="G1186" s="22"/>
      <c r="H1186" s="22"/>
      <c r="I1186" s="202"/>
      <c r="J1186" s="202"/>
      <c r="K1186" s="203"/>
      <c r="M1186" s="34"/>
    </row>
    <row r="1187" spans="2:13" hidden="1">
      <c r="B1187" s="202"/>
      <c r="C1187" s="203"/>
      <c r="D1187" s="202"/>
      <c r="E1187" s="202"/>
      <c r="F1187" s="22"/>
      <c r="G1187" s="22"/>
      <c r="H1187" s="22"/>
      <c r="I1187" s="202"/>
      <c r="J1187" s="202"/>
      <c r="K1187" s="203"/>
      <c r="M1187" s="34"/>
    </row>
    <row r="1188" spans="2:13" hidden="1">
      <c r="B1188" s="202"/>
      <c r="C1188" s="203"/>
      <c r="D1188" s="202"/>
      <c r="E1188" s="202"/>
      <c r="F1188" s="22"/>
      <c r="G1188" s="22"/>
      <c r="H1188" s="22"/>
      <c r="I1188" s="202"/>
      <c r="J1188" s="202"/>
      <c r="K1188" s="203"/>
      <c r="M1188" s="34"/>
    </row>
    <row r="1189" spans="2:13" hidden="1">
      <c r="B1189" s="202"/>
      <c r="C1189" s="203"/>
      <c r="D1189" s="202"/>
      <c r="E1189" s="202"/>
      <c r="F1189" s="22"/>
      <c r="G1189" s="22"/>
      <c r="H1189" s="22"/>
      <c r="I1189" s="202"/>
      <c r="J1189" s="202"/>
      <c r="K1189" s="203"/>
      <c r="M1189" s="34"/>
    </row>
    <row r="1190" spans="2:13" hidden="1">
      <c r="B1190" s="202"/>
      <c r="C1190" s="203"/>
      <c r="D1190" s="202"/>
      <c r="E1190" s="202"/>
      <c r="F1190" s="22"/>
      <c r="G1190" s="22"/>
      <c r="H1190" s="22"/>
      <c r="I1190" s="202"/>
      <c r="J1190" s="202"/>
      <c r="K1190" s="203"/>
      <c r="M1190" s="34"/>
    </row>
    <row r="1191" spans="2:13" hidden="1">
      <c r="B1191" s="202"/>
      <c r="C1191" s="203"/>
      <c r="D1191" s="202"/>
      <c r="E1191" s="202"/>
      <c r="F1191" s="22"/>
      <c r="G1191" s="22"/>
      <c r="H1191" s="22"/>
      <c r="I1191" s="202"/>
      <c r="J1191" s="202"/>
      <c r="K1191" s="203"/>
      <c r="M1191" s="34"/>
    </row>
    <row r="1192" spans="2:13" hidden="1">
      <c r="B1192" s="202"/>
      <c r="C1192" s="203"/>
      <c r="D1192" s="202"/>
      <c r="E1192" s="202"/>
      <c r="F1192" s="22"/>
      <c r="G1192" s="22"/>
      <c r="H1192" s="22"/>
      <c r="I1192" s="202"/>
      <c r="J1192" s="202"/>
      <c r="K1192" s="203"/>
      <c r="M1192" s="34"/>
    </row>
    <row r="1193" spans="2:13" hidden="1">
      <c r="B1193" s="202"/>
      <c r="C1193" s="203"/>
      <c r="D1193" s="202"/>
      <c r="E1193" s="202"/>
      <c r="F1193" s="22"/>
      <c r="G1193" s="22"/>
      <c r="H1193" s="22"/>
      <c r="I1193" s="202"/>
      <c r="J1193" s="202"/>
      <c r="K1193" s="203"/>
      <c r="M1193" s="34"/>
    </row>
    <row r="1194" spans="2:13" hidden="1">
      <c r="B1194" s="202"/>
      <c r="C1194" s="203"/>
      <c r="D1194" s="202"/>
      <c r="E1194" s="202"/>
      <c r="F1194" s="22"/>
      <c r="G1194" s="22"/>
      <c r="H1194" s="22"/>
      <c r="I1194" s="202"/>
      <c r="J1194" s="202"/>
      <c r="K1194" s="203"/>
      <c r="M1194" s="34"/>
    </row>
    <row r="1195" spans="2:13" hidden="1">
      <c r="B1195" s="202"/>
      <c r="C1195" s="203"/>
      <c r="D1195" s="202"/>
      <c r="E1195" s="202"/>
      <c r="F1195" s="22"/>
      <c r="G1195" s="22"/>
      <c r="H1195" s="22"/>
      <c r="I1195" s="202"/>
      <c r="J1195" s="202"/>
      <c r="K1195" s="203"/>
      <c r="M1195" s="34"/>
    </row>
    <row r="1196" spans="2:13" hidden="1">
      <c r="B1196" s="202"/>
      <c r="C1196" s="203"/>
      <c r="D1196" s="202"/>
      <c r="E1196" s="202"/>
      <c r="F1196" s="22"/>
      <c r="G1196" s="22"/>
      <c r="H1196" s="22"/>
      <c r="I1196" s="202"/>
      <c r="J1196" s="202"/>
      <c r="K1196" s="203"/>
      <c r="M1196" s="34"/>
    </row>
    <row r="1197" spans="2:13" hidden="1">
      <c r="B1197" s="202"/>
      <c r="C1197" s="203"/>
      <c r="D1197" s="202"/>
      <c r="E1197" s="202"/>
      <c r="F1197" s="22"/>
      <c r="G1197" s="22"/>
      <c r="H1197" s="22"/>
      <c r="I1197" s="202"/>
      <c r="J1197" s="202"/>
      <c r="K1197" s="203"/>
      <c r="M1197" s="34"/>
    </row>
    <row r="1198" spans="2:13" hidden="1">
      <c r="B1198" s="202"/>
      <c r="C1198" s="203"/>
      <c r="D1198" s="202"/>
      <c r="E1198" s="202"/>
      <c r="F1198" s="22"/>
      <c r="G1198" s="22"/>
      <c r="H1198" s="22"/>
      <c r="I1198" s="202"/>
      <c r="J1198" s="202"/>
      <c r="K1198" s="203"/>
      <c r="M1198" s="34"/>
    </row>
    <row r="1199" spans="2:13" hidden="1">
      <c r="B1199" s="202"/>
      <c r="C1199" s="203"/>
      <c r="D1199" s="202"/>
      <c r="E1199" s="202"/>
      <c r="F1199" s="22"/>
      <c r="G1199" s="22"/>
      <c r="H1199" s="22"/>
      <c r="I1199" s="202"/>
      <c r="J1199" s="202"/>
      <c r="K1199" s="203"/>
      <c r="M1199" s="34"/>
    </row>
    <row r="1200" spans="2:13" hidden="1">
      <c r="B1200" s="202"/>
      <c r="C1200" s="203"/>
      <c r="D1200" s="202"/>
      <c r="E1200" s="202"/>
      <c r="F1200" s="22"/>
      <c r="G1200" s="22"/>
      <c r="H1200" s="22"/>
      <c r="I1200" s="202"/>
      <c r="J1200" s="202"/>
      <c r="K1200" s="203"/>
      <c r="M1200" s="34"/>
    </row>
    <row r="1201" spans="2:13" hidden="1">
      <c r="B1201" s="202"/>
      <c r="C1201" s="203"/>
      <c r="D1201" s="202"/>
      <c r="E1201" s="202"/>
      <c r="F1201" s="22"/>
      <c r="G1201" s="22"/>
      <c r="H1201" s="22"/>
      <c r="I1201" s="202"/>
      <c r="J1201" s="202"/>
      <c r="K1201" s="203"/>
      <c r="M1201" s="34"/>
    </row>
    <row r="1202" spans="2:13" hidden="1">
      <c r="B1202" s="202"/>
      <c r="C1202" s="203"/>
      <c r="D1202" s="202"/>
      <c r="E1202" s="202"/>
      <c r="F1202" s="22"/>
      <c r="G1202" s="22"/>
      <c r="H1202" s="22"/>
      <c r="I1202" s="202"/>
      <c r="J1202" s="202"/>
      <c r="K1202" s="203"/>
      <c r="M1202" s="34"/>
    </row>
    <row r="1203" spans="2:13" hidden="1">
      <c r="B1203" s="202"/>
      <c r="C1203" s="203"/>
      <c r="D1203" s="202"/>
      <c r="E1203" s="202"/>
      <c r="F1203" s="22"/>
      <c r="G1203" s="22"/>
      <c r="H1203" s="22"/>
      <c r="I1203" s="202"/>
      <c r="J1203" s="202"/>
      <c r="K1203" s="203"/>
      <c r="M1203" s="34"/>
    </row>
    <row r="1204" spans="2:13" hidden="1">
      <c r="B1204" s="202"/>
      <c r="C1204" s="203"/>
      <c r="D1204" s="202"/>
      <c r="E1204" s="202"/>
      <c r="F1204" s="22"/>
      <c r="G1204" s="22"/>
      <c r="H1204" s="22"/>
      <c r="I1204" s="202"/>
      <c r="J1204" s="202"/>
      <c r="K1204" s="203"/>
      <c r="M1204" s="34"/>
    </row>
    <row r="1205" spans="2:13" hidden="1">
      <c r="B1205" s="202"/>
      <c r="C1205" s="203"/>
      <c r="D1205" s="202"/>
      <c r="E1205" s="202"/>
      <c r="F1205" s="22"/>
      <c r="G1205" s="22"/>
      <c r="H1205" s="22"/>
      <c r="I1205" s="202"/>
      <c r="J1205" s="202"/>
      <c r="K1205" s="203"/>
      <c r="M1205" s="34"/>
    </row>
    <row r="1206" spans="2:13" hidden="1">
      <c r="B1206" s="202"/>
      <c r="C1206" s="203"/>
      <c r="D1206" s="202"/>
      <c r="E1206" s="202"/>
      <c r="F1206" s="22"/>
      <c r="G1206" s="22"/>
      <c r="H1206" s="22"/>
      <c r="I1206" s="202"/>
      <c r="J1206" s="202"/>
      <c r="K1206" s="203"/>
      <c r="M1206" s="34"/>
    </row>
    <row r="1207" spans="2:13" hidden="1">
      <c r="B1207" s="202"/>
      <c r="C1207" s="203"/>
      <c r="D1207" s="202"/>
      <c r="E1207" s="202"/>
      <c r="F1207" s="22"/>
      <c r="G1207" s="22"/>
      <c r="H1207" s="22"/>
      <c r="I1207" s="202"/>
      <c r="J1207" s="202"/>
      <c r="K1207" s="203"/>
      <c r="M1207" s="34"/>
    </row>
    <row r="1208" spans="2:13" hidden="1">
      <c r="B1208" s="202"/>
      <c r="C1208" s="203"/>
      <c r="D1208" s="202"/>
      <c r="E1208" s="202"/>
      <c r="F1208" s="22"/>
      <c r="G1208" s="22"/>
      <c r="H1208" s="22"/>
      <c r="I1208" s="202"/>
      <c r="J1208" s="202"/>
      <c r="K1208" s="203"/>
      <c r="M1208" s="34"/>
    </row>
    <row r="1209" spans="2:13" hidden="1">
      <c r="B1209" s="202"/>
      <c r="C1209" s="203"/>
      <c r="D1209" s="202"/>
      <c r="E1209" s="202"/>
      <c r="F1209" s="22"/>
      <c r="G1209" s="22"/>
      <c r="H1209" s="22"/>
      <c r="I1209" s="202"/>
      <c r="J1209" s="202"/>
      <c r="K1209" s="203"/>
      <c r="M1209" s="34"/>
    </row>
    <row r="1210" spans="2:13" hidden="1">
      <c r="B1210" s="202"/>
      <c r="C1210" s="203"/>
      <c r="D1210" s="202"/>
      <c r="E1210" s="202"/>
      <c r="F1210" s="22"/>
      <c r="G1210" s="22"/>
      <c r="H1210" s="22"/>
      <c r="I1210" s="202"/>
      <c r="J1210" s="202"/>
      <c r="K1210" s="203"/>
      <c r="M1210" s="34"/>
    </row>
    <row r="1211" spans="2:13" hidden="1">
      <c r="B1211" s="202"/>
      <c r="C1211" s="203"/>
      <c r="D1211" s="202"/>
      <c r="E1211" s="202"/>
      <c r="F1211" s="22"/>
      <c r="G1211" s="22"/>
      <c r="H1211" s="22"/>
      <c r="I1211" s="202"/>
      <c r="J1211" s="202"/>
      <c r="K1211" s="203"/>
      <c r="M1211" s="34"/>
    </row>
    <row r="1212" spans="2:13" hidden="1">
      <c r="B1212" s="202"/>
      <c r="C1212" s="203"/>
      <c r="D1212" s="202"/>
      <c r="E1212" s="202"/>
      <c r="F1212" s="22"/>
      <c r="G1212" s="22"/>
      <c r="H1212" s="22"/>
      <c r="I1212" s="202"/>
      <c r="J1212" s="202"/>
      <c r="K1212" s="203"/>
      <c r="M1212" s="34"/>
    </row>
    <row r="1213" spans="2:13" hidden="1">
      <c r="B1213" s="202"/>
      <c r="C1213" s="203"/>
      <c r="D1213" s="202"/>
      <c r="E1213" s="202"/>
      <c r="F1213" s="22"/>
      <c r="G1213" s="22"/>
      <c r="H1213" s="22"/>
      <c r="I1213" s="202"/>
      <c r="J1213" s="202"/>
      <c r="K1213" s="203"/>
      <c r="M1213" s="34"/>
    </row>
    <row r="1214" spans="2:13" hidden="1">
      <c r="B1214" s="202"/>
      <c r="C1214" s="203"/>
      <c r="D1214" s="202"/>
      <c r="E1214" s="202"/>
      <c r="F1214" s="22"/>
      <c r="G1214" s="22"/>
      <c r="H1214" s="22"/>
      <c r="I1214" s="202"/>
      <c r="J1214" s="202"/>
      <c r="K1214" s="203"/>
      <c r="M1214" s="34"/>
    </row>
    <row r="1215" spans="2:13" hidden="1">
      <c r="B1215" s="202"/>
      <c r="C1215" s="203"/>
      <c r="D1215" s="202"/>
      <c r="E1215" s="202"/>
      <c r="F1215" s="22"/>
      <c r="G1215" s="22"/>
      <c r="H1215" s="22"/>
      <c r="I1215" s="202"/>
      <c r="J1215" s="202"/>
      <c r="K1215" s="203"/>
      <c r="M1215" s="34"/>
    </row>
    <row r="1216" spans="2:13" hidden="1">
      <c r="B1216" s="202"/>
      <c r="C1216" s="203"/>
      <c r="D1216" s="202"/>
      <c r="E1216" s="202"/>
      <c r="F1216" s="22"/>
      <c r="G1216" s="22"/>
      <c r="H1216" s="22"/>
      <c r="I1216" s="202"/>
      <c r="J1216" s="202"/>
      <c r="K1216" s="203"/>
      <c r="M1216" s="34"/>
    </row>
    <row r="1217" spans="2:13" hidden="1">
      <c r="B1217" s="202"/>
      <c r="C1217" s="203"/>
      <c r="D1217" s="202"/>
      <c r="E1217" s="202"/>
      <c r="F1217" s="22"/>
      <c r="G1217" s="22"/>
      <c r="H1217" s="22"/>
      <c r="I1217" s="202"/>
      <c r="J1217" s="202"/>
      <c r="K1217" s="203"/>
      <c r="M1217" s="34"/>
    </row>
    <row r="1218" spans="2:13" hidden="1">
      <c r="B1218" s="202"/>
      <c r="C1218" s="203"/>
      <c r="D1218" s="202"/>
      <c r="E1218" s="202"/>
      <c r="F1218" s="22"/>
      <c r="G1218" s="22"/>
      <c r="H1218" s="22"/>
      <c r="I1218" s="202"/>
      <c r="J1218" s="202"/>
      <c r="K1218" s="203"/>
      <c r="M1218" s="34"/>
    </row>
    <row r="1219" spans="2:13" hidden="1">
      <c r="B1219" s="202"/>
      <c r="C1219" s="203"/>
      <c r="D1219" s="202"/>
      <c r="E1219" s="202"/>
      <c r="F1219" s="22"/>
      <c r="G1219" s="22"/>
      <c r="H1219" s="22"/>
      <c r="I1219" s="202"/>
      <c r="J1219" s="202"/>
      <c r="K1219" s="203"/>
      <c r="M1219" s="34"/>
    </row>
    <row r="1220" spans="2:13" hidden="1">
      <c r="B1220" s="202"/>
      <c r="C1220" s="203"/>
      <c r="D1220" s="202"/>
      <c r="E1220" s="202"/>
      <c r="F1220" s="22"/>
      <c r="G1220" s="22"/>
      <c r="H1220" s="22"/>
      <c r="I1220" s="202"/>
      <c r="J1220" s="202"/>
      <c r="K1220" s="203"/>
      <c r="M1220" s="34"/>
    </row>
    <row r="1221" spans="2:13" hidden="1">
      <c r="B1221" s="202"/>
      <c r="C1221" s="203"/>
      <c r="D1221" s="202"/>
      <c r="E1221" s="202"/>
      <c r="F1221" s="22"/>
      <c r="G1221" s="22"/>
      <c r="H1221" s="22"/>
      <c r="I1221" s="202"/>
      <c r="J1221" s="202"/>
      <c r="K1221" s="203"/>
      <c r="M1221" s="34"/>
    </row>
    <row r="1222" spans="2:13" hidden="1">
      <c r="B1222" s="202"/>
      <c r="C1222" s="203"/>
      <c r="D1222" s="202"/>
      <c r="E1222" s="202"/>
      <c r="F1222" s="22"/>
      <c r="G1222" s="22"/>
      <c r="H1222" s="22"/>
      <c r="I1222" s="202"/>
      <c r="J1222" s="202"/>
      <c r="K1222" s="203"/>
      <c r="M1222" s="34"/>
    </row>
    <row r="1223" spans="2:13" hidden="1">
      <c r="B1223" s="202"/>
      <c r="C1223" s="203"/>
      <c r="D1223" s="202"/>
      <c r="E1223" s="202"/>
      <c r="F1223" s="22"/>
      <c r="G1223" s="22"/>
      <c r="H1223" s="22"/>
      <c r="I1223" s="202"/>
      <c r="J1223" s="202"/>
      <c r="K1223" s="203"/>
      <c r="M1223" s="34"/>
    </row>
    <row r="1224" spans="2:13" hidden="1">
      <c r="B1224" s="202"/>
      <c r="C1224" s="203"/>
      <c r="D1224" s="202"/>
      <c r="E1224" s="202"/>
      <c r="F1224" s="22"/>
      <c r="G1224" s="22"/>
      <c r="H1224" s="22"/>
      <c r="I1224" s="202"/>
      <c r="J1224" s="202"/>
      <c r="K1224" s="203"/>
      <c r="M1224" s="34"/>
    </row>
    <row r="1225" spans="2:13" hidden="1">
      <c r="B1225" s="202"/>
      <c r="C1225" s="203"/>
      <c r="D1225" s="202"/>
      <c r="E1225" s="202"/>
      <c r="F1225" s="22"/>
      <c r="G1225" s="22"/>
      <c r="H1225" s="22"/>
      <c r="I1225" s="202"/>
      <c r="J1225" s="202"/>
      <c r="K1225" s="203"/>
      <c r="M1225" s="34"/>
    </row>
    <row r="1226" spans="2:13" hidden="1">
      <c r="B1226" s="202"/>
      <c r="C1226" s="203"/>
      <c r="D1226" s="202"/>
      <c r="E1226" s="202"/>
      <c r="F1226" s="22"/>
      <c r="G1226" s="22"/>
      <c r="H1226" s="22"/>
      <c r="I1226" s="202"/>
      <c r="J1226" s="202"/>
      <c r="K1226" s="203"/>
      <c r="M1226" s="34"/>
    </row>
    <row r="1227" spans="2:13" hidden="1">
      <c r="B1227" s="202"/>
      <c r="C1227" s="203"/>
      <c r="D1227" s="202"/>
      <c r="E1227" s="202"/>
      <c r="F1227" s="22"/>
      <c r="G1227" s="22"/>
      <c r="H1227" s="22"/>
      <c r="I1227" s="202"/>
      <c r="J1227" s="202"/>
      <c r="K1227" s="203"/>
      <c r="M1227" s="34"/>
    </row>
    <row r="1228" spans="2:13" hidden="1">
      <c r="B1228" s="202"/>
      <c r="C1228" s="203"/>
      <c r="D1228" s="202"/>
      <c r="E1228" s="202"/>
      <c r="F1228" s="22"/>
      <c r="G1228" s="22"/>
      <c r="H1228" s="22"/>
      <c r="I1228" s="202"/>
      <c r="J1228" s="202"/>
      <c r="K1228" s="203"/>
      <c r="M1228" s="34"/>
    </row>
    <row r="1229" spans="2:13" hidden="1">
      <c r="B1229" s="202"/>
      <c r="C1229" s="203"/>
      <c r="D1229" s="202"/>
      <c r="E1229" s="202"/>
      <c r="F1229" s="22"/>
      <c r="G1229" s="22"/>
      <c r="H1229" s="22"/>
      <c r="I1229" s="202"/>
      <c r="J1229" s="202"/>
      <c r="K1229" s="203"/>
      <c r="M1229" s="34"/>
    </row>
    <row r="1230" spans="2:13" hidden="1">
      <c r="B1230" s="202"/>
      <c r="C1230" s="203"/>
      <c r="D1230" s="202"/>
      <c r="E1230" s="202"/>
      <c r="F1230" s="22"/>
      <c r="G1230" s="22"/>
      <c r="H1230" s="22"/>
      <c r="I1230" s="202"/>
      <c r="J1230" s="202"/>
      <c r="K1230" s="203"/>
      <c r="M1230" s="34"/>
    </row>
    <row r="1231" spans="2:13" hidden="1">
      <c r="B1231" s="202"/>
      <c r="C1231" s="203"/>
      <c r="D1231" s="202"/>
      <c r="E1231" s="202"/>
      <c r="F1231" s="22"/>
      <c r="G1231" s="22"/>
      <c r="H1231" s="22"/>
      <c r="I1231" s="202"/>
      <c r="J1231" s="202"/>
      <c r="K1231" s="203"/>
      <c r="M1231" s="34"/>
    </row>
    <row r="1232" spans="2:13" hidden="1">
      <c r="B1232" s="202"/>
      <c r="C1232" s="203"/>
      <c r="D1232" s="202"/>
      <c r="E1232" s="202"/>
      <c r="F1232" s="22"/>
      <c r="G1232" s="22"/>
      <c r="H1232" s="22"/>
      <c r="I1232" s="202"/>
      <c r="J1232" s="202"/>
      <c r="K1232" s="203"/>
      <c r="M1232" s="34"/>
    </row>
    <row r="1233" spans="2:13" hidden="1">
      <c r="B1233" s="202"/>
      <c r="C1233" s="203"/>
      <c r="D1233" s="202"/>
      <c r="E1233" s="202"/>
      <c r="F1233" s="22"/>
      <c r="G1233" s="22"/>
      <c r="H1233" s="22"/>
      <c r="I1233" s="202"/>
      <c r="J1233" s="202"/>
      <c r="K1233" s="203"/>
      <c r="M1233" s="34"/>
    </row>
    <row r="1234" spans="2:13" hidden="1">
      <c r="B1234" s="202"/>
      <c r="C1234" s="203"/>
      <c r="D1234" s="202"/>
      <c r="E1234" s="202"/>
      <c r="F1234" s="22"/>
      <c r="G1234" s="22"/>
      <c r="H1234" s="22"/>
      <c r="I1234" s="202"/>
      <c r="J1234" s="202"/>
      <c r="K1234" s="203"/>
      <c r="M1234" s="34"/>
    </row>
    <row r="1235" spans="2:13" hidden="1">
      <c r="B1235" s="202"/>
      <c r="C1235" s="203"/>
      <c r="D1235" s="202"/>
      <c r="E1235" s="202"/>
      <c r="F1235" s="22"/>
      <c r="G1235" s="22"/>
      <c r="H1235" s="22"/>
      <c r="I1235" s="202"/>
      <c r="J1235" s="202"/>
      <c r="K1235" s="203"/>
      <c r="M1235" s="34"/>
    </row>
    <row r="1236" spans="2:13" hidden="1">
      <c r="B1236" s="202"/>
      <c r="C1236" s="203"/>
      <c r="D1236" s="202"/>
      <c r="E1236" s="202"/>
      <c r="F1236" s="22"/>
      <c r="G1236" s="22"/>
      <c r="H1236" s="22"/>
      <c r="I1236" s="202"/>
      <c r="J1236" s="202"/>
      <c r="K1236" s="203"/>
      <c r="M1236" s="34"/>
    </row>
    <row r="1237" spans="2:13" hidden="1">
      <c r="B1237" s="202"/>
      <c r="C1237" s="203"/>
      <c r="D1237" s="202"/>
      <c r="E1237" s="202"/>
      <c r="F1237" s="22"/>
      <c r="G1237" s="22"/>
      <c r="H1237" s="22"/>
      <c r="I1237" s="202"/>
      <c r="J1237" s="202"/>
      <c r="K1237" s="203"/>
      <c r="M1237" s="34"/>
    </row>
    <row r="1238" spans="2:13" hidden="1">
      <c r="B1238" s="202"/>
      <c r="C1238" s="203"/>
      <c r="D1238" s="202"/>
      <c r="E1238" s="202"/>
      <c r="F1238" s="22"/>
      <c r="G1238" s="22"/>
      <c r="H1238" s="22"/>
      <c r="I1238" s="202"/>
      <c r="J1238" s="202"/>
      <c r="K1238" s="203"/>
      <c r="M1238" s="34"/>
    </row>
    <row r="1239" spans="2:13" hidden="1">
      <c r="B1239" s="202"/>
      <c r="C1239" s="203"/>
      <c r="D1239" s="202"/>
      <c r="E1239" s="202"/>
      <c r="F1239" s="22"/>
      <c r="G1239" s="22"/>
      <c r="H1239" s="22"/>
      <c r="I1239" s="202"/>
      <c r="J1239" s="202"/>
      <c r="K1239" s="203"/>
      <c r="M1239" s="34"/>
    </row>
    <row r="1240" spans="2:13" hidden="1">
      <c r="B1240" s="202"/>
      <c r="C1240" s="203"/>
      <c r="D1240" s="202"/>
      <c r="E1240" s="202"/>
      <c r="F1240" s="22"/>
      <c r="G1240" s="22"/>
      <c r="H1240" s="22"/>
      <c r="I1240" s="202"/>
      <c r="J1240" s="202"/>
      <c r="K1240" s="203"/>
      <c r="M1240" s="34"/>
    </row>
    <row r="1241" spans="2:13" hidden="1">
      <c r="B1241" s="202"/>
      <c r="C1241" s="203"/>
      <c r="D1241" s="202"/>
      <c r="E1241" s="202"/>
      <c r="F1241" s="22"/>
      <c r="G1241" s="22"/>
      <c r="H1241" s="22"/>
      <c r="I1241" s="202"/>
      <c r="J1241" s="202"/>
      <c r="K1241" s="203"/>
      <c r="M1241" s="34"/>
    </row>
    <row r="1242" spans="2:13" hidden="1">
      <c r="B1242" s="202"/>
      <c r="C1242" s="203"/>
      <c r="D1242" s="202"/>
      <c r="E1242" s="202"/>
      <c r="F1242" s="22"/>
      <c r="G1242" s="22"/>
      <c r="H1242" s="22"/>
      <c r="I1242" s="202"/>
      <c r="J1242" s="202"/>
      <c r="K1242" s="203"/>
      <c r="M1242" s="34"/>
    </row>
    <row r="1243" spans="2:13" hidden="1">
      <c r="B1243" s="202"/>
      <c r="C1243" s="203"/>
      <c r="D1243" s="202"/>
      <c r="E1243" s="202"/>
      <c r="F1243" s="22"/>
      <c r="G1243" s="22"/>
      <c r="H1243" s="22"/>
      <c r="I1243" s="202"/>
      <c r="J1243" s="202"/>
      <c r="K1243" s="203"/>
      <c r="M1243" s="34"/>
    </row>
    <row r="1244" spans="2:13" hidden="1">
      <c r="B1244" s="202"/>
      <c r="C1244" s="203"/>
      <c r="D1244" s="202"/>
      <c r="E1244" s="202"/>
      <c r="F1244" s="22"/>
      <c r="G1244" s="22"/>
      <c r="H1244" s="22"/>
      <c r="I1244" s="202"/>
      <c r="J1244" s="202"/>
      <c r="K1244" s="203"/>
      <c r="M1244" s="34"/>
    </row>
    <row r="1245" spans="2:13" hidden="1">
      <c r="B1245" s="202"/>
      <c r="C1245" s="203"/>
      <c r="D1245" s="202"/>
      <c r="E1245" s="202"/>
      <c r="F1245" s="22"/>
      <c r="G1245" s="22"/>
      <c r="H1245" s="22"/>
      <c r="I1245" s="202"/>
      <c r="J1245" s="202"/>
      <c r="K1245" s="203"/>
      <c r="M1245" s="34"/>
    </row>
    <row r="1246" spans="2:13" hidden="1">
      <c r="B1246" s="202"/>
      <c r="C1246" s="203"/>
      <c r="D1246" s="202"/>
      <c r="E1246" s="202"/>
      <c r="F1246" s="22"/>
      <c r="G1246" s="22"/>
      <c r="H1246" s="22"/>
      <c r="I1246" s="202"/>
      <c r="J1246" s="202"/>
      <c r="K1246" s="203"/>
      <c r="M1246" s="34"/>
    </row>
    <row r="1247" spans="2:13" hidden="1">
      <c r="B1247" s="202"/>
      <c r="C1247" s="203"/>
      <c r="D1247" s="202"/>
      <c r="E1247" s="202"/>
      <c r="F1247" s="22"/>
      <c r="G1247" s="22"/>
      <c r="H1247" s="22"/>
      <c r="I1247" s="202"/>
      <c r="J1247" s="202"/>
      <c r="K1247" s="203"/>
      <c r="M1247" s="34"/>
    </row>
    <row r="1248" spans="2:13" hidden="1">
      <c r="B1248" s="202"/>
      <c r="C1248" s="203"/>
      <c r="D1248" s="202"/>
      <c r="E1248" s="202"/>
      <c r="F1248" s="22"/>
      <c r="G1248" s="22"/>
      <c r="H1248" s="22"/>
      <c r="I1248" s="202"/>
      <c r="J1248" s="202"/>
      <c r="K1248" s="203"/>
      <c r="M1248" s="34"/>
    </row>
    <row r="1249" spans="2:13" hidden="1">
      <c r="B1249" s="202"/>
      <c r="C1249" s="203"/>
      <c r="D1249" s="202"/>
      <c r="E1249" s="202"/>
      <c r="F1249" s="22"/>
      <c r="G1249" s="22"/>
      <c r="H1249" s="22"/>
      <c r="I1249" s="202"/>
      <c r="J1249" s="202"/>
      <c r="K1249" s="203"/>
      <c r="M1249" s="34"/>
    </row>
    <row r="1250" spans="2:13" hidden="1">
      <c r="B1250" s="202"/>
      <c r="C1250" s="203"/>
      <c r="D1250" s="202"/>
      <c r="E1250" s="202"/>
      <c r="F1250" s="22"/>
      <c r="G1250" s="22"/>
      <c r="H1250" s="22"/>
      <c r="I1250" s="202"/>
      <c r="J1250" s="202"/>
      <c r="K1250" s="203"/>
      <c r="M1250" s="34"/>
    </row>
    <row r="1251" spans="2:13" hidden="1">
      <c r="B1251" s="202"/>
      <c r="C1251" s="203"/>
      <c r="D1251" s="202"/>
      <c r="E1251" s="202"/>
      <c r="F1251" s="22"/>
      <c r="G1251" s="22"/>
      <c r="H1251" s="22"/>
      <c r="I1251" s="202"/>
      <c r="J1251" s="202"/>
      <c r="K1251" s="203"/>
      <c r="M1251" s="34"/>
    </row>
    <row r="1252" spans="2:13" hidden="1">
      <c r="B1252" s="202"/>
      <c r="C1252" s="203"/>
      <c r="D1252" s="202"/>
      <c r="E1252" s="202"/>
      <c r="F1252" s="22"/>
      <c r="G1252" s="22"/>
      <c r="H1252" s="22"/>
      <c r="I1252" s="202"/>
      <c r="J1252" s="202"/>
      <c r="K1252" s="203"/>
      <c r="M1252" s="34"/>
    </row>
    <row r="1253" spans="2:13" hidden="1">
      <c r="B1253" s="202"/>
      <c r="C1253" s="203"/>
      <c r="D1253" s="202"/>
      <c r="E1253" s="202"/>
      <c r="F1253" s="22"/>
      <c r="G1253" s="22"/>
      <c r="H1253" s="22"/>
      <c r="I1253" s="202"/>
      <c r="J1253" s="202"/>
      <c r="K1253" s="203"/>
      <c r="M1253" s="34"/>
    </row>
    <row r="1254" spans="2:13" hidden="1">
      <c r="B1254" s="202"/>
      <c r="C1254" s="203"/>
      <c r="D1254" s="202"/>
      <c r="E1254" s="202"/>
      <c r="F1254" s="22"/>
      <c r="G1254" s="22"/>
      <c r="H1254" s="22"/>
      <c r="I1254" s="202"/>
      <c r="J1254" s="202"/>
      <c r="K1254" s="203"/>
      <c r="M1254" s="34"/>
    </row>
    <row r="1255" spans="2:13" hidden="1">
      <c r="B1255" s="202"/>
      <c r="C1255" s="203"/>
      <c r="D1255" s="202"/>
      <c r="E1255" s="202"/>
      <c r="F1255" s="22"/>
      <c r="G1255" s="22"/>
      <c r="H1255" s="22"/>
      <c r="I1255" s="202"/>
      <c r="J1255" s="202"/>
      <c r="K1255" s="203"/>
      <c r="M1255" s="34"/>
    </row>
    <row r="1256" spans="2:13" hidden="1">
      <c r="B1256" s="202"/>
      <c r="C1256" s="203"/>
      <c r="D1256" s="202"/>
      <c r="E1256" s="202"/>
      <c r="F1256" s="22"/>
      <c r="G1256" s="22"/>
      <c r="H1256" s="22"/>
      <c r="I1256" s="202"/>
      <c r="J1256" s="202"/>
      <c r="K1256" s="203"/>
      <c r="M1256" s="34"/>
    </row>
    <row r="1257" spans="2:13" hidden="1">
      <c r="B1257" s="202"/>
      <c r="C1257" s="203"/>
      <c r="D1257" s="202"/>
      <c r="E1257" s="202"/>
      <c r="F1257" s="22"/>
      <c r="G1257" s="22"/>
      <c r="H1257" s="22"/>
      <c r="I1257" s="202"/>
      <c r="J1257" s="202"/>
      <c r="K1257" s="203"/>
      <c r="M1257" s="34"/>
    </row>
    <row r="1258" spans="2:13" hidden="1">
      <c r="B1258" s="202"/>
      <c r="C1258" s="203"/>
      <c r="D1258" s="202"/>
      <c r="E1258" s="202"/>
      <c r="F1258" s="22"/>
      <c r="G1258" s="22"/>
      <c r="H1258" s="22"/>
      <c r="I1258" s="202"/>
      <c r="J1258" s="202"/>
      <c r="K1258" s="203"/>
      <c r="M1258" s="34"/>
    </row>
    <row r="1259" spans="2:13" hidden="1">
      <c r="B1259" s="202"/>
      <c r="C1259" s="203"/>
      <c r="D1259" s="202"/>
      <c r="E1259" s="202"/>
      <c r="F1259" s="22"/>
      <c r="G1259" s="22"/>
      <c r="H1259" s="22"/>
      <c r="I1259" s="202"/>
      <c r="J1259" s="202"/>
      <c r="K1259" s="203"/>
      <c r="M1259" s="34"/>
    </row>
    <row r="1260" spans="2:13" hidden="1">
      <c r="B1260" s="202"/>
      <c r="C1260" s="203"/>
      <c r="D1260" s="202"/>
      <c r="E1260" s="202"/>
      <c r="F1260" s="22"/>
      <c r="G1260" s="22"/>
      <c r="H1260" s="22"/>
      <c r="I1260" s="202"/>
      <c r="J1260" s="202"/>
      <c r="K1260" s="203"/>
      <c r="M1260" s="34"/>
    </row>
    <row r="1261" spans="2:13" hidden="1">
      <c r="B1261" s="202"/>
      <c r="C1261" s="203"/>
      <c r="D1261" s="202"/>
      <c r="E1261" s="202"/>
      <c r="F1261" s="22"/>
      <c r="G1261" s="22"/>
      <c r="H1261" s="22"/>
      <c r="I1261" s="202"/>
      <c r="J1261" s="202"/>
      <c r="K1261" s="203"/>
      <c r="M1261" s="34"/>
    </row>
    <row r="1262" spans="2:13" hidden="1">
      <c r="B1262" s="202"/>
      <c r="C1262" s="203"/>
      <c r="D1262" s="202"/>
      <c r="E1262" s="202"/>
      <c r="F1262" s="22"/>
      <c r="G1262" s="22"/>
      <c r="H1262" s="22"/>
      <c r="I1262" s="202"/>
      <c r="J1262" s="202"/>
      <c r="K1262" s="203"/>
      <c r="M1262" s="34"/>
    </row>
    <row r="1263" spans="2:13" hidden="1">
      <c r="B1263" s="202"/>
      <c r="C1263" s="203"/>
      <c r="D1263" s="202"/>
      <c r="E1263" s="202"/>
      <c r="F1263" s="22"/>
      <c r="G1263" s="22"/>
      <c r="H1263" s="22"/>
      <c r="I1263" s="202"/>
      <c r="J1263" s="202"/>
      <c r="K1263" s="203"/>
      <c r="M1263" s="34"/>
    </row>
    <row r="1264" spans="2:13" hidden="1">
      <c r="B1264" s="202"/>
      <c r="C1264" s="203"/>
      <c r="D1264" s="202"/>
      <c r="E1264" s="202"/>
      <c r="F1264" s="22"/>
      <c r="G1264" s="22"/>
      <c r="H1264" s="22"/>
      <c r="I1264" s="202"/>
      <c r="J1264" s="202"/>
      <c r="K1264" s="203"/>
      <c r="M1264" s="34"/>
    </row>
    <row r="1265" spans="2:13" hidden="1">
      <c r="B1265" s="202"/>
      <c r="C1265" s="203"/>
      <c r="D1265" s="202"/>
      <c r="E1265" s="202"/>
      <c r="F1265" s="22"/>
      <c r="G1265" s="22"/>
      <c r="H1265" s="22"/>
      <c r="I1265" s="202"/>
      <c r="J1265" s="202"/>
      <c r="K1265" s="203"/>
      <c r="M1265" s="34"/>
    </row>
    <row r="1266" spans="2:13" hidden="1">
      <c r="B1266" s="202"/>
      <c r="C1266" s="203"/>
      <c r="D1266" s="202"/>
      <c r="E1266" s="202"/>
      <c r="F1266" s="22"/>
      <c r="G1266" s="22"/>
      <c r="H1266" s="22"/>
      <c r="I1266" s="202"/>
      <c r="J1266" s="202"/>
      <c r="K1266" s="203"/>
      <c r="M1266" s="34"/>
    </row>
    <row r="1267" spans="2:13" hidden="1">
      <c r="B1267" s="202"/>
      <c r="C1267" s="203"/>
      <c r="D1267" s="202"/>
      <c r="E1267" s="202"/>
      <c r="F1267" s="22"/>
      <c r="G1267" s="22"/>
      <c r="H1267" s="22"/>
      <c r="I1267" s="202"/>
      <c r="J1267" s="202"/>
      <c r="K1267" s="203"/>
      <c r="M1267" s="34"/>
    </row>
    <row r="1268" spans="2:13" hidden="1">
      <c r="B1268" s="202"/>
      <c r="C1268" s="203"/>
      <c r="D1268" s="202"/>
      <c r="E1268" s="202"/>
      <c r="F1268" s="22"/>
      <c r="G1268" s="22"/>
      <c r="H1268" s="22"/>
      <c r="I1268" s="202"/>
      <c r="J1268" s="202"/>
      <c r="K1268" s="203"/>
      <c r="M1268" s="34"/>
    </row>
    <row r="1269" spans="2:13" hidden="1">
      <c r="B1269" s="202"/>
      <c r="C1269" s="203"/>
      <c r="D1269" s="202"/>
      <c r="E1269" s="202"/>
      <c r="F1269" s="22"/>
      <c r="G1269" s="22"/>
      <c r="H1269" s="22"/>
      <c r="I1269" s="202"/>
      <c r="J1269" s="202"/>
      <c r="K1269" s="203"/>
      <c r="M1269" s="34"/>
    </row>
    <row r="1270" spans="2:13" hidden="1">
      <c r="B1270" s="202"/>
      <c r="C1270" s="203"/>
      <c r="D1270" s="202"/>
      <c r="E1270" s="202"/>
      <c r="F1270" s="22"/>
      <c r="G1270" s="22"/>
      <c r="H1270" s="22"/>
      <c r="I1270" s="202"/>
      <c r="J1270" s="202"/>
      <c r="K1270" s="203"/>
      <c r="M1270" s="34"/>
    </row>
    <row r="1271" spans="2:13" hidden="1">
      <c r="B1271" s="202"/>
      <c r="C1271" s="203"/>
      <c r="D1271" s="202"/>
      <c r="E1271" s="202"/>
      <c r="F1271" s="22"/>
      <c r="G1271" s="22"/>
      <c r="H1271" s="22"/>
      <c r="I1271" s="202"/>
      <c r="J1271" s="202"/>
      <c r="K1271" s="203"/>
      <c r="M1271" s="34"/>
    </row>
    <row r="1272" spans="2:13" hidden="1">
      <c r="B1272" s="202"/>
      <c r="C1272" s="203"/>
      <c r="D1272" s="202"/>
      <c r="E1272" s="202"/>
      <c r="F1272" s="22"/>
      <c r="G1272" s="22"/>
      <c r="H1272" s="22"/>
      <c r="I1272" s="202"/>
      <c r="J1272" s="202"/>
      <c r="K1272" s="203"/>
      <c r="M1272" s="34"/>
    </row>
    <row r="1273" spans="2:13" hidden="1">
      <c r="B1273" s="202"/>
      <c r="C1273" s="203"/>
      <c r="D1273" s="202"/>
      <c r="E1273" s="202"/>
      <c r="F1273" s="22"/>
      <c r="G1273" s="22"/>
      <c r="H1273" s="22"/>
      <c r="I1273" s="202"/>
      <c r="J1273" s="202"/>
      <c r="K1273" s="203"/>
      <c r="M1273" s="34"/>
    </row>
    <row r="1274" spans="2:13" hidden="1">
      <c r="B1274" s="202"/>
      <c r="C1274" s="203"/>
      <c r="D1274" s="202"/>
      <c r="E1274" s="202"/>
      <c r="F1274" s="22"/>
      <c r="G1274" s="22"/>
      <c r="H1274" s="22"/>
      <c r="I1274" s="202"/>
      <c r="J1274" s="202"/>
      <c r="K1274" s="203"/>
      <c r="M1274" s="34"/>
    </row>
    <row r="1275" spans="2:13" hidden="1">
      <c r="B1275" s="202"/>
      <c r="C1275" s="203"/>
      <c r="D1275" s="202"/>
      <c r="E1275" s="202"/>
      <c r="F1275" s="22"/>
      <c r="G1275" s="22"/>
      <c r="H1275" s="22"/>
      <c r="I1275" s="202"/>
      <c r="J1275" s="202"/>
      <c r="K1275" s="203"/>
      <c r="M1275" s="34"/>
    </row>
    <row r="1276" spans="2:13" hidden="1">
      <c r="B1276" s="202"/>
      <c r="C1276" s="203"/>
      <c r="D1276" s="202"/>
      <c r="E1276" s="202"/>
      <c r="F1276" s="22"/>
      <c r="G1276" s="22"/>
      <c r="H1276" s="22"/>
      <c r="I1276" s="202"/>
      <c r="J1276" s="202"/>
      <c r="K1276" s="203"/>
      <c r="M1276" s="34"/>
    </row>
    <row r="1277" spans="2:13" hidden="1">
      <c r="B1277" s="202"/>
      <c r="C1277" s="203"/>
      <c r="D1277" s="202"/>
      <c r="E1277" s="202"/>
      <c r="F1277" s="22"/>
      <c r="G1277" s="22"/>
      <c r="H1277" s="22"/>
      <c r="I1277" s="202"/>
      <c r="J1277" s="202"/>
      <c r="K1277" s="203"/>
      <c r="M1277" s="34"/>
    </row>
    <row r="1278" spans="2:13" hidden="1">
      <c r="B1278" s="202"/>
      <c r="C1278" s="203"/>
      <c r="D1278" s="202"/>
      <c r="E1278" s="202"/>
      <c r="F1278" s="22"/>
      <c r="G1278" s="22"/>
      <c r="H1278" s="22"/>
      <c r="I1278" s="202"/>
      <c r="J1278" s="202"/>
      <c r="K1278" s="203"/>
      <c r="M1278" s="34"/>
    </row>
    <row r="1279" spans="2:13" hidden="1">
      <c r="B1279" s="202"/>
      <c r="C1279" s="203"/>
      <c r="D1279" s="202"/>
      <c r="E1279" s="202"/>
      <c r="F1279" s="22"/>
      <c r="G1279" s="22"/>
      <c r="H1279" s="22"/>
      <c r="I1279" s="202"/>
      <c r="J1279" s="202"/>
      <c r="K1279" s="203"/>
      <c r="M1279" s="34"/>
    </row>
    <row r="1280" spans="2:13" hidden="1">
      <c r="B1280" s="202"/>
      <c r="C1280" s="203"/>
      <c r="D1280" s="202"/>
      <c r="E1280" s="202"/>
      <c r="F1280" s="22"/>
      <c r="G1280" s="22"/>
      <c r="H1280" s="22"/>
      <c r="I1280" s="202"/>
      <c r="J1280" s="202"/>
      <c r="K1280" s="203"/>
      <c r="M1280" s="34"/>
    </row>
    <row r="1281" spans="2:13" hidden="1">
      <c r="B1281" s="202"/>
      <c r="C1281" s="203"/>
      <c r="D1281" s="202"/>
      <c r="E1281" s="202"/>
      <c r="F1281" s="22"/>
      <c r="G1281" s="22"/>
      <c r="H1281" s="22"/>
      <c r="I1281" s="202"/>
      <c r="J1281" s="202"/>
      <c r="K1281" s="203"/>
      <c r="M1281" s="34"/>
    </row>
    <row r="1282" spans="2:13" hidden="1">
      <c r="B1282" s="202"/>
      <c r="C1282" s="203"/>
      <c r="D1282" s="202"/>
      <c r="E1282" s="202"/>
      <c r="F1282" s="22"/>
      <c r="G1282" s="22"/>
      <c r="H1282" s="22"/>
      <c r="I1282" s="202"/>
      <c r="J1282" s="202"/>
      <c r="K1282" s="203"/>
      <c r="M1282" s="34"/>
    </row>
    <row r="1283" spans="2:13" hidden="1">
      <c r="B1283" s="202"/>
      <c r="C1283" s="203"/>
      <c r="D1283" s="202"/>
      <c r="E1283" s="202"/>
      <c r="F1283" s="22"/>
      <c r="G1283" s="22"/>
      <c r="H1283" s="22"/>
      <c r="I1283" s="202"/>
      <c r="J1283" s="202"/>
      <c r="K1283" s="203"/>
      <c r="M1283" s="34"/>
    </row>
    <row r="1284" spans="2:13" hidden="1">
      <c r="B1284" s="202"/>
      <c r="C1284" s="203"/>
      <c r="D1284" s="202"/>
      <c r="E1284" s="202"/>
      <c r="F1284" s="22"/>
      <c r="G1284" s="22"/>
      <c r="H1284" s="22"/>
      <c r="I1284" s="202"/>
      <c r="J1284" s="202"/>
      <c r="K1284" s="203"/>
      <c r="M1284" s="34"/>
    </row>
    <row r="1285" spans="2:13" hidden="1">
      <c r="B1285" s="202"/>
      <c r="C1285" s="203"/>
      <c r="D1285" s="202"/>
      <c r="E1285" s="202"/>
      <c r="F1285" s="22"/>
      <c r="G1285" s="22"/>
      <c r="H1285" s="22"/>
      <c r="I1285" s="202"/>
      <c r="J1285" s="202"/>
      <c r="K1285" s="203"/>
      <c r="M1285" s="34"/>
    </row>
    <row r="1286" spans="2:13" hidden="1">
      <c r="B1286" s="202"/>
      <c r="C1286" s="203"/>
      <c r="D1286" s="202"/>
      <c r="E1286" s="202"/>
      <c r="F1286" s="22"/>
      <c r="G1286" s="22"/>
      <c r="H1286" s="22"/>
      <c r="I1286" s="202"/>
      <c r="J1286" s="202"/>
      <c r="K1286" s="203"/>
      <c r="M1286" s="34"/>
    </row>
    <row r="1287" spans="2:13" hidden="1">
      <c r="B1287" s="202"/>
      <c r="C1287" s="203"/>
      <c r="D1287" s="202"/>
      <c r="E1287" s="202"/>
      <c r="F1287" s="22"/>
      <c r="G1287" s="22"/>
      <c r="H1287" s="22"/>
      <c r="I1287" s="202"/>
      <c r="J1287" s="202"/>
      <c r="K1287" s="203"/>
      <c r="M1287" s="34"/>
    </row>
    <row r="1288" spans="2:13" hidden="1">
      <c r="B1288" s="202"/>
      <c r="C1288" s="203"/>
      <c r="D1288" s="202"/>
      <c r="E1288" s="202"/>
      <c r="F1288" s="22"/>
      <c r="G1288" s="22"/>
      <c r="H1288" s="22"/>
      <c r="I1288" s="202"/>
      <c r="J1288" s="202"/>
      <c r="K1288" s="203"/>
      <c r="M1288" s="34"/>
    </row>
    <row r="1289" spans="2:13" hidden="1">
      <c r="B1289" s="202"/>
      <c r="C1289" s="203"/>
      <c r="D1289" s="202"/>
      <c r="E1289" s="202"/>
      <c r="F1289" s="22"/>
      <c r="G1289" s="22"/>
      <c r="H1289" s="22"/>
      <c r="I1289" s="202"/>
      <c r="J1289" s="202"/>
      <c r="K1289" s="203"/>
      <c r="M1289" s="34"/>
    </row>
    <row r="1290" spans="2:13" hidden="1">
      <c r="B1290" s="202"/>
      <c r="C1290" s="203"/>
      <c r="D1290" s="202"/>
      <c r="E1290" s="202"/>
      <c r="F1290" s="22"/>
      <c r="G1290" s="22"/>
      <c r="H1290" s="22"/>
      <c r="I1290" s="202"/>
      <c r="J1290" s="202"/>
      <c r="K1290" s="203"/>
      <c r="M1290" s="34"/>
    </row>
    <row r="1291" spans="2:13" hidden="1">
      <c r="B1291" s="202"/>
      <c r="C1291" s="203"/>
      <c r="D1291" s="202"/>
      <c r="E1291" s="202"/>
      <c r="F1291" s="22"/>
      <c r="G1291" s="22"/>
      <c r="H1291" s="22"/>
      <c r="I1291" s="202"/>
      <c r="J1291" s="202"/>
      <c r="K1291" s="203"/>
      <c r="M1291" s="34"/>
    </row>
    <row r="1292" spans="2:13" hidden="1">
      <c r="B1292" s="202"/>
      <c r="C1292" s="203"/>
      <c r="D1292" s="202"/>
      <c r="E1292" s="202"/>
      <c r="F1292" s="22"/>
      <c r="G1292" s="22"/>
      <c r="H1292" s="22"/>
      <c r="I1292" s="202"/>
      <c r="J1292" s="202"/>
      <c r="K1292" s="203"/>
      <c r="M1292" s="34"/>
    </row>
    <row r="1293" spans="2:13" hidden="1">
      <c r="B1293" s="202"/>
      <c r="C1293" s="203"/>
      <c r="D1293" s="202"/>
      <c r="E1293" s="202"/>
      <c r="F1293" s="22"/>
      <c r="G1293" s="22"/>
      <c r="H1293" s="22"/>
      <c r="I1293" s="202"/>
      <c r="J1293" s="202"/>
      <c r="K1293" s="203"/>
      <c r="M1293" s="34"/>
    </row>
    <row r="1294" spans="2:13" hidden="1">
      <c r="B1294" s="202"/>
      <c r="C1294" s="203"/>
      <c r="D1294" s="202"/>
      <c r="E1294" s="202"/>
      <c r="F1294" s="22"/>
      <c r="G1294" s="22"/>
      <c r="H1294" s="22"/>
      <c r="I1294" s="202"/>
      <c r="J1294" s="202"/>
      <c r="K1294" s="203"/>
      <c r="M1294" s="34"/>
    </row>
    <row r="1295" spans="2:13" hidden="1">
      <c r="B1295" s="202"/>
      <c r="C1295" s="203"/>
      <c r="D1295" s="202"/>
      <c r="E1295" s="202"/>
      <c r="F1295" s="22"/>
      <c r="G1295" s="22"/>
      <c r="H1295" s="22"/>
      <c r="I1295" s="202"/>
      <c r="J1295" s="202"/>
      <c r="K1295" s="203"/>
      <c r="M1295" s="34"/>
    </row>
    <row r="1296" spans="2:13" hidden="1">
      <c r="B1296" s="202"/>
      <c r="C1296" s="203"/>
      <c r="D1296" s="202"/>
      <c r="E1296" s="202"/>
      <c r="F1296" s="22"/>
      <c r="G1296" s="22"/>
      <c r="H1296" s="22"/>
      <c r="I1296" s="202"/>
      <c r="J1296" s="202"/>
      <c r="K1296" s="203"/>
      <c r="M1296" s="34"/>
    </row>
    <row r="1297" spans="2:13" hidden="1">
      <c r="B1297" s="202"/>
      <c r="C1297" s="203"/>
      <c r="D1297" s="202"/>
      <c r="E1297" s="202"/>
      <c r="F1297" s="22"/>
      <c r="G1297" s="22"/>
      <c r="H1297" s="22"/>
      <c r="I1297" s="202"/>
      <c r="J1297" s="202"/>
      <c r="K1297" s="203"/>
      <c r="M1297" s="34"/>
    </row>
    <row r="1298" spans="2:13" hidden="1">
      <c r="B1298" s="202"/>
      <c r="C1298" s="203"/>
      <c r="D1298" s="202"/>
      <c r="E1298" s="202"/>
      <c r="F1298" s="22"/>
      <c r="G1298" s="22"/>
      <c r="H1298" s="22"/>
      <c r="I1298" s="202"/>
      <c r="J1298" s="202"/>
      <c r="K1298" s="203"/>
      <c r="M1298" s="34"/>
    </row>
    <row r="1299" spans="2:13" hidden="1">
      <c r="B1299" s="202"/>
      <c r="C1299" s="203"/>
      <c r="D1299" s="202"/>
      <c r="E1299" s="202"/>
      <c r="F1299" s="22"/>
      <c r="G1299" s="22"/>
      <c r="H1299" s="22"/>
      <c r="I1299" s="202"/>
      <c r="J1299" s="202"/>
      <c r="K1299" s="203"/>
      <c r="M1299" s="34"/>
    </row>
    <row r="1300" spans="2:13" hidden="1">
      <c r="B1300" s="202"/>
      <c r="C1300" s="203"/>
      <c r="D1300" s="202"/>
      <c r="E1300" s="202"/>
      <c r="F1300" s="22"/>
      <c r="G1300" s="22"/>
      <c r="H1300" s="22"/>
      <c r="I1300" s="202"/>
      <c r="J1300" s="202"/>
      <c r="K1300" s="203"/>
      <c r="M1300" s="34"/>
    </row>
    <row r="1301" spans="2:13" hidden="1">
      <c r="B1301" s="202"/>
      <c r="C1301" s="203"/>
      <c r="D1301" s="202"/>
      <c r="E1301" s="202"/>
      <c r="F1301" s="22"/>
      <c r="G1301" s="22"/>
      <c r="H1301" s="22"/>
      <c r="I1301" s="202"/>
      <c r="J1301" s="202"/>
      <c r="K1301" s="203"/>
      <c r="M1301" s="34"/>
    </row>
    <row r="1302" spans="2:13" hidden="1">
      <c r="B1302" s="202"/>
      <c r="C1302" s="203"/>
      <c r="D1302" s="202"/>
      <c r="E1302" s="202"/>
      <c r="F1302" s="22"/>
      <c r="G1302" s="22"/>
      <c r="H1302" s="22"/>
      <c r="I1302" s="202"/>
      <c r="J1302" s="202"/>
      <c r="K1302" s="203"/>
      <c r="M1302" s="34"/>
    </row>
    <row r="1303" spans="2:13" hidden="1">
      <c r="B1303" s="202"/>
      <c r="C1303" s="203"/>
      <c r="D1303" s="202"/>
      <c r="E1303" s="202"/>
      <c r="F1303" s="22"/>
      <c r="G1303" s="22"/>
      <c r="H1303" s="22"/>
      <c r="I1303" s="202"/>
      <c r="J1303" s="202"/>
      <c r="K1303" s="203"/>
      <c r="M1303" s="34"/>
    </row>
    <row r="1304" spans="2:13" hidden="1">
      <c r="B1304" s="202"/>
      <c r="C1304" s="203"/>
      <c r="D1304" s="202"/>
      <c r="E1304" s="202"/>
      <c r="F1304" s="22"/>
      <c r="G1304" s="22"/>
      <c r="H1304" s="22"/>
      <c r="I1304" s="202"/>
      <c r="J1304" s="202"/>
      <c r="K1304" s="203"/>
      <c r="M1304" s="34"/>
    </row>
    <row r="1305" spans="2:13" hidden="1">
      <c r="B1305" s="202"/>
      <c r="C1305" s="203"/>
      <c r="D1305" s="202"/>
      <c r="E1305" s="202"/>
      <c r="F1305" s="22"/>
      <c r="G1305" s="22"/>
      <c r="H1305" s="22"/>
      <c r="I1305" s="202"/>
      <c r="J1305" s="202"/>
      <c r="K1305" s="203"/>
      <c r="M1305" s="34"/>
    </row>
    <row r="1306" spans="2:13" hidden="1">
      <c r="B1306" s="202"/>
      <c r="C1306" s="203"/>
      <c r="D1306" s="202"/>
      <c r="E1306" s="202"/>
      <c r="F1306" s="22"/>
      <c r="G1306" s="22"/>
      <c r="H1306" s="22"/>
      <c r="I1306" s="202"/>
      <c r="J1306" s="202"/>
      <c r="K1306" s="203"/>
      <c r="M1306" s="34"/>
    </row>
    <row r="1307" spans="2:13" hidden="1">
      <c r="B1307" s="202"/>
      <c r="C1307" s="203"/>
      <c r="D1307" s="202"/>
      <c r="E1307" s="202"/>
      <c r="F1307" s="22"/>
      <c r="G1307" s="22"/>
      <c r="H1307" s="22"/>
      <c r="I1307" s="202"/>
      <c r="J1307" s="202"/>
      <c r="K1307" s="203"/>
      <c r="M1307" s="34"/>
    </row>
    <row r="1308" spans="2:13" hidden="1">
      <c r="B1308" s="202"/>
      <c r="C1308" s="203"/>
      <c r="D1308" s="202"/>
      <c r="E1308" s="202"/>
      <c r="F1308" s="22"/>
      <c r="G1308" s="22"/>
      <c r="H1308" s="22"/>
      <c r="I1308" s="202"/>
      <c r="J1308" s="202"/>
      <c r="K1308" s="203"/>
      <c r="M1308" s="34"/>
    </row>
    <row r="1309" spans="2:13" hidden="1">
      <c r="B1309" s="202"/>
      <c r="C1309" s="203"/>
      <c r="D1309" s="202"/>
      <c r="E1309" s="202"/>
      <c r="F1309" s="22"/>
      <c r="G1309" s="22"/>
      <c r="H1309" s="22"/>
      <c r="I1309" s="202"/>
      <c r="J1309" s="202"/>
      <c r="K1309" s="203"/>
      <c r="M1309" s="34"/>
    </row>
    <row r="1310" spans="2:13" hidden="1">
      <c r="B1310" s="202"/>
      <c r="C1310" s="203"/>
      <c r="D1310" s="202"/>
      <c r="E1310" s="202"/>
      <c r="F1310" s="22"/>
      <c r="G1310" s="22"/>
      <c r="H1310" s="22"/>
      <c r="I1310" s="202"/>
      <c r="J1310" s="202"/>
      <c r="K1310" s="203"/>
      <c r="M1310" s="34"/>
    </row>
    <row r="1311" spans="2:13" hidden="1">
      <c r="B1311" s="202"/>
      <c r="C1311" s="203"/>
      <c r="D1311" s="202"/>
      <c r="E1311" s="202"/>
      <c r="F1311" s="22"/>
      <c r="G1311" s="22"/>
      <c r="H1311" s="22"/>
      <c r="I1311" s="202"/>
      <c r="J1311" s="202"/>
      <c r="K1311" s="203"/>
      <c r="M1311" s="34"/>
    </row>
    <row r="1312" spans="2:13" hidden="1">
      <c r="B1312" s="202"/>
      <c r="C1312" s="203"/>
      <c r="D1312" s="202"/>
      <c r="E1312" s="202"/>
      <c r="F1312" s="22"/>
      <c r="G1312" s="22"/>
      <c r="H1312" s="22"/>
      <c r="I1312" s="202"/>
      <c r="J1312" s="202"/>
      <c r="K1312" s="203"/>
      <c r="M1312" s="34"/>
    </row>
    <row r="1313" spans="2:13" hidden="1">
      <c r="B1313" s="202"/>
      <c r="C1313" s="203"/>
      <c r="D1313" s="202"/>
      <c r="E1313" s="202"/>
      <c r="F1313" s="22"/>
      <c r="G1313" s="22"/>
      <c r="H1313" s="22"/>
      <c r="I1313" s="202"/>
      <c r="J1313" s="202"/>
      <c r="K1313" s="203"/>
      <c r="M1313" s="34"/>
    </row>
    <row r="1314" spans="2:13" hidden="1">
      <c r="B1314" s="202"/>
      <c r="C1314" s="203"/>
      <c r="D1314" s="202"/>
      <c r="E1314" s="202"/>
      <c r="F1314" s="22"/>
      <c r="G1314" s="22"/>
      <c r="H1314" s="22"/>
      <c r="I1314" s="202"/>
      <c r="J1314" s="202"/>
      <c r="K1314" s="203"/>
      <c r="M1314" s="34"/>
    </row>
    <row r="1315" spans="2:13" hidden="1">
      <c r="B1315" s="202"/>
      <c r="C1315" s="203"/>
      <c r="D1315" s="202"/>
      <c r="E1315" s="202"/>
      <c r="F1315" s="22"/>
      <c r="G1315" s="22"/>
      <c r="H1315" s="22"/>
      <c r="I1315" s="202"/>
      <c r="J1315" s="202"/>
      <c r="K1315" s="203"/>
      <c r="M1315" s="34"/>
    </row>
    <row r="1316" spans="2:13" hidden="1">
      <c r="B1316" s="202"/>
      <c r="C1316" s="203"/>
      <c r="D1316" s="202"/>
      <c r="E1316" s="202"/>
      <c r="F1316" s="22"/>
      <c r="G1316" s="22"/>
      <c r="H1316" s="22"/>
      <c r="I1316" s="202"/>
      <c r="J1316" s="202"/>
      <c r="K1316" s="203"/>
      <c r="M1316" s="34"/>
    </row>
    <row r="1317" spans="2:13" hidden="1">
      <c r="B1317" s="202"/>
      <c r="C1317" s="203"/>
      <c r="D1317" s="202"/>
      <c r="E1317" s="202"/>
      <c r="F1317" s="22"/>
      <c r="G1317" s="22"/>
      <c r="H1317" s="22"/>
      <c r="I1317" s="202"/>
      <c r="J1317" s="202"/>
      <c r="K1317" s="203"/>
      <c r="M1317" s="34"/>
    </row>
    <row r="1318" spans="2:13" hidden="1">
      <c r="B1318" s="202"/>
      <c r="C1318" s="203"/>
      <c r="D1318" s="202"/>
      <c r="E1318" s="202"/>
      <c r="F1318" s="22"/>
      <c r="G1318" s="22"/>
      <c r="H1318" s="22"/>
      <c r="I1318" s="202"/>
      <c r="J1318" s="202"/>
      <c r="K1318" s="203"/>
      <c r="M1318" s="34"/>
    </row>
    <row r="1319" spans="2:13" hidden="1">
      <c r="B1319" s="202"/>
      <c r="C1319" s="203"/>
      <c r="D1319" s="202"/>
      <c r="E1319" s="202"/>
      <c r="F1319" s="22"/>
      <c r="G1319" s="22"/>
      <c r="H1319" s="22"/>
      <c r="I1319" s="202"/>
      <c r="J1319" s="202"/>
      <c r="K1319" s="203"/>
      <c r="M1319" s="34"/>
    </row>
    <row r="1320" spans="2:13" hidden="1">
      <c r="B1320" s="202"/>
      <c r="C1320" s="203"/>
      <c r="D1320" s="202"/>
      <c r="E1320" s="202"/>
      <c r="F1320" s="22"/>
      <c r="G1320" s="22"/>
      <c r="H1320" s="22"/>
      <c r="I1320" s="202"/>
      <c r="J1320" s="202"/>
      <c r="K1320" s="203"/>
      <c r="M1320" s="34"/>
    </row>
    <row r="1321" spans="2:13" hidden="1">
      <c r="B1321" s="202"/>
      <c r="C1321" s="203"/>
      <c r="D1321" s="202"/>
      <c r="E1321" s="202"/>
      <c r="F1321" s="22"/>
      <c r="G1321" s="22"/>
      <c r="H1321" s="22"/>
      <c r="I1321" s="202"/>
      <c r="J1321" s="202"/>
      <c r="K1321" s="203"/>
      <c r="M1321" s="34"/>
    </row>
    <row r="1322" spans="2:13" hidden="1">
      <c r="B1322" s="202"/>
      <c r="C1322" s="203"/>
      <c r="D1322" s="202"/>
      <c r="E1322" s="202"/>
      <c r="F1322" s="22"/>
      <c r="G1322" s="22"/>
      <c r="H1322" s="22"/>
      <c r="I1322" s="202"/>
      <c r="J1322" s="202"/>
      <c r="K1322" s="203"/>
      <c r="M1322" s="34"/>
    </row>
    <row r="1323" spans="2:13" hidden="1">
      <c r="B1323" s="202"/>
      <c r="C1323" s="203"/>
      <c r="D1323" s="202"/>
      <c r="E1323" s="202"/>
      <c r="F1323" s="22"/>
      <c r="G1323" s="22"/>
      <c r="H1323" s="22"/>
      <c r="I1323" s="202"/>
      <c r="J1323" s="202"/>
      <c r="K1323" s="203"/>
      <c r="M1323" s="34"/>
    </row>
    <row r="1324" spans="2:13" hidden="1">
      <c r="B1324" s="202"/>
      <c r="C1324" s="203"/>
      <c r="D1324" s="202"/>
      <c r="E1324" s="202"/>
      <c r="F1324" s="22"/>
      <c r="G1324" s="22"/>
      <c r="H1324" s="22"/>
      <c r="I1324" s="202"/>
      <c r="J1324" s="202"/>
      <c r="K1324" s="203"/>
      <c r="M1324" s="34"/>
    </row>
    <row r="1325" spans="2:13" hidden="1">
      <c r="B1325" s="202"/>
      <c r="C1325" s="203"/>
      <c r="D1325" s="202"/>
      <c r="E1325" s="202"/>
      <c r="F1325" s="22"/>
      <c r="G1325" s="22"/>
      <c r="H1325" s="22"/>
      <c r="I1325" s="202"/>
      <c r="J1325" s="202"/>
      <c r="K1325" s="203"/>
      <c r="M1325" s="34"/>
    </row>
    <row r="1326" spans="2:13" hidden="1">
      <c r="B1326" s="202"/>
      <c r="C1326" s="203"/>
      <c r="D1326" s="202"/>
      <c r="E1326" s="202"/>
      <c r="F1326" s="22"/>
      <c r="G1326" s="22"/>
      <c r="H1326" s="22"/>
      <c r="I1326" s="202"/>
      <c r="J1326" s="202"/>
      <c r="K1326" s="203"/>
      <c r="M1326" s="34"/>
    </row>
    <row r="1327" spans="2:13" hidden="1">
      <c r="B1327" s="202"/>
      <c r="C1327" s="203"/>
      <c r="D1327" s="202"/>
      <c r="E1327" s="202"/>
      <c r="F1327" s="22"/>
      <c r="G1327" s="22"/>
      <c r="H1327" s="22"/>
      <c r="I1327" s="202"/>
      <c r="J1327" s="202"/>
      <c r="K1327" s="203"/>
      <c r="M1327" s="34"/>
    </row>
    <row r="1328" spans="2:13" hidden="1">
      <c r="B1328" s="202"/>
      <c r="C1328" s="203"/>
      <c r="D1328" s="202"/>
      <c r="E1328" s="202"/>
      <c r="F1328" s="22"/>
      <c r="G1328" s="22"/>
      <c r="H1328" s="22"/>
      <c r="I1328" s="202"/>
      <c r="J1328" s="202"/>
      <c r="K1328" s="203"/>
      <c r="M1328" s="34"/>
    </row>
    <row r="1329" spans="2:13" hidden="1">
      <c r="B1329" s="202"/>
      <c r="C1329" s="203"/>
      <c r="D1329" s="202"/>
      <c r="E1329" s="202"/>
      <c r="F1329" s="22"/>
      <c r="G1329" s="22"/>
      <c r="H1329" s="22"/>
      <c r="I1329" s="202"/>
      <c r="J1329" s="202"/>
      <c r="K1329" s="203"/>
      <c r="M1329" s="34"/>
    </row>
    <row r="1330" spans="2:13" hidden="1">
      <c r="B1330" s="202"/>
      <c r="C1330" s="203"/>
      <c r="D1330" s="202"/>
      <c r="E1330" s="202"/>
      <c r="F1330" s="22"/>
      <c r="G1330" s="22"/>
      <c r="H1330" s="22"/>
      <c r="I1330" s="202"/>
      <c r="J1330" s="202"/>
      <c r="K1330" s="203"/>
      <c r="M1330" s="34"/>
    </row>
    <row r="1331" spans="2:13" hidden="1">
      <c r="B1331" s="202"/>
      <c r="C1331" s="203"/>
      <c r="D1331" s="202"/>
      <c r="E1331" s="202"/>
      <c r="F1331" s="22"/>
      <c r="G1331" s="22"/>
      <c r="H1331" s="22"/>
      <c r="I1331" s="202"/>
      <c r="J1331" s="202"/>
      <c r="K1331" s="203"/>
      <c r="M1331" s="34"/>
    </row>
    <row r="1332" spans="2:13" hidden="1">
      <c r="B1332" s="202"/>
      <c r="C1332" s="203"/>
      <c r="D1332" s="202"/>
      <c r="E1332" s="202"/>
      <c r="F1332" s="22"/>
      <c r="G1332" s="22"/>
      <c r="H1332" s="22"/>
      <c r="I1332" s="202"/>
      <c r="J1332" s="202"/>
      <c r="K1332" s="203"/>
      <c r="M1332" s="34"/>
    </row>
    <row r="1333" spans="2:13" hidden="1">
      <c r="B1333" s="202"/>
      <c r="C1333" s="203"/>
      <c r="D1333" s="202"/>
      <c r="E1333" s="202"/>
      <c r="F1333" s="22"/>
      <c r="G1333" s="22"/>
      <c r="H1333" s="22"/>
      <c r="I1333" s="202"/>
      <c r="J1333" s="202"/>
      <c r="K1333" s="203"/>
      <c r="M1333" s="34"/>
    </row>
    <row r="1334" spans="2:13" hidden="1">
      <c r="B1334" s="202"/>
      <c r="C1334" s="203"/>
      <c r="D1334" s="202"/>
      <c r="E1334" s="202"/>
      <c r="F1334" s="22"/>
      <c r="G1334" s="22"/>
      <c r="H1334" s="22"/>
      <c r="I1334" s="202"/>
      <c r="J1334" s="202"/>
      <c r="K1334" s="203"/>
      <c r="M1334" s="34"/>
    </row>
    <row r="1335" spans="2:13" hidden="1">
      <c r="B1335" s="202"/>
      <c r="C1335" s="203"/>
      <c r="D1335" s="202"/>
      <c r="E1335" s="202"/>
      <c r="F1335" s="22"/>
      <c r="G1335" s="22"/>
      <c r="H1335" s="22"/>
      <c r="I1335" s="202"/>
      <c r="J1335" s="202"/>
      <c r="K1335" s="203"/>
      <c r="M1335" s="34"/>
    </row>
    <row r="1336" spans="2:13" hidden="1">
      <c r="B1336" s="202"/>
      <c r="C1336" s="203"/>
      <c r="D1336" s="202"/>
      <c r="E1336" s="202"/>
      <c r="F1336" s="22"/>
      <c r="G1336" s="22"/>
      <c r="H1336" s="22"/>
      <c r="I1336" s="202"/>
      <c r="J1336" s="202"/>
      <c r="K1336" s="203"/>
      <c r="M1336" s="34"/>
    </row>
    <row r="1337" spans="2:13" hidden="1">
      <c r="B1337" s="202"/>
      <c r="C1337" s="203"/>
      <c r="D1337" s="202"/>
      <c r="E1337" s="202"/>
      <c r="F1337" s="22"/>
      <c r="G1337" s="22"/>
      <c r="H1337" s="22"/>
      <c r="I1337" s="202"/>
      <c r="J1337" s="202"/>
      <c r="K1337" s="203"/>
      <c r="M1337" s="34"/>
    </row>
    <row r="1338" spans="2:13" hidden="1">
      <c r="B1338" s="202"/>
      <c r="C1338" s="203"/>
      <c r="D1338" s="202"/>
      <c r="E1338" s="202"/>
      <c r="F1338" s="22"/>
      <c r="G1338" s="22"/>
      <c r="H1338" s="22"/>
      <c r="I1338" s="202"/>
      <c r="J1338" s="202"/>
      <c r="K1338" s="203"/>
      <c r="M1338" s="34"/>
    </row>
    <row r="1339" spans="2:13" hidden="1">
      <c r="B1339" s="202"/>
      <c r="C1339" s="203"/>
      <c r="D1339" s="202"/>
      <c r="E1339" s="202"/>
      <c r="F1339" s="22"/>
      <c r="G1339" s="22"/>
      <c r="H1339" s="22"/>
      <c r="I1339" s="202"/>
      <c r="J1339" s="202"/>
      <c r="K1339" s="203"/>
      <c r="M1339" s="34"/>
    </row>
    <row r="1340" spans="2:13" hidden="1">
      <c r="B1340" s="202"/>
      <c r="C1340" s="203"/>
      <c r="D1340" s="202"/>
      <c r="E1340" s="202"/>
      <c r="F1340" s="22"/>
      <c r="G1340" s="22"/>
      <c r="H1340" s="22"/>
      <c r="I1340" s="202"/>
      <c r="J1340" s="202"/>
      <c r="K1340" s="203"/>
      <c r="M1340" s="34"/>
    </row>
    <row r="1341" spans="2:13" hidden="1">
      <c r="B1341" s="202"/>
      <c r="C1341" s="203"/>
      <c r="D1341" s="202"/>
      <c r="E1341" s="202"/>
      <c r="F1341" s="22"/>
      <c r="G1341" s="22"/>
      <c r="H1341" s="22"/>
      <c r="I1341" s="202"/>
      <c r="J1341" s="202"/>
      <c r="K1341" s="203"/>
      <c r="M1341" s="34"/>
    </row>
    <row r="1342" spans="2:13" hidden="1">
      <c r="B1342" s="202"/>
      <c r="C1342" s="203"/>
      <c r="D1342" s="202"/>
      <c r="E1342" s="202"/>
      <c r="F1342" s="22"/>
      <c r="G1342" s="22"/>
      <c r="H1342" s="22"/>
      <c r="I1342" s="202"/>
      <c r="J1342" s="202"/>
      <c r="K1342" s="203"/>
      <c r="M1342" s="34"/>
    </row>
    <row r="1343" spans="2:13" hidden="1">
      <c r="B1343" s="202"/>
      <c r="C1343" s="203"/>
      <c r="D1343" s="202"/>
      <c r="E1343" s="202"/>
      <c r="F1343" s="22"/>
      <c r="G1343" s="22"/>
      <c r="H1343" s="22"/>
      <c r="I1343" s="202"/>
      <c r="J1343" s="202"/>
      <c r="K1343" s="203"/>
      <c r="M1343" s="34"/>
    </row>
    <row r="1344" spans="2:13" hidden="1">
      <c r="B1344" s="202"/>
      <c r="C1344" s="203"/>
      <c r="D1344" s="202"/>
      <c r="E1344" s="202"/>
      <c r="F1344" s="22"/>
      <c r="G1344" s="22"/>
      <c r="H1344" s="22"/>
      <c r="I1344" s="202"/>
      <c r="J1344" s="202"/>
      <c r="K1344" s="203"/>
      <c r="M1344" s="34"/>
    </row>
    <row r="1345" spans="2:13" hidden="1">
      <c r="B1345" s="202"/>
      <c r="C1345" s="203"/>
      <c r="D1345" s="202"/>
      <c r="E1345" s="202"/>
      <c r="F1345" s="22"/>
      <c r="G1345" s="22"/>
      <c r="H1345" s="22"/>
      <c r="I1345" s="202"/>
      <c r="J1345" s="202"/>
      <c r="K1345" s="203"/>
      <c r="M1345" s="34"/>
    </row>
    <row r="1346" spans="2:13" hidden="1">
      <c r="B1346" s="202"/>
      <c r="C1346" s="203"/>
      <c r="D1346" s="202"/>
      <c r="E1346" s="202"/>
      <c r="F1346" s="22"/>
      <c r="G1346" s="22"/>
      <c r="H1346" s="22"/>
      <c r="I1346" s="202"/>
      <c r="J1346" s="202"/>
      <c r="K1346" s="203"/>
      <c r="M1346" s="34"/>
    </row>
    <row r="1347" spans="2:13" hidden="1">
      <c r="B1347" s="202"/>
      <c r="C1347" s="203"/>
      <c r="D1347" s="202"/>
      <c r="E1347" s="202"/>
      <c r="F1347" s="22"/>
      <c r="G1347" s="22"/>
      <c r="H1347" s="22"/>
      <c r="I1347" s="202"/>
      <c r="J1347" s="202"/>
      <c r="K1347" s="203"/>
      <c r="M1347" s="34"/>
    </row>
    <row r="1348" spans="2:13" hidden="1">
      <c r="B1348" s="202"/>
      <c r="C1348" s="203"/>
      <c r="D1348" s="202"/>
      <c r="E1348" s="202"/>
      <c r="F1348" s="22"/>
      <c r="G1348" s="22"/>
      <c r="H1348" s="22"/>
      <c r="I1348" s="202"/>
      <c r="J1348" s="202"/>
      <c r="K1348" s="203"/>
      <c r="M1348" s="34"/>
    </row>
    <row r="1349" spans="2:13" hidden="1">
      <c r="B1349" s="202"/>
      <c r="C1349" s="203"/>
      <c r="D1349" s="202"/>
      <c r="E1349" s="202"/>
      <c r="F1349" s="22"/>
      <c r="G1349" s="22"/>
      <c r="H1349" s="22"/>
      <c r="I1349" s="202"/>
      <c r="J1349" s="202"/>
      <c r="K1349" s="203"/>
      <c r="M1349" s="34"/>
    </row>
    <row r="1350" spans="2:13" hidden="1">
      <c r="B1350" s="202"/>
      <c r="C1350" s="203"/>
      <c r="D1350" s="202"/>
      <c r="E1350" s="202"/>
      <c r="F1350" s="22"/>
      <c r="G1350" s="22"/>
      <c r="H1350" s="22"/>
      <c r="I1350" s="202"/>
      <c r="J1350" s="202"/>
      <c r="K1350" s="203"/>
      <c r="M1350" s="34"/>
    </row>
    <row r="1351" spans="2:13" hidden="1">
      <c r="B1351" s="202"/>
      <c r="C1351" s="203"/>
      <c r="D1351" s="202"/>
      <c r="E1351" s="202"/>
      <c r="F1351" s="22"/>
      <c r="G1351" s="22"/>
      <c r="H1351" s="22"/>
      <c r="I1351" s="202"/>
      <c r="J1351" s="202"/>
      <c r="K1351" s="203"/>
      <c r="M1351" s="34"/>
    </row>
    <row r="1352" spans="2:13" hidden="1">
      <c r="B1352" s="202"/>
      <c r="C1352" s="203"/>
      <c r="D1352" s="202"/>
      <c r="E1352" s="202"/>
      <c r="F1352" s="22"/>
      <c r="G1352" s="22"/>
      <c r="H1352" s="22"/>
      <c r="I1352" s="202"/>
      <c r="J1352" s="202"/>
      <c r="K1352" s="203"/>
      <c r="M1352" s="34"/>
    </row>
    <row r="1353" spans="2:13" hidden="1">
      <c r="B1353" s="202"/>
      <c r="C1353" s="203"/>
      <c r="D1353" s="202"/>
      <c r="E1353" s="202"/>
      <c r="F1353" s="22"/>
      <c r="G1353" s="22"/>
      <c r="H1353" s="22"/>
      <c r="I1353" s="202"/>
      <c r="J1353" s="202"/>
      <c r="K1353" s="203"/>
      <c r="M1353" s="34"/>
    </row>
    <row r="1354" spans="2:13" hidden="1">
      <c r="B1354" s="202"/>
      <c r="C1354" s="203"/>
      <c r="D1354" s="202"/>
      <c r="E1354" s="202"/>
      <c r="F1354" s="22"/>
      <c r="G1354" s="22"/>
      <c r="H1354" s="22"/>
      <c r="I1354" s="202"/>
      <c r="J1354" s="202"/>
      <c r="K1354" s="203"/>
      <c r="M1354" s="34"/>
    </row>
    <row r="1355" spans="2:13" hidden="1">
      <c r="B1355" s="202"/>
      <c r="C1355" s="203"/>
      <c r="D1355" s="202"/>
      <c r="E1355" s="202"/>
      <c r="F1355" s="22"/>
      <c r="G1355" s="22"/>
      <c r="H1355" s="22"/>
      <c r="I1355" s="202"/>
      <c r="J1355" s="202"/>
      <c r="K1355" s="203"/>
      <c r="M1355" s="34"/>
    </row>
    <row r="1356" spans="2:13" hidden="1">
      <c r="B1356" s="202"/>
      <c r="C1356" s="203"/>
      <c r="D1356" s="202"/>
      <c r="E1356" s="202"/>
      <c r="F1356" s="22"/>
      <c r="G1356" s="22"/>
      <c r="H1356" s="22"/>
      <c r="I1356" s="202"/>
      <c r="J1356" s="202"/>
      <c r="K1356" s="203"/>
      <c r="M1356" s="34"/>
    </row>
    <row r="1357" spans="2:13" hidden="1">
      <c r="B1357" s="202"/>
      <c r="C1357" s="203"/>
      <c r="D1357" s="202"/>
      <c r="E1357" s="202"/>
      <c r="F1357" s="22"/>
      <c r="G1357" s="22"/>
      <c r="H1357" s="22"/>
      <c r="I1357" s="202"/>
      <c r="J1357" s="202"/>
      <c r="K1357" s="203"/>
      <c r="M1357" s="34"/>
    </row>
    <row r="1358" spans="2:13" hidden="1">
      <c r="B1358" s="202"/>
      <c r="C1358" s="203"/>
      <c r="D1358" s="202"/>
      <c r="E1358" s="202"/>
      <c r="F1358" s="22"/>
      <c r="G1358" s="22"/>
      <c r="H1358" s="22"/>
      <c r="I1358" s="202"/>
      <c r="J1358" s="202"/>
      <c r="K1358" s="203"/>
      <c r="M1358" s="34"/>
    </row>
    <row r="1359" spans="2:13" hidden="1">
      <c r="B1359" s="202"/>
      <c r="C1359" s="203"/>
      <c r="D1359" s="202"/>
      <c r="E1359" s="202"/>
      <c r="F1359" s="22"/>
      <c r="G1359" s="22"/>
      <c r="H1359" s="22"/>
      <c r="I1359" s="202"/>
      <c r="J1359" s="202"/>
      <c r="K1359" s="203"/>
      <c r="M1359" s="34"/>
    </row>
    <row r="1360" spans="2:13" hidden="1">
      <c r="B1360" s="202"/>
      <c r="C1360" s="203"/>
      <c r="D1360" s="202"/>
      <c r="E1360" s="202"/>
      <c r="F1360" s="22"/>
      <c r="G1360" s="22"/>
      <c r="H1360" s="22"/>
      <c r="I1360" s="202"/>
      <c r="J1360" s="202"/>
      <c r="K1360" s="203"/>
      <c r="M1360" s="34"/>
    </row>
    <row r="1361" spans="2:13" hidden="1">
      <c r="B1361" s="202"/>
      <c r="C1361" s="203"/>
      <c r="D1361" s="202"/>
      <c r="E1361" s="202"/>
      <c r="F1361" s="22"/>
      <c r="G1361" s="22"/>
      <c r="H1361" s="22"/>
      <c r="I1361" s="202"/>
      <c r="J1361" s="202"/>
      <c r="K1361" s="203"/>
      <c r="M1361" s="34"/>
    </row>
    <row r="1362" spans="2:13" hidden="1">
      <c r="B1362" s="202"/>
      <c r="C1362" s="203"/>
      <c r="D1362" s="202"/>
      <c r="E1362" s="202"/>
      <c r="F1362" s="22"/>
      <c r="G1362" s="22"/>
      <c r="H1362" s="22"/>
      <c r="I1362" s="202"/>
      <c r="J1362" s="202"/>
      <c r="K1362" s="203"/>
      <c r="M1362" s="34"/>
    </row>
    <row r="1363" spans="2:13" hidden="1">
      <c r="B1363" s="202"/>
      <c r="C1363" s="203"/>
      <c r="D1363" s="202"/>
      <c r="E1363" s="202"/>
      <c r="F1363" s="22"/>
      <c r="G1363" s="22"/>
      <c r="H1363" s="22"/>
      <c r="I1363" s="202"/>
      <c r="J1363" s="202"/>
      <c r="K1363" s="203"/>
      <c r="M1363" s="34"/>
    </row>
    <row r="1364" spans="2:13" hidden="1">
      <c r="B1364" s="202"/>
      <c r="C1364" s="203"/>
      <c r="D1364" s="202"/>
      <c r="E1364" s="202"/>
      <c r="F1364" s="22"/>
      <c r="G1364" s="22"/>
      <c r="H1364" s="22"/>
      <c r="I1364" s="202"/>
      <c r="J1364" s="202"/>
      <c r="K1364" s="203"/>
      <c r="M1364" s="34"/>
    </row>
    <row r="1365" spans="2:13" hidden="1">
      <c r="B1365" s="202"/>
      <c r="C1365" s="203"/>
      <c r="D1365" s="202"/>
      <c r="E1365" s="202"/>
      <c r="F1365" s="22"/>
      <c r="G1365" s="22"/>
      <c r="H1365" s="22"/>
      <c r="I1365" s="202"/>
      <c r="J1365" s="202"/>
      <c r="K1365" s="203"/>
      <c r="M1365" s="34"/>
    </row>
    <row r="1366" spans="2:13" hidden="1">
      <c r="B1366" s="202"/>
      <c r="C1366" s="203"/>
      <c r="D1366" s="202"/>
      <c r="E1366" s="202"/>
      <c r="F1366" s="22"/>
      <c r="G1366" s="22"/>
      <c r="H1366" s="22"/>
      <c r="I1366" s="202"/>
      <c r="J1366" s="202"/>
      <c r="K1366" s="203"/>
      <c r="M1366" s="34"/>
    </row>
    <row r="1367" spans="2:13" hidden="1">
      <c r="B1367" s="202"/>
      <c r="C1367" s="203"/>
      <c r="D1367" s="202"/>
      <c r="E1367" s="202"/>
      <c r="F1367" s="22"/>
      <c r="G1367" s="22"/>
      <c r="H1367" s="22"/>
      <c r="I1367" s="202"/>
      <c r="J1367" s="202"/>
      <c r="K1367" s="203"/>
      <c r="M1367" s="34"/>
    </row>
    <row r="1368" spans="2:13" hidden="1">
      <c r="B1368" s="202"/>
      <c r="C1368" s="203"/>
      <c r="D1368" s="202"/>
      <c r="E1368" s="202"/>
      <c r="F1368" s="22"/>
      <c r="G1368" s="22"/>
      <c r="H1368" s="22"/>
      <c r="I1368" s="202"/>
      <c r="J1368" s="202"/>
      <c r="K1368" s="203"/>
      <c r="M1368" s="34"/>
    </row>
    <row r="1369" spans="2:13" hidden="1">
      <c r="B1369" s="202"/>
      <c r="C1369" s="203"/>
      <c r="D1369" s="202"/>
      <c r="E1369" s="202"/>
      <c r="F1369" s="22"/>
      <c r="G1369" s="22"/>
      <c r="H1369" s="22"/>
      <c r="I1369" s="202"/>
      <c r="J1369" s="202"/>
      <c r="K1369" s="203"/>
      <c r="M1369" s="34"/>
    </row>
    <row r="1370" spans="2:13" hidden="1">
      <c r="B1370" s="202"/>
      <c r="C1370" s="203"/>
      <c r="D1370" s="202"/>
      <c r="E1370" s="202"/>
      <c r="F1370" s="22"/>
      <c r="G1370" s="22"/>
      <c r="H1370" s="22"/>
      <c r="I1370" s="202"/>
      <c r="J1370" s="202"/>
      <c r="K1370" s="203"/>
      <c r="M1370" s="34"/>
    </row>
    <row r="1371" spans="2:13" hidden="1">
      <c r="B1371" s="202"/>
      <c r="C1371" s="203"/>
      <c r="D1371" s="202"/>
      <c r="E1371" s="202"/>
      <c r="F1371" s="22"/>
      <c r="G1371" s="22"/>
      <c r="H1371" s="22"/>
      <c r="I1371" s="202"/>
      <c r="J1371" s="202"/>
      <c r="K1371" s="203"/>
      <c r="M1371" s="34"/>
    </row>
    <row r="1372" spans="2:13" hidden="1">
      <c r="B1372" s="202"/>
      <c r="C1372" s="203"/>
      <c r="D1372" s="202"/>
      <c r="E1372" s="202"/>
      <c r="F1372" s="22"/>
      <c r="G1372" s="22"/>
      <c r="H1372" s="22"/>
      <c r="I1372" s="202"/>
      <c r="J1372" s="202"/>
      <c r="K1372" s="203"/>
      <c r="M1372" s="34"/>
    </row>
    <row r="1373" spans="2:13" hidden="1">
      <c r="B1373" s="202"/>
      <c r="C1373" s="203"/>
      <c r="D1373" s="202"/>
      <c r="E1373" s="202"/>
      <c r="F1373" s="22"/>
      <c r="G1373" s="22"/>
      <c r="H1373" s="22"/>
      <c r="I1373" s="202"/>
      <c r="J1373" s="202"/>
      <c r="K1373" s="203"/>
      <c r="M1373" s="34"/>
    </row>
    <row r="1374" spans="2:13" hidden="1">
      <c r="B1374" s="202"/>
      <c r="C1374" s="203"/>
      <c r="D1374" s="202"/>
      <c r="E1374" s="202"/>
      <c r="F1374" s="22"/>
      <c r="G1374" s="22"/>
      <c r="H1374" s="22"/>
      <c r="I1374" s="202"/>
      <c r="J1374" s="202"/>
      <c r="K1374" s="203"/>
      <c r="M1374" s="34"/>
    </row>
    <row r="1375" spans="2:13" hidden="1">
      <c r="B1375" s="202"/>
      <c r="C1375" s="203"/>
      <c r="D1375" s="202"/>
      <c r="E1375" s="202"/>
      <c r="F1375" s="22"/>
      <c r="G1375" s="22"/>
      <c r="H1375" s="22"/>
      <c r="I1375" s="202"/>
      <c r="J1375" s="202"/>
      <c r="K1375" s="203"/>
      <c r="M1375" s="34"/>
    </row>
    <row r="1376" spans="2:13" hidden="1">
      <c r="B1376" s="202"/>
      <c r="C1376" s="203"/>
      <c r="D1376" s="202"/>
      <c r="E1376" s="202"/>
      <c r="F1376" s="22"/>
      <c r="G1376" s="22"/>
      <c r="H1376" s="22"/>
      <c r="I1376" s="202"/>
      <c r="J1376" s="202"/>
      <c r="K1376" s="203"/>
      <c r="M1376" s="34"/>
    </row>
    <row r="1377" spans="2:13" hidden="1">
      <c r="B1377" s="202"/>
      <c r="C1377" s="203"/>
      <c r="D1377" s="202"/>
      <c r="E1377" s="202"/>
      <c r="F1377" s="22"/>
      <c r="G1377" s="22"/>
      <c r="H1377" s="22"/>
      <c r="I1377" s="202"/>
      <c r="J1377" s="202"/>
      <c r="K1377" s="203"/>
      <c r="M1377" s="34"/>
    </row>
    <row r="1378" spans="2:13" hidden="1">
      <c r="B1378" s="202"/>
      <c r="C1378" s="203"/>
      <c r="D1378" s="202"/>
      <c r="E1378" s="202"/>
      <c r="F1378" s="22"/>
      <c r="G1378" s="22"/>
      <c r="H1378" s="22"/>
      <c r="I1378" s="202"/>
      <c r="J1378" s="202"/>
      <c r="K1378" s="203"/>
      <c r="M1378" s="34"/>
    </row>
    <row r="1379" spans="2:13" hidden="1">
      <c r="B1379" s="202"/>
      <c r="C1379" s="203"/>
      <c r="D1379" s="202"/>
      <c r="E1379" s="202"/>
      <c r="F1379" s="22"/>
      <c r="G1379" s="22"/>
      <c r="H1379" s="22"/>
      <c r="I1379" s="202"/>
      <c r="J1379" s="202"/>
      <c r="K1379" s="203"/>
      <c r="M1379" s="34"/>
    </row>
    <row r="1380" spans="2:13" hidden="1">
      <c r="B1380" s="202"/>
      <c r="C1380" s="203"/>
      <c r="D1380" s="202"/>
      <c r="E1380" s="202"/>
      <c r="F1380" s="22"/>
      <c r="G1380" s="22"/>
      <c r="H1380" s="22"/>
      <c r="I1380" s="202"/>
      <c r="J1380" s="202"/>
      <c r="K1380" s="203"/>
      <c r="M1380" s="34"/>
    </row>
    <row r="1381" spans="2:13" hidden="1">
      <c r="B1381" s="202"/>
      <c r="C1381" s="203"/>
      <c r="D1381" s="202"/>
      <c r="E1381" s="202"/>
      <c r="F1381" s="22"/>
      <c r="G1381" s="22"/>
      <c r="H1381" s="22"/>
      <c r="I1381" s="202"/>
      <c r="J1381" s="202"/>
      <c r="K1381" s="203"/>
      <c r="M1381" s="34"/>
    </row>
    <row r="1382" spans="2:13" hidden="1">
      <c r="B1382" s="202"/>
      <c r="C1382" s="203"/>
      <c r="D1382" s="202"/>
      <c r="E1382" s="202"/>
      <c r="F1382" s="22"/>
      <c r="G1382" s="22"/>
      <c r="H1382" s="22"/>
      <c r="I1382" s="202"/>
      <c r="J1382" s="202"/>
      <c r="K1382" s="203"/>
      <c r="M1382" s="34"/>
    </row>
    <row r="1383" spans="2:13" hidden="1">
      <c r="B1383" s="202"/>
      <c r="C1383" s="203"/>
      <c r="D1383" s="202"/>
      <c r="E1383" s="202"/>
      <c r="F1383" s="22"/>
      <c r="G1383" s="22"/>
      <c r="H1383" s="22"/>
      <c r="I1383" s="202"/>
      <c r="J1383" s="202"/>
      <c r="K1383" s="203"/>
      <c r="M1383" s="34"/>
    </row>
    <row r="1384" spans="2:13" hidden="1">
      <c r="B1384" s="202"/>
      <c r="C1384" s="203"/>
      <c r="D1384" s="202"/>
      <c r="E1384" s="202"/>
      <c r="F1384" s="22"/>
      <c r="G1384" s="22"/>
      <c r="H1384" s="22"/>
      <c r="I1384" s="202"/>
      <c r="J1384" s="202"/>
      <c r="K1384" s="203"/>
      <c r="M1384" s="34"/>
    </row>
    <row r="1385" spans="2:13" hidden="1">
      <c r="B1385" s="202"/>
      <c r="C1385" s="203"/>
      <c r="D1385" s="202"/>
      <c r="E1385" s="202"/>
      <c r="F1385" s="22"/>
      <c r="G1385" s="22"/>
      <c r="H1385" s="22"/>
      <c r="I1385" s="202"/>
      <c r="J1385" s="202"/>
      <c r="K1385" s="203"/>
      <c r="M1385" s="34"/>
    </row>
    <row r="1386" spans="2:13" hidden="1">
      <c r="B1386" s="202"/>
      <c r="C1386" s="203"/>
      <c r="D1386" s="202"/>
      <c r="E1386" s="202"/>
      <c r="F1386" s="22"/>
      <c r="G1386" s="22"/>
      <c r="H1386" s="22"/>
      <c r="I1386" s="202"/>
      <c r="J1386" s="202"/>
      <c r="K1386" s="203"/>
      <c r="M1386" s="34"/>
    </row>
    <row r="1387" spans="2:13" hidden="1">
      <c r="B1387" s="202"/>
      <c r="C1387" s="203"/>
      <c r="D1387" s="202"/>
      <c r="E1387" s="202"/>
      <c r="F1387" s="22"/>
      <c r="G1387" s="22"/>
      <c r="H1387" s="22"/>
      <c r="I1387" s="202"/>
      <c r="J1387" s="202"/>
      <c r="K1387" s="203"/>
      <c r="M1387" s="34"/>
    </row>
    <row r="1388" spans="2:13" hidden="1">
      <c r="B1388" s="202"/>
      <c r="C1388" s="203"/>
      <c r="D1388" s="202"/>
      <c r="E1388" s="202"/>
      <c r="F1388" s="22"/>
      <c r="G1388" s="22"/>
      <c r="H1388" s="22"/>
      <c r="I1388" s="202"/>
      <c r="J1388" s="202"/>
      <c r="K1388" s="203"/>
      <c r="M1388" s="34"/>
    </row>
    <row r="1389" spans="2:13" hidden="1">
      <c r="B1389" s="202"/>
      <c r="C1389" s="203"/>
      <c r="D1389" s="202"/>
      <c r="E1389" s="202"/>
      <c r="F1389" s="22"/>
      <c r="G1389" s="22"/>
      <c r="H1389" s="22"/>
      <c r="I1389" s="202"/>
      <c r="J1389" s="202"/>
      <c r="K1389" s="203"/>
      <c r="M1389" s="34"/>
    </row>
    <row r="1390" spans="2:13" hidden="1">
      <c r="B1390" s="202"/>
      <c r="C1390" s="203"/>
      <c r="D1390" s="202"/>
      <c r="E1390" s="202"/>
      <c r="F1390" s="22"/>
      <c r="G1390" s="22"/>
      <c r="H1390" s="22"/>
      <c r="I1390" s="202"/>
      <c r="J1390" s="202"/>
      <c r="K1390" s="203"/>
      <c r="M1390" s="34"/>
    </row>
    <row r="1391" spans="2:13" hidden="1">
      <c r="B1391" s="202"/>
      <c r="C1391" s="203"/>
      <c r="D1391" s="202"/>
      <c r="E1391" s="202"/>
      <c r="F1391" s="22"/>
      <c r="G1391" s="22"/>
      <c r="H1391" s="22"/>
      <c r="I1391" s="202"/>
      <c r="J1391" s="202"/>
      <c r="K1391" s="203"/>
      <c r="M1391" s="34"/>
    </row>
    <row r="1392" spans="2:13" hidden="1">
      <c r="B1392" s="202"/>
      <c r="C1392" s="203"/>
      <c r="D1392" s="202"/>
      <c r="E1392" s="202"/>
      <c r="F1392" s="22"/>
      <c r="G1392" s="22"/>
      <c r="H1392" s="22"/>
      <c r="I1392" s="202"/>
      <c r="J1392" s="202"/>
      <c r="K1392" s="203"/>
      <c r="M1392" s="34"/>
    </row>
    <row r="1393" spans="2:13" hidden="1">
      <c r="B1393" s="202"/>
      <c r="C1393" s="203"/>
      <c r="D1393" s="202"/>
      <c r="E1393" s="202"/>
      <c r="F1393" s="22"/>
      <c r="G1393" s="22"/>
      <c r="H1393" s="22"/>
      <c r="I1393" s="202"/>
      <c r="J1393" s="202"/>
      <c r="K1393" s="203"/>
      <c r="M1393" s="34"/>
    </row>
    <row r="1394" spans="2:13" hidden="1">
      <c r="B1394" s="202"/>
      <c r="C1394" s="203"/>
      <c r="D1394" s="202"/>
      <c r="E1394" s="202"/>
      <c r="F1394" s="22"/>
      <c r="G1394" s="22"/>
      <c r="H1394" s="22"/>
      <c r="I1394" s="202"/>
      <c r="J1394" s="202"/>
      <c r="K1394" s="203"/>
      <c r="M1394" s="34"/>
    </row>
    <row r="1395" spans="2:13" hidden="1">
      <c r="B1395" s="202"/>
      <c r="C1395" s="203"/>
      <c r="D1395" s="202"/>
      <c r="E1395" s="202"/>
      <c r="F1395" s="22"/>
      <c r="G1395" s="22"/>
      <c r="H1395" s="22"/>
      <c r="I1395" s="202"/>
      <c r="J1395" s="202"/>
      <c r="K1395" s="203"/>
      <c r="M1395" s="34"/>
    </row>
    <row r="1396" spans="2:13" hidden="1">
      <c r="B1396" s="202"/>
      <c r="C1396" s="203"/>
      <c r="D1396" s="202"/>
      <c r="E1396" s="202"/>
      <c r="F1396" s="22"/>
      <c r="G1396" s="22"/>
      <c r="H1396" s="22"/>
      <c r="I1396" s="202"/>
      <c r="J1396" s="202"/>
      <c r="K1396" s="203"/>
      <c r="M1396" s="34"/>
    </row>
    <row r="1397" spans="2:13" hidden="1">
      <c r="B1397" s="202"/>
      <c r="C1397" s="203"/>
      <c r="D1397" s="202"/>
      <c r="E1397" s="202"/>
      <c r="F1397" s="22"/>
      <c r="G1397" s="22"/>
      <c r="H1397" s="22"/>
      <c r="I1397" s="202"/>
      <c r="J1397" s="202"/>
      <c r="K1397" s="203"/>
      <c r="M1397" s="34"/>
    </row>
    <row r="1398" spans="2:13" hidden="1">
      <c r="B1398" s="202"/>
      <c r="C1398" s="203"/>
      <c r="D1398" s="202"/>
      <c r="E1398" s="202"/>
      <c r="F1398" s="22"/>
      <c r="G1398" s="22"/>
      <c r="H1398" s="22"/>
      <c r="I1398" s="202"/>
      <c r="J1398" s="202"/>
      <c r="K1398" s="203"/>
      <c r="M1398" s="34"/>
    </row>
    <row r="1399" spans="2:13" hidden="1">
      <c r="B1399" s="202"/>
      <c r="C1399" s="203"/>
      <c r="D1399" s="202"/>
      <c r="E1399" s="202"/>
      <c r="F1399" s="22"/>
      <c r="G1399" s="22"/>
      <c r="H1399" s="22"/>
      <c r="I1399" s="202"/>
      <c r="J1399" s="202"/>
      <c r="K1399" s="203"/>
      <c r="M1399" s="34"/>
    </row>
    <row r="1400" spans="2:13" hidden="1">
      <c r="B1400" s="202"/>
      <c r="C1400" s="203"/>
      <c r="D1400" s="202"/>
      <c r="E1400" s="202"/>
      <c r="F1400" s="22"/>
      <c r="G1400" s="22"/>
      <c r="H1400" s="22"/>
      <c r="I1400" s="202"/>
      <c r="J1400" s="202"/>
      <c r="K1400" s="203"/>
      <c r="M1400" s="34"/>
    </row>
    <row r="1401" spans="2:13" hidden="1">
      <c r="B1401" s="202"/>
      <c r="C1401" s="203"/>
      <c r="D1401" s="202"/>
      <c r="E1401" s="202"/>
      <c r="F1401" s="22"/>
      <c r="G1401" s="22"/>
      <c r="H1401" s="22"/>
      <c r="I1401" s="202"/>
      <c r="J1401" s="202"/>
      <c r="K1401" s="203"/>
      <c r="M1401" s="34"/>
    </row>
    <row r="1402" spans="2:13" hidden="1">
      <c r="B1402" s="202"/>
      <c r="C1402" s="203"/>
      <c r="D1402" s="202"/>
      <c r="E1402" s="202"/>
      <c r="F1402" s="22"/>
      <c r="G1402" s="22"/>
      <c r="H1402" s="22"/>
      <c r="I1402" s="202"/>
      <c r="J1402" s="202"/>
      <c r="K1402" s="203"/>
      <c r="M1402" s="34"/>
    </row>
    <row r="1403" spans="2:13" hidden="1">
      <c r="B1403" s="202"/>
      <c r="C1403" s="203"/>
      <c r="D1403" s="202"/>
      <c r="E1403" s="202"/>
      <c r="F1403" s="22"/>
      <c r="G1403" s="22"/>
      <c r="H1403" s="22"/>
      <c r="I1403" s="202"/>
      <c r="J1403" s="202"/>
      <c r="K1403" s="203"/>
      <c r="M1403" s="34"/>
    </row>
    <row r="1404" spans="2:13" hidden="1">
      <c r="B1404" s="202"/>
      <c r="C1404" s="203"/>
      <c r="D1404" s="202"/>
      <c r="E1404" s="202"/>
      <c r="F1404" s="22"/>
      <c r="G1404" s="22"/>
      <c r="H1404" s="22"/>
      <c r="I1404" s="202"/>
      <c r="J1404" s="202"/>
      <c r="K1404" s="203"/>
      <c r="M1404" s="34"/>
    </row>
    <row r="1405" spans="2:13" hidden="1">
      <c r="B1405" s="202"/>
      <c r="C1405" s="203"/>
      <c r="D1405" s="202"/>
      <c r="E1405" s="202"/>
      <c r="F1405" s="22"/>
      <c r="G1405" s="22"/>
      <c r="H1405" s="22"/>
      <c r="I1405" s="202"/>
      <c r="J1405" s="202"/>
      <c r="K1405" s="203"/>
      <c r="M1405" s="34"/>
    </row>
    <row r="1406" spans="2:13" hidden="1">
      <c r="B1406" s="202"/>
      <c r="C1406" s="203"/>
      <c r="D1406" s="202"/>
      <c r="E1406" s="202"/>
      <c r="F1406" s="22"/>
      <c r="G1406" s="22"/>
      <c r="H1406" s="22"/>
      <c r="I1406" s="202"/>
      <c r="J1406" s="202"/>
      <c r="K1406" s="203"/>
      <c r="M1406" s="34"/>
    </row>
    <row r="1407" spans="2:13" hidden="1">
      <c r="B1407" s="202"/>
      <c r="C1407" s="203"/>
      <c r="D1407" s="202"/>
      <c r="E1407" s="202"/>
      <c r="F1407" s="22"/>
      <c r="G1407" s="22"/>
      <c r="H1407" s="22"/>
      <c r="I1407" s="202"/>
      <c r="J1407" s="202"/>
      <c r="K1407" s="203"/>
      <c r="M1407" s="34"/>
    </row>
    <row r="1408" spans="2:13" hidden="1">
      <c r="B1408" s="202"/>
      <c r="C1408" s="203"/>
      <c r="D1408" s="202"/>
      <c r="E1408" s="202"/>
      <c r="F1408" s="22"/>
      <c r="G1408" s="22"/>
      <c r="H1408" s="22"/>
      <c r="I1408" s="202"/>
      <c r="J1408" s="202"/>
      <c r="K1408" s="203"/>
      <c r="M1408" s="34"/>
    </row>
    <row r="1409" spans="2:13" hidden="1">
      <c r="B1409" s="202"/>
      <c r="C1409" s="203"/>
      <c r="D1409" s="202"/>
      <c r="E1409" s="202"/>
      <c r="F1409" s="22"/>
      <c r="G1409" s="22"/>
      <c r="H1409" s="22"/>
      <c r="I1409" s="202"/>
      <c r="J1409" s="202"/>
      <c r="K1409" s="203"/>
      <c r="M1409" s="34"/>
    </row>
    <row r="1410" spans="2:13" hidden="1">
      <c r="B1410" s="202"/>
      <c r="C1410" s="203"/>
      <c r="D1410" s="202"/>
      <c r="E1410" s="202"/>
      <c r="F1410" s="22"/>
      <c r="G1410" s="22"/>
      <c r="H1410" s="22"/>
      <c r="I1410" s="202"/>
      <c r="J1410" s="202"/>
      <c r="K1410" s="203"/>
      <c r="M1410" s="34"/>
    </row>
    <row r="1411" spans="2:13" hidden="1">
      <c r="B1411" s="202"/>
      <c r="C1411" s="203"/>
      <c r="D1411" s="202"/>
      <c r="E1411" s="202"/>
      <c r="F1411" s="22"/>
      <c r="G1411" s="22"/>
      <c r="H1411" s="22"/>
      <c r="I1411" s="202"/>
      <c r="J1411" s="202"/>
      <c r="K1411" s="203"/>
      <c r="M1411" s="34"/>
    </row>
    <row r="1412" spans="2:13" hidden="1">
      <c r="B1412" s="202"/>
      <c r="C1412" s="203"/>
      <c r="D1412" s="202"/>
      <c r="E1412" s="202"/>
      <c r="F1412" s="22"/>
      <c r="G1412" s="22"/>
      <c r="H1412" s="22"/>
      <c r="I1412" s="202"/>
      <c r="J1412" s="202"/>
      <c r="K1412" s="203"/>
      <c r="M1412" s="34"/>
    </row>
    <row r="1413" spans="2:13" hidden="1">
      <c r="B1413" s="202"/>
      <c r="C1413" s="203"/>
      <c r="D1413" s="202"/>
      <c r="E1413" s="202"/>
      <c r="F1413" s="22"/>
      <c r="G1413" s="22"/>
      <c r="H1413" s="22"/>
      <c r="I1413" s="202"/>
      <c r="J1413" s="202"/>
      <c r="K1413" s="203"/>
      <c r="M1413" s="34"/>
    </row>
    <row r="1414" spans="2:13" hidden="1">
      <c r="B1414" s="202"/>
      <c r="C1414" s="203"/>
      <c r="D1414" s="202"/>
      <c r="E1414" s="202"/>
      <c r="F1414" s="22"/>
      <c r="G1414" s="22"/>
      <c r="H1414" s="22"/>
      <c r="I1414" s="202"/>
      <c r="J1414" s="202"/>
      <c r="K1414" s="203"/>
      <c r="M1414" s="34"/>
    </row>
    <row r="1415" spans="2:13" hidden="1">
      <c r="B1415" s="202"/>
      <c r="C1415" s="203"/>
      <c r="D1415" s="202"/>
      <c r="E1415" s="202"/>
      <c r="F1415" s="22"/>
      <c r="G1415" s="22"/>
      <c r="H1415" s="22"/>
      <c r="I1415" s="202"/>
      <c r="J1415" s="202"/>
      <c r="K1415" s="203"/>
      <c r="M1415" s="34"/>
    </row>
    <row r="1416" spans="2:13" hidden="1">
      <c r="B1416" s="202"/>
      <c r="C1416" s="203"/>
      <c r="D1416" s="202"/>
      <c r="E1416" s="202"/>
      <c r="F1416" s="22"/>
      <c r="G1416" s="22"/>
      <c r="H1416" s="22"/>
      <c r="I1416" s="202"/>
      <c r="J1416" s="202"/>
      <c r="K1416" s="203"/>
      <c r="M1416" s="34"/>
    </row>
    <row r="1417" spans="2:13" hidden="1">
      <c r="B1417" s="202"/>
      <c r="C1417" s="203"/>
      <c r="D1417" s="202"/>
      <c r="E1417" s="202"/>
      <c r="F1417" s="22"/>
      <c r="G1417" s="22"/>
      <c r="H1417" s="22"/>
      <c r="I1417" s="202"/>
      <c r="J1417" s="202"/>
      <c r="K1417" s="203"/>
      <c r="M1417" s="34"/>
    </row>
    <row r="1418" spans="2:13" hidden="1">
      <c r="B1418" s="202"/>
      <c r="C1418" s="203"/>
      <c r="D1418" s="202"/>
      <c r="E1418" s="202"/>
      <c r="F1418" s="22"/>
      <c r="G1418" s="22"/>
      <c r="H1418" s="22"/>
      <c r="I1418" s="202"/>
      <c r="J1418" s="202"/>
      <c r="K1418" s="203"/>
      <c r="M1418" s="34"/>
    </row>
    <row r="1419" spans="2:13" hidden="1">
      <c r="B1419" s="202"/>
      <c r="C1419" s="203"/>
      <c r="D1419" s="202"/>
      <c r="E1419" s="202"/>
      <c r="F1419" s="22"/>
      <c r="G1419" s="22"/>
      <c r="H1419" s="22"/>
      <c r="I1419" s="202"/>
      <c r="J1419" s="202"/>
      <c r="K1419" s="203"/>
      <c r="M1419" s="34"/>
    </row>
    <row r="1420" spans="2:13" hidden="1">
      <c r="B1420" s="202"/>
      <c r="C1420" s="203"/>
      <c r="D1420" s="202"/>
      <c r="E1420" s="202"/>
      <c r="F1420" s="22"/>
      <c r="G1420" s="22"/>
      <c r="H1420" s="22"/>
      <c r="I1420" s="202"/>
      <c r="J1420" s="202"/>
      <c r="K1420" s="203"/>
      <c r="M1420" s="34"/>
    </row>
    <row r="1421" spans="2:13" hidden="1">
      <c r="B1421" s="202"/>
      <c r="C1421" s="203"/>
      <c r="D1421" s="202"/>
      <c r="E1421" s="202"/>
      <c r="F1421" s="22"/>
      <c r="G1421" s="22"/>
      <c r="H1421" s="22"/>
      <c r="I1421" s="202"/>
      <c r="J1421" s="202"/>
      <c r="K1421" s="203"/>
      <c r="M1421" s="34"/>
    </row>
    <row r="1422" spans="2:13" hidden="1">
      <c r="B1422" s="202"/>
      <c r="C1422" s="203"/>
      <c r="D1422" s="202"/>
      <c r="E1422" s="202"/>
      <c r="F1422" s="22"/>
      <c r="G1422" s="22"/>
      <c r="H1422" s="22"/>
      <c r="I1422" s="202"/>
      <c r="J1422" s="202"/>
      <c r="K1422" s="203"/>
      <c r="M1422" s="34"/>
    </row>
    <row r="1423" spans="2:13" hidden="1">
      <c r="B1423" s="202"/>
      <c r="C1423" s="203"/>
      <c r="D1423" s="202"/>
      <c r="E1423" s="202"/>
      <c r="F1423" s="22"/>
      <c r="G1423" s="22"/>
      <c r="H1423" s="22"/>
      <c r="I1423" s="202"/>
      <c r="J1423" s="202"/>
      <c r="K1423" s="203"/>
      <c r="M1423" s="34"/>
    </row>
    <row r="1424" spans="2:13" hidden="1">
      <c r="B1424" s="202"/>
      <c r="C1424" s="203"/>
      <c r="D1424" s="202"/>
      <c r="E1424" s="202"/>
      <c r="F1424" s="22"/>
      <c r="G1424" s="22"/>
      <c r="H1424" s="22"/>
      <c r="I1424" s="202"/>
      <c r="J1424" s="202"/>
      <c r="K1424" s="203"/>
      <c r="M1424" s="34"/>
    </row>
    <row r="1425" spans="2:13" hidden="1">
      <c r="B1425" s="202"/>
      <c r="C1425" s="203"/>
      <c r="D1425" s="202"/>
      <c r="E1425" s="202"/>
      <c r="F1425" s="22"/>
      <c r="G1425" s="22"/>
      <c r="H1425" s="22"/>
      <c r="I1425" s="202"/>
      <c r="J1425" s="202"/>
      <c r="K1425" s="203"/>
      <c r="M1425" s="34"/>
    </row>
    <row r="1426" spans="2:13" hidden="1">
      <c r="B1426" s="202"/>
      <c r="C1426" s="203"/>
      <c r="D1426" s="202"/>
      <c r="E1426" s="202"/>
      <c r="F1426" s="22"/>
      <c r="G1426" s="22"/>
      <c r="H1426" s="22"/>
      <c r="I1426" s="202"/>
      <c r="J1426" s="202"/>
      <c r="K1426" s="203"/>
      <c r="M1426" s="34"/>
    </row>
    <row r="1427" spans="2:13" hidden="1">
      <c r="B1427" s="202"/>
      <c r="C1427" s="203"/>
      <c r="D1427" s="202"/>
      <c r="E1427" s="202"/>
      <c r="F1427" s="22"/>
      <c r="G1427" s="22"/>
      <c r="H1427" s="22"/>
      <c r="I1427" s="202"/>
      <c r="J1427" s="202"/>
      <c r="K1427" s="203"/>
      <c r="M1427" s="34"/>
    </row>
    <row r="1428" spans="2:13" hidden="1">
      <c r="B1428" s="202"/>
      <c r="C1428" s="203"/>
      <c r="D1428" s="202"/>
      <c r="E1428" s="202"/>
      <c r="F1428" s="22"/>
      <c r="G1428" s="22"/>
      <c r="H1428" s="22"/>
      <c r="I1428" s="202"/>
      <c r="J1428" s="202"/>
      <c r="K1428" s="203"/>
      <c r="M1428" s="34"/>
    </row>
    <row r="1429" spans="2:13" hidden="1">
      <c r="B1429" s="202"/>
      <c r="C1429" s="203"/>
      <c r="D1429" s="202"/>
      <c r="E1429" s="202"/>
      <c r="F1429" s="22"/>
      <c r="G1429" s="22"/>
      <c r="H1429" s="22"/>
      <c r="I1429" s="202"/>
      <c r="J1429" s="202"/>
      <c r="K1429" s="203"/>
      <c r="M1429" s="34"/>
    </row>
    <row r="1430" spans="2:13" hidden="1">
      <c r="B1430" s="202"/>
      <c r="C1430" s="203"/>
      <c r="D1430" s="202"/>
      <c r="E1430" s="202"/>
      <c r="F1430" s="22"/>
      <c r="G1430" s="22"/>
      <c r="H1430" s="22"/>
      <c r="I1430" s="202"/>
      <c r="J1430" s="202"/>
      <c r="K1430" s="203"/>
      <c r="M1430" s="34"/>
    </row>
    <row r="1431" spans="2:13" hidden="1">
      <c r="B1431" s="202"/>
      <c r="C1431" s="203"/>
      <c r="D1431" s="202"/>
      <c r="E1431" s="202"/>
      <c r="F1431" s="22"/>
      <c r="G1431" s="22"/>
      <c r="H1431" s="22"/>
      <c r="I1431" s="202"/>
      <c r="J1431" s="202"/>
      <c r="K1431" s="203"/>
      <c r="M1431" s="34"/>
    </row>
    <row r="1432" spans="2:13" hidden="1">
      <c r="B1432" s="202"/>
      <c r="C1432" s="203"/>
      <c r="D1432" s="202"/>
      <c r="E1432" s="202"/>
      <c r="F1432" s="22"/>
      <c r="G1432" s="22"/>
      <c r="H1432" s="22"/>
      <c r="I1432" s="202"/>
      <c r="J1432" s="202"/>
      <c r="K1432" s="203"/>
      <c r="M1432" s="34"/>
    </row>
    <row r="1433" spans="2:13" hidden="1">
      <c r="B1433" s="202"/>
      <c r="C1433" s="203"/>
      <c r="D1433" s="202"/>
      <c r="E1433" s="202"/>
      <c r="F1433" s="22"/>
      <c r="G1433" s="22"/>
      <c r="H1433" s="22"/>
      <c r="I1433" s="202"/>
      <c r="J1433" s="202"/>
      <c r="K1433" s="203"/>
      <c r="M1433" s="34"/>
    </row>
    <row r="1434" spans="2:13" hidden="1">
      <c r="B1434" s="202"/>
      <c r="C1434" s="203"/>
      <c r="D1434" s="202"/>
      <c r="E1434" s="202"/>
      <c r="F1434" s="22"/>
      <c r="G1434" s="22"/>
      <c r="H1434" s="22"/>
      <c r="I1434" s="202"/>
      <c r="J1434" s="202"/>
      <c r="K1434" s="203"/>
      <c r="M1434" s="34"/>
    </row>
    <row r="1435" spans="2:13" hidden="1">
      <c r="B1435" s="202"/>
      <c r="C1435" s="203"/>
      <c r="D1435" s="202"/>
      <c r="E1435" s="202"/>
      <c r="F1435" s="22"/>
      <c r="G1435" s="22"/>
      <c r="H1435" s="22"/>
      <c r="I1435" s="202"/>
      <c r="J1435" s="202"/>
      <c r="K1435" s="203"/>
      <c r="M1435" s="34"/>
    </row>
    <row r="1436" spans="2:13" hidden="1">
      <c r="B1436" s="202"/>
      <c r="C1436" s="203"/>
      <c r="D1436" s="202"/>
      <c r="E1436" s="202"/>
      <c r="F1436" s="22"/>
      <c r="G1436" s="22"/>
      <c r="H1436" s="22"/>
      <c r="I1436" s="202"/>
      <c r="J1436" s="202"/>
      <c r="K1436" s="203"/>
      <c r="M1436" s="34"/>
    </row>
    <row r="1437" spans="2:13" hidden="1">
      <c r="B1437" s="202"/>
      <c r="C1437" s="203"/>
      <c r="D1437" s="202"/>
      <c r="E1437" s="202"/>
      <c r="F1437" s="22"/>
      <c r="G1437" s="22"/>
      <c r="H1437" s="22"/>
      <c r="I1437" s="202"/>
      <c r="J1437" s="202"/>
      <c r="K1437" s="203"/>
      <c r="M1437" s="34"/>
    </row>
    <row r="1438" spans="2:13" hidden="1">
      <c r="B1438" s="202"/>
      <c r="C1438" s="203"/>
      <c r="D1438" s="202"/>
      <c r="E1438" s="202"/>
      <c r="F1438" s="22"/>
      <c r="G1438" s="22"/>
      <c r="H1438" s="22"/>
      <c r="I1438" s="202"/>
      <c r="J1438" s="202"/>
      <c r="K1438" s="203"/>
      <c r="M1438" s="34"/>
    </row>
    <row r="1439" spans="2:13" hidden="1">
      <c r="B1439" s="202"/>
      <c r="C1439" s="203"/>
      <c r="D1439" s="202"/>
      <c r="E1439" s="202"/>
      <c r="F1439" s="22"/>
      <c r="G1439" s="22"/>
      <c r="H1439" s="22"/>
      <c r="I1439" s="202"/>
      <c r="J1439" s="202"/>
      <c r="K1439" s="203"/>
      <c r="M1439" s="34"/>
    </row>
    <row r="1440" spans="2:13" hidden="1">
      <c r="B1440" s="202"/>
      <c r="C1440" s="203"/>
      <c r="D1440" s="202"/>
      <c r="E1440" s="202"/>
      <c r="F1440" s="22"/>
      <c r="G1440" s="22"/>
      <c r="H1440" s="22"/>
      <c r="I1440" s="202"/>
      <c r="J1440" s="202"/>
      <c r="K1440" s="203"/>
      <c r="M1440" s="34"/>
    </row>
    <row r="1441" spans="2:13" hidden="1">
      <c r="B1441" s="202"/>
      <c r="C1441" s="203"/>
      <c r="D1441" s="202"/>
      <c r="E1441" s="202"/>
      <c r="F1441" s="22"/>
      <c r="G1441" s="22"/>
      <c r="H1441" s="22"/>
      <c r="I1441" s="202"/>
      <c r="J1441" s="202"/>
      <c r="K1441" s="203"/>
      <c r="M1441" s="34"/>
    </row>
    <row r="1442" spans="2:13" hidden="1">
      <c r="B1442" s="202"/>
      <c r="C1442" s="203"/>
      <c r="D1442" s="202"/>
      <c r="E1442" s="202"/>
      <c r="F1442" s="22"/>
      <c r="G1442" s="22"/>
      <c r="H1442" s="22"/>
      <c r="I1442" s="202"/>
      <c r="J1442" s="202"/>
      <c r="K1442" s="203"/>
      <c r="M1442" s="34"/>
    </row>
    <row r="1443" spans="2:13" hidden="1">
      <c r="B1443" s="202"/>
      <c r="C1443" s="203"/>
      <c r="D1443" s="202"/>
      <c r="E1443" s="202"/>
      <c r="F1443" s="22"/>
      <c r="G1443" s="22"/>
      <c r="H1443" s="22"/>
      <c r="I1443" s="202"/>
      <c r="J1443" s="202"/>
      <c r="K1443" s="203"/>
      <c r="M1443" s="34"/>
    </row>
    <row r="1444" spans="2:13" hidden="1">
      <c r="B1444" s="202"/>
      <c r="C1444" s="203"/>
      <c r="D1444" s="202"/>
      <c r="E1444" s="202"/>
      <c r="F1444" s="22"/>
      <c r="G1444" s="22"/>
      <c r="H1444" s="22"/>
      <c r="I1444" s="202"/>
      <c r="J1444" s="202"/>
      <c r="K1444" s="203"/>
      <c r="M1444" s="34"/>
    </row>
    <row r="1445" spans="2:13" hidden="1">
      <c r="B1445" s="202"/>
      <c r="C1445" s="203"/>
      <c r="D1445" s="202"/>
      <c r="E1445" s="202"/>
      <c r="F1445" s="22"/>
      <c r="G1445" s="22"/>
      <c r="H1445" s="22"/>
      <c r="I1445" s="202"/>
      <c r="J1445" s="202"/>
      <c r="K1445" s="203"/>
      <c r="M1445" s="34"/>
    </row>
    <row r="1446" spans="2:13" hidden="1">
      <c r="B1446" s="202"/>
      <c r="C1446" s="203"/>
      <c r="D1446" s="202"/>
      <c r="E1446" s="202"/>
      <c r="F1446" s="22"/>
      <c r="G1446" s="22"/>
      <c r="H1446" s="22"/>
      <c r="I1446" s="202"/>
      <c r="J1446" s="202"/>
      <c r="K1446" s="203"/>
      <c r="M1446" s="34"/>
    </row>
    <row r="1447" spans="2:13" hidden="1">
      <c r="B1447" s="202"/>
      <c r="C1447" s="203"/>
      <c r="D1447" s="202"/>
      <c r="E1447" s="202"/>
      <c r="F1447" s="22"/>
      <c r="G1447" s="22"/>
      <c r="H1447" s="22"/>
      <c r="I1447" s="202"/>
      <c r="J1447" s="202"/>
      <c r="K1447" s="203"/>
      <c r="M1447" s="34"/>
    </row>
    <row r="1448" spans="2:13" hidden="1">
      <c r="B1448" s="202"/>
      <c r="C1448" s="203"/>
      <c r="D1448" s="202"/>
      <c r="E1448" s="202"/>
      <c r="F1448" s="22"/>
      <c r="G1448" s="22"/>
      <c r="H1448" s="22"/>
      <c r="I1448" s="202"/>
      <c r="J1448" s="202"/>
      <c r="K1448" s="203"/>
      <c r="M1448" s="34"/>
    </row>
    <row r="1449" spans="2:13" hidden="1">
      <c r="B1449" s="202"/>
      <c r="C1449" s="203"/>
      <c r="D1449" s="202"/>
      <c r="E1449" s="202"/>
      <c r="F1449" s="22"/>
      <c r="G1449" s="22"/>
      <c r="H1449" s="22"/>
      <c r="I1449" s="202"/>
      <c r="J1449" s="202"/>
      <c r="K1449" s="203"/>
      <c r="M1449" s="34"/>
    </row>
    <row r="1450" spans="2:13" hidden="1">
      <c r="B1450" s="202"/>
      <c r="C1450" s="203"/>
      <c r="D1450" s="202"/>
      <c r="E1450" s="202"/>
      <c r="F1450" s="22"/>
      <c r="G1450" s="22"/>
      <c r="H1450" s="22"/>
      <c r="I1450" s="202"/>
      <c r="J1450" s="202"/>
      <c r="K1450" s="203"/>
      <c r="M1450" s="34"/>
    </row>
    <row r="1451" spans="2:13" hidden="1">
      <c r="B1451" s="202"/>
      <c r="C1451" s="203"/>
      <c r="D1451" s="202"/>
      <c r="E1451" s="202"/>
      <c r="F1451" s="22"/>
      <c r="G1451" s="22"/>
      <c r="H1451" s="22"/>
      <c r="I1451" s="202"/>
      <c r="J1451" s="202"/>
      <c r="K1451" s="203"/>
      <c r="M1451" s="34"/>
    </row>
    <row r="1452" spans="2:13" hidden="1">
      <c r="B1452" s="202"/>
      <c r="C1452" s="203"/>
      <c r="D1452" s="202"/>
      <c r="E1452" s="202"/>
      <c r="F1452" s="22"/>
      <c r="G1452" s="22"/>
      <c r="H1452" s="22"/>
      <c r="I1452" s="202"/>
      <c r="J1452" s="202"/>
      <c r="K1452" s="203"/>
      <c r="M1452" s="34"/>
    </row>
    <row r="1453" spans="2:13" hidden="1">
      <c r="B1453" s="202"/>
      <c r="C1453" s="203"/>
      <c r="D1453" s="202"/>
      <c r="E1453" s="202"/>
      <c r="F1453" s="22"/>
      <c r="G1453" s="22"/>
      <c r="H1453" s="22"/>
      <c r="I1453" s="202"/>
      <c r="J1453" s="202"/>
      <c r="K1453" s="203"/>
      <c r="M1453" s="34"/>
    </row>
    <row r="1454" spans="2:13" hidden="1">
      <c r="B1454" s="202"/>
      <c r="C1454" s="203"/>
      <c r="D1454" s="202"/>
      <c r="E1454" s="202"/>
      <c r="F1454" s="22"/>
      <c r="G1454" s="22"/>
      <c r="H1454" s="22"/>
      <c r="I1454" s="202"/>
      <c r="J1454" s="202"/>
      <c r="K1454" s="203"/>
      <c r="M1454" s="34"/>
    </row>
    <row r="1455" spans="2:13" hidden="1">
      <c r="B1455" s="202"/>
      <c r="C1455" s="203"/>
      <c r="D1455" s="202"/>
      <c r="E1455" s="202"/>
      <c r="F1455" s="22"/>
      <c r="G1455" s="22"/>
      <c r="H1455" s="22"/>
      <c r="I1455" s="202"/>
      <c r="J1455" s="202"/>
      <c r="K1455" s="203"/>
      <c r="M1455" s="34"/>
    </row>
    <row r="1456" spans="2:13" hidden="1">
      <c r="B1456" s="202"/>
      <c r="C1456" s="203"/>
      <c r="D1456" s="202"/>
      <c r="E1456" s="202"/>
      <c r="F1456" s="22"/>
      <c r="G1456" s="22"/>
      <c r="H1456" s="22"/>
      <c r="I1456" s="202"/>
      <c r="J1456" s="202"/>
      <c r="K1456" s="203"/>
      <c r="M1456" s="34"/>
    </row>
    <row r="1457" spans="2:13" hidden="1">
      <c r="B1457" s="202"/>
      <c r="C1457" s="203"/>
      <c r="D1457" s="202"/>
      <c r="E1457" s="202"/>
      <c r="F1457" s="22"/>
      <c r="G1457" s="22"/>
      <c r="H1457" s="22"/>
      <c r="I1457" s="202"/>
      <c r="J1457" s="202"/>
      <c r="K1457" s="203"/>
      <c r="M1457" s="34"/>
    </row>
    <row r="1458" spans="2:13" hidden="1">
      <c r="B1458" s="202"/>
      <c r="C1458" s="203"/>
      <c r="D1458" s="202"/>
      <c r="E1458" s="202"/>
      <c r="F1458" s="22"/>
      <c r="G1458" s="22"/>
      <c r="H1458" s="22"/>
      <c r="I1458" s="202"/>
      <c r="J1458" s="202"/>
      <c r="K1458" s="203"/>
      <c r="M1458" s="34"/>
    </row>
    <row r="1459" spans="2:13" hidden="1">
      <c r="B1459" s="202"/>
      <c r="C1459" s="203"/>
      <c r="D1459" s="202"/>
      <c r="E1459" s="202"/>
      <c r="F1459" s="22"/>
      <c r="G1459" s="22"/>
      <c r="H1459" s="22"/>
      <c r="I1459" s="202"/>
      <c r="J1459" s="202"/>
      <c r="K1459" s="203"/>
      <c r="M1459" s="34"/>
    </row>
    <row r="1460" spans="2:13" hidden="1">
      <c r="B1460" s="202"/>
      <c r="C1460" s="203"/>
      <c r="D1460" s="202"/>
      <c r="E1460" s="202"/>
      <c r="F1460" s="22"/>
      <c r="G1460" s="22"/>
      <c r="H1460" s="22"/>
      <c r="I1460" s="202"/>
      <c r="J1460" s="202"/>
      <c r="K1460" s="203"/>
      <c r="M1460" s="34"/>
    </row>
    <row r="1461" spans="2:13" hidden="1">
      <c r="B1461" s="202"/>
      <c r="C1461" s="203"/>
      <c r="D1461" s="202"/>
      <c r="E1461" s="202"/>
      <c r="F1461" s="22"/>
      <c r="G1461" s="22"/>
      <c r="H1461" s="22"/>
      <c r="I1461" s="202"/>
      <c r="J1461" s="202"/>
      <c r="K1461" s="203"/>
      <c r="M1461" s="34"/>
    </row>
    <row r="1462" spans="2:13" hidden="1">
      <c r="B1462" s="202"/>
      <c r="C1462" s="203"/>
      <c r="D1462" s="202"/>
      <c r="E1462" s="202"/>
      <c r="F1462" s="22"/>
      <c r="G1462" s="22"/>
      <c r="H1462" s="22"/>
      <c r="I1462" s="202"/>
      <c r="J1462" s="202"/>
      <c r="K1462" s="203"/>
      <c r="M1462" s="34"/>
    </row>
    <row r="1463" spans="2:13" hidden="1">
      <c r="B1463" s="202"/>
      <c r="C1463" s="203"/>
      <c r="D1463" s="202"/>
      <c r="E1463" s="202"/>
      <c r="F1463" s="22"/>
      <c r="G1463" s="22"/>
      <c r="H1463" s="22"/>
      <c r="I1463" s="202"/>
      <c r="J1463" s="202"/>
      <c r="K1463" s="203"/>
      <c r="M1463" s="34"/>
    </row>
    <row r="1464" spans="2:13" hidden="1">
      <c r="B1464" s="202"/>
      <c r="C1464" s="203"/>
      <c r="D1464" s="202"/>
      <c r="E1464" s="202"/>
      <c r="F1464" s="22"/>
      <c r="G1464" s="22"/>
      <c r="H1464" s="22"/>
      <c r="I1464" s="202"/>
      <c r="J1464" s="202"/>
      <c r="K1464" s="203"/>
      <c r="M1464" s="34"/>
    </row>
    <row r="1465" spans="2:13" hidden="1">
      <c r="B1465" s="202"/>
      <c r="C1465" s="203"/>
      <c r="D1465" s="202"/>
      <c r="E1465" s="202"/>
      <c r="F1465" s="22"/>
      <c r="G1465" s="22"/>
      <c r="H1465" s="22"/>
      <c r="I1465" s="202"/>
      <c r="J1465" s="202"/>
      <c r="K1465" s="203"/>
      <c r="M1465" s="34"/>
    </row>
    <row r="1466" spans="2:13" hidden="1">
      <c r="B1466" s="202"/>
      <c r="C1466" s="203"/>
      <c r="D1466" s="202"/>
      <c r="E1466" s="202"/>
      <c r="F1466" s="22"/>
      <c r="G1466" s="22"/>
      <c r="H1466" s="22"/>
      <c r="I1466" s="202"/>
      <c r="J1466" s="202"/>
      <c r="K1466" s="203"/>
      <c r="M1466" s="34"/>
    </row>
    <row r="1467" spans="2:13" hidden="1">
      <c r="B1467" s="202"/>
      <c r="C1467" s="203"/>
      <c r="D1467" s="202"/>
      <c r="E1467" s="202"/>
      <c r="F1467" s="22"/>
      <c r="G1467" s="22"/>
      <c r="H1467" s="22"/>
      <c r="I1467" s="202"/>
      <c r="J1467" s="202"/>
      <c r="K1467" s="203"/>
      <c r="M1467" s="34"/>
    </row>
    <row r="1468" spans="2:13" hidden="1">
      <c r="B1468" s="202"/>
      <c r="C1468" s="203"/>
      <c r="D1468" s="202"/>
      <c r="E1468" s="202"/>
      <c r="F1468" s="22"/>
      <c r="G1468" s="22"/>
      <c r="H1468" s="22"/>
      <c r="I1468" s="202"/>
      <c r="J1468" s="202"/>
      <c r="K1468" s="203"/>
      <c r="M1468" s="34"/>
    </row>
    <row r="1469" spans="2:13" hidden="1">
      <c r="B1469" s="202"/>
      <c r="C1469" s="203"/>
      <c r="D1469" s="202"/>
      <c r="E1469" s="202"/>
      <c r="F1469" s="22"/>
      <c r="G1469" s="22"/>
      <c r="H1469" s="22"/>
      <c r="I1469" s="202"/>
      <c r="J1469" s="202"/>
      <c r="K1469" s="203"/>
      <c r="M1469" s="34"/>
    </row>
    <row r="1470" spans="2:13" hidden="1">
      <c r="B1470" s="202"/>
      <c r="C1470" s="203"/>
      <c r="D1470" s="202"/>
      <c r="E1470" s="202"/>
      <c r="F1470" s="22"/>
      <c r="G1470" s="22"/>
      <c r="H1470" s="22"/>
      <c r="I1470" s="202"/>
      <c r="J1470" s="202"/>
      <c r="K1470" s="203"/>
      <c r="M1470" s="34"/>
    </row>
    <row r="1471" spans="2:13" hidden="1">
      <c r="B1471" s="202"/>
      <c r="C1471" s="203"/>
      <c r="D1471" s="202"/>
      <c r="E1471" s="202"/>
      <c r="F1471" s="22"/>
      <c r="G1471" s="22"/>
      <c r="H1471" s="22"/>
      <c r="I1471" s="202"/>
      <c r="J1471" s="202"/>
      <c r="K1471" s="203"/>
      <c r="M1471" s="34"/>
    </row>
    <row r="1472" spans="2:13" hidden="1">
      <c r="B1472" s="202"/>
      <c r="C1472" s="203"/>
      <c r="D1472" s="202"/>
      <c r="E1472" s="202"/>
      <c r="F1472" s="22"/>
      <c r="G1472" s="22"/>
      <c r="H1472" s="22"/>
      <c r="I1472" s="202"/>
      <c r="J1472" s="202"/>
      <c r="K1472" s="203"/>
      <c r="M1472" s="34"/>
    </row>
    <row r="1473" spans="2:13" hidden="1">
      <c r="B1473" s="202"/>
      <c r="C1473" s="203"/>
      <c r="D1473" s="202"/>
      <c r="E1473" s="202"/>
      <c r="F1473" s="22"/>
      <c r="G1473" s="22"/>
      <c r="H1473" s="22"/>
      <c r="I1473" s="202"/>
      <c r="J1473" s="202"/>
      <c r="K1473" s="203"/>
      <c r="M1473" s="34"/>
    </row>
    <row r="1474" spans="2:13" hidden="1">
      <c r="B1474" s="202"/>
      <c r="C1474" s="203"/>
      <c r="D1474" s="202"/>
      <c r="E1474" s="202"/>
      <c r="F1474" s="22"/>
      <c r="G1474" s="22"/>
      <c r="H1474" s="22"/>
      <c r="I1474" s="202"/>
      <c r="J1474" s="202"/>
      <c r="K1474" s="203"/>
      <c r="M1474" s="34"/>
    </row>
    <row r="1475" spans="2:13" hidden="1">
      <c r="B1475" s="202"/>
      <c r="C1475" s="203"/>
      <c r="D1475" s="202"/>
      <c r="E1475" s="202"/>
      <c r="F1475" s="22"/>
      <c r="G1475" s="22"/>
      <c r="H1475" s="22"/>
      <c r="I1475" s="202"/>
      <c r="J1475" s="202"/>
      <c r="K1475" s="203"/>
      <c r="M1475" s="34"/>
    </row>
    <row r="1476" spans="2:13" hidden="1">
      <c r="B1476" s="202"/>
      <c r="C1476" s="203"/>
      <c r="D1476" s="202"/>
      <c r="E1476" s="202"/>
      <c r="F1476" s="22"/>
      <c r="G1476" s="22"/>
      <c r="H1476" s="22"/>
      <c r="I1476" s="202"/>
      <c r="J1476" s="202"/>
      <c r="K1476" s="203"/>
      <c r="M1476" s="34"/>
    </row>
    <row r="1477" spans="2:13" hidden="1">
      <c r="B1477" s="202"/>
      <c r="C1477" s="203"/>
      <c r="D1477" s="202"/>
      <c r="E1477" s="202"/>
      <c r="F1477" s="22"/>
      <c r="G1477" s="22"/>
      <c r="H1477" s="22"/>
      <c r="I1477" s="202"/>
      <c r="J1477" s="202"/>
      <c r="K1477" s="203"/>
      <c r="M1477" s="34"/>
    </row>
    <row r="1478" spans="2:13" hidden="1">
      <c r="B1478" s="202"/>
      <c r="C1478" s="203"/>
      <c r="D1478" s="202"/>
      <c r="E1478" s="202"/>
      <c r="F1478" s="22"/>
      <c r="G1478" s="22"/>
      <c r="H1478" s="22"/>
      <c r="I1478" s="202"/>
      <c r="J1478" s="202"/>
      <c r="K1478" s="203"/>
      <c r="M1478" s="34"/>
    </row>
    <row r="1479" spans="2:13" hidden="1">
      <c r="B1479" s="202"/>
      <c r="C1479" s="203"/>
      <c r="D1479" s="202"/>
      <c r="E1479" s="202"/>
      <c r="F1479" s="22"/>
      <c r="G1479" s="22"/>
      <c r="H1479" s="22"/>
      <c r="I1479" s="202"/>
      <c r="J1479" s="202"/>
      <c r="K1479" s="203"/>
      <c r="M1479" s="34"/>
    </row>
    <row r="1480" spans="2:13" hidden="1">
      <c r="B1480" s="202"/>
      <c r="C1480" s="203"/>
      <c r="D1480" s="202"/>
      <c r="E1480" s="202"/>
      <c r="F1480" s="22"/>
      <c r="G1480" s="22"/>
      <c r="H1480" s="22"/>
      <c r="I1480" s="202"/>
      <c r="J1480" s="202"/>
      <c r="K1480" s="203"/>
      <c r="M1480" s="34"/>
    </row>
    <row r="1481" spans="2:13" hidden="1">
      <c r="B1481" s="202"/>
      <c r="C1481" s="203"/>
      <c r="D1481" s="202"/>
      <c r="E1481" s="202"/>
      <c r="F1481" s="22"/>
      <c r="G1481" s="22"/>
      <c r="H1481" s="22"/>
      <c r="I1481" s="202"/>
      <c r="J1481" s="202"/>
      <c r="K1481" s="203"/>
      <c r="M1481" s="34"/>
    </row>
    <row r="1482" spans="2:13" hidden="1">
      <c r="B1482" s="202"/>
      <c r="C1482" s="203"/>
      <c r="D1482" s="202"/>
      <c r="E1482" s="202"/>
      <c r="F1482" s="22"/>
      <c r="G1482" s="22"/>
      <c r="H1482" s="22"/>
      <c r="I1482" s="202"/>
      <c r="J1482" s="202"/>
      <c r="K1482" s="203"/>
      <c r="M1482" s="34"/>
    </row>
    <row r="1483" spans="2:13" hidden="1">
      <c r="B1483" s="202"/>
      <c r="C1483" s="203"/>
      <c r="D1483" s="202"/>
      <c r="E1483" s="202"/>
      <c r="F1483" s="22"/>
      <c r="G1483" s="22"/>
      <c r="H1483" s="22"/>
      <c r="I1483" s="202"/>
      <c r="J1483" s="202"/>
      <c r="K1483" s="203"/>
      <c r="M1483" s="34"/>
    </row>
    <row r="1484" spans="2:13" hidden="1">
      <c r="B1484" s="202"/>
      <c r="C1484" s="203"/>
      <c r="D1484" s="202"/>
      <c r="E1484" s="202"/>
      <c r="F1484" s="22"/>
      <c r="G1484" s="22"/>
      <c r="H1484" s="22"/>
      <c r="I1484" s="202"/>
      <c r="J1484" s="202"/>
      <c r="K1484" s="203"/>
      <c r="M1484" s="34"/>
    </row>
    <row r="1485" spans="2:13" hidden="1">
      <c r="B1485" s="202"/>
      <c r="C1485" s="203"/>
      <c r="D1485" s="202"/>
      <c r="E1485" s="202"/>
      <c r="F1485" s="22"/>
      <c r="G1485" s="22"/>
      <c r="H1485" s="22"/>
      <c r="I1485" s="202"/>
      <c r="J1485" s="202"/>
      <c r="K1485" s="203"/>
      <c r="M1485" s="34"/>
    </row>
    <row r="1486" spans="2:13" hidden="1">
      <c r="B1486" s="202"/>
      <c r="C1486" s="203"/>
      <c r="D1486" s="202"/>
      <c r="E1486" s="202"/>
      <c r="F1486" s="22"/>
      <c r="G1486" s="22"/>
      <c r="H1486" s="22"/>
      <c r="I1486" s="202"/>
      <c r="J1486" s="202"/>
      <c r="K1486" s="203"/>
      <c r="M1486" s="34"/>
    </row>
    <row r="1487" spans="2:13" hidden="1">
      <c r="B1487" s="202"/>
      <c r="C1487" s="203"/>
      <c r="D1487" s="202"/>
      <c r="E1487" s="202"/>
      <c r="F1487" s="22"/>
      <c r="G1487" s="22"/>
      <c r="H1487" s="22"/>
      <c r="I1487" s="202"/>
      <c r="J1487" s="202"/>
      <c r="K1487" s="203"/>
      <c r="M1487" s="34"/>
    </row>
    <row r="1488" spans="2:13" hidden="1">
      <c r="B1488" s="202"/>
      <c r="C1488" s="203"/>
      <c r="D1488" s="202"/>
      <c r="E1488" s="202"/>
      <c r="F1488" s="22"/>
      <c r="G1488" s="22"/>
      <c r="H1488" s="22"/>
      <c r="I1488" s="202"/>
      <c r="J1488" s="202"/>
      <c r="K1488" s="203"/>
      <c r="M1488" s="34"/>
    </row>
    <row r="1489" spans="2:13" hidden="1">
      <c r="B1489" s="202"/>
      <c r="C1489" s="203"/>
      <c r="D1489" s="202"/>
      <c r="E1489" s="202"/>
      <c r="F1489" s="22"/>
      <c r="G1489" s="22"/>
      <c r="H1489" s="22"/>
      <c r="I1489" s="202"/>
      <c r="J1489" s="202"/>
      <c r="K1489" s="203"/>
      <c r="M1489" s="34"/>
    </row>
    <row r="1490" spans="2:13" hidden="1">
      <c r="B1490" s="202"/>
      <c r="C1490" s="203"/>
      <c r="D1490" s="202"/>
      <c r="E1490" s="202"/>
      <c r="F1490" s="22"/>
      <c r="G1490" s="22"/>
      <c r="H1490" s="22"/>
      <c r="I1490" s="202"/>
      <c r="J1490" s="202"/>
      <c r="K1490" s="203"/>
      <c r="M1490" s="34"/>
    </row>
    <row r="1491" spans="2:13" hidden="1">
      <c r="B1491" s="202"/>
      <c r="C1491" s="203"/>
      <c r="D1491" s="202"/>
      <c r="E1491" s="202"/>
      <c r="F1491" s="22"/>
      <c r="G1491" s="22"/>
      <c r="H1491" s="22"/>
      <c r="I1491" s="202"/>
      <c r="J1491" s="202"/>
      <c r="K1491" s="203"/>
      <c r="M1491" s="34"/>
    </row>
    <row r="1492" spans="2:13" hidden="1">
      <c r="B1492" s="202"/>
      <c r="C1492" s="203"/>
      <c r="D1492" s="202"/>
      <c r="E1492" s="202"/>
      <c r="F1492" s="22"/>
      <c r="G1492" s="22"/>
      <c r="H1492" s="22"/>
      <c r="I1492" s="202"/>
      <c r="J1492" s="202"/>
      <c r="K1492" s="203"/>
      <c r="M1492" s="34"/>
    </row>
    <row r="1493" spans="2:13" hidden="1">
      <c r="B1493" s="202"/>
      <c r="C1493" s="203"/>
      <c r="D1493" s="202"/>
      <c r="E1493" s="202"/>
      <c r="F1493" s="22"/>
      <c r="G1493" s="22"/>
      <c r="H1493" s="22"/>
      <c r="I1493" s="202"/>
      <c r="J1493" s="202"/>
      <c r="K1493" s="203"/>
      <c r="M1493" s="34"/>
    </row>
    <row r="1494" spans="2:13" hidden="1">
      <c r="B1494" s="202"/>
      <c r="C1494" s="203"/>
      <c r="D1494" s="202"/>
      <c r="E1494" s="202"/>
      <c r="F1494" s="22"/>
      <c r="G1494" s="22"/>
      <c r="H1494" s="22"/>
      <c r="I1494" s="202"/>
      <c r="J1494" s="202"/>
      <c r="K1494" s="203"/>
      <c r="M1494" s="34"/>
    </row>
    <row r="1495" spans="2:13" hidden="1">
      <c r="B1495" s="202"/>
      <c r="C1495" s="203"/>
      <c r="D1495" s="202"/>
      <c r="E1495" s="202"/>
      <c r="F1495" s="22"/>
      <c r="G1495" s="22"/>
      <c r="H1495" s="22"/>
      <c r="I1495" s="202"/>
      <c r="J1495" s="202"/>
      <c r="K1495" s="203"/>
      <c r="M1495" s="34"/>
    </row>
    <row r="1496" spans="2:13" hidden="1">
      <c r="B1496" s="202"/>
      <c r="C1496" s="203"/>
      <c r="D1496" s="202"/>
      <c r="E1496" s="202"/>
      <c r="F1496" s="22"/>
      <c r="G1496" s="22"/>
      <c r="H1496" s="22"/>
      <c r="I1496" s="202"/>
      <c r="J1496" s="202"/>
      <c r="K1496" s="203"/>
      <c r="M1496" s="34"/>
    </row>
    <row r="1497" spans="2:13" hidden="1">
      <c r="B1497" s="202"/>
      <c r="C1497" s="203"/>
      <c r="D1497" s="202"/>
      <c r="E1497" s="202"/>
      <c r="F1497" s="22"/>
      <c r="G1497" s="22"/>
      <c r="H1497" s="22"/>
      <c r="I1497" s="202"/>
      <c r="J1497" s="202"/>
      <c r="K1497" s="203"/>
      <c r="M1497" s="34"/>
    </row>
    <row r="1498" spans="2:13" hidden="1">
      <c r="B1498" s="202"/>
      <c r="C1498" s="203"/>
      <c r="D1498" s="202"/>
      <c r="E1498" s="202"/>
      <c r="F1498" s="22"/>
      <c r="G1498" s="22"/>
      <c r="H1498" s="22"/>
      <c r="I1498" s="202"/>
      <c r="J1498" s="202"/>
      <c r="K1498" s="203"/>
      <c r="M1498" s="34"/>
    </row>
    <row r="1499" spans="2:13" hidden="1">
      <c r="B1499" s="202"/>
      <c r="C1499" s="203"/>
      <c r="D1499" s="202"/>
      <c r="E1499" s="202"/>
      <c r="F1499" s="22"/>
      <c r="G1499" s="22"/>
      <c r="H1499" s="22"/>
      <c r="I1499" s="202"/>
      <c r="J1499" s="202"/>
      <c r="K1499" s="203"/>
      <c r="M1499" s="34"/>
    </row>
    <row r="1500" spans="2:13" hidden="1">
      <c r="B1500" s="202"/>
      <c r="C1500" s="203"/>
      <c r="D1500" s="202"/>
      <c r="E1500" s="202"/>
      <c r="F1500" s="22"/>
      <c r="G1500" s="22"/>
      <c r="H1500" s="22"/>
      <c r="I1500" s="202"/>
      <c r="J1500" s="202"/>
      <c r="K1500" s="203"/>
      <c r="M1500" s="34"/>
    </row>
    <row r="1501" spans="2:13" hidden="1">
      <c r="B1501" s="202"/>
      <c r="C1501" s="203"/>
      <c r="D1501" s="202"/>
      <c r="E1501" s="202"/>
      <c r="F1501" s="22"/>
      <c r="G1501" s="22"/>
      <c r="H1501" s="22"/>
      <c r="I1501" s="202"/>
      <c r="J1501" s="202"/>
      <c r="K1501" s="203"/>
      <c r="M1501" s="34"/>
    </row>
    <row r="1502" spans="2:13" hidden="1">
      <c r="B1502" s="202"/>
      <c r="C1502" s="203"/>
      <c r="D1502" s="202"/>
      <c r="E1502" s="202"/>
      <c r="F1502" s="22"/>
      <c r="G1502" s="22"/>
      <c r="H1502" s="22"/>
      <c r="I1502" s="202"/>
      <c r="J1502" s="202"/>
      <c r="K1502" s="203"/>
      <c r="M1502" s="34"/>
    </row>
    <row r="1503" spans="2:13" hidden="1">
      <c r="B1503" s="202"/>
      <c r="C1503" s="203"/>
      <c r="D1503" s="202"/>
      <c r="E1503" s="202"/>
      <c r="F1503" s="22"/>
      <c r="G1503" s="22"/>
      <c r="H1503" s="22"/>
      <c r="I1503" s="202"/>
      <c r="J1503" s="202"/>
      <c r="K1503" s="203"/>
      <c r="M1503" s="34"/>
    </row>
    <row r="1504" spans="2:13" hidden="1">
      <c r="B1504" s="202"/>
      <c r="C1504" s="203"/>
      <c r="D1504" s="202"/>
      <c r="E1504" s="202"/>
      <c r="F1504" s="22"/>
      <c r="G1504" s="22"/>
      <c r="H1504" s="22"/>
      <c r="I1504" s="202"/>
      <c r="J1504" s="202"/>
      <c r="K1504" s="203"/>
      <c r="M1504" s="34"/>
    </row>
    <row r="1505" spans="2:13" hidden="1">
      <c r="B1505" s="202"/>
      <c r="C1505" s="203"/>
      <c r="D1505" s="202"/>
      <c r="E1505" s="202"/>
      <c r="F1505" s="22"/>
      <c r="G1505" s="22"/>
      <c r="H1505" s="22"/>
      <c r="I1505" s="202"/>
      <c r="J1505" s="202"/>
      <c r="K1505" s="203"/>
      <c r="M1505" s="34"/>
    </row>
    <row r="1506" spans="2:13" hidden="1">
      <c r="B1506" s="202"/>
      <c r="C1506" s="203"/>
      <c r="D1506" s="202"/>
      <c r="E1506" s="202"/>
      <c r="F1506" s="22"/>
      <c r="G1506" s="22"/>
      <c r="H1506" s="22"/>
      <c r="I1506" s="202"/>
      <c r="J1506" s="202"/>
      <c r="K1506" s="203"/>
      <c r="M1506" s="34"/>
    </row>
    <row r="1507" spans="2:13" hidden="1">
      <c r="B1507" s="202"/>
      <c r="C1507" s="203"/>
      <c r="D1507" s="202"/>
      <c r="E1507" s="202"/>
      <c r="F1507" s="22"/>
      <c r="G1507" s="22"/>
      <c r="H1507" s="22"/>
      <c r="I1507" s="202"/>
      <c r="J1507" s="202"/>
      <c r="K1507" s="203"/>
      <c r="M1507" s="34"/>
    </row>
    <row r="1508" spans="2:13" hidden="1">
      <c r="B1508" s="202"/>
      <c r="C1508" s="203"/>
      <c r="D1508" s="202"/>
      <c r="E1508" s="202"/>
      <c r="F1508" s="22"/>
      <c r="G1508" s="22"/>
      <c r="H1508" s="22"/>
      <c r="I1508" s="202"/>
      <c r="J1508" s="202"/>
      <c r="K1508" s="203"/>
      <c r="M1508" s="34"/>
    </row>
    <row r="1509" spans="2:13" hidden="1">
      <c r="B1509" s="202"/>
      <c r="C1509" s="203"/>
      <c r="D1509" s="202"/>
      <c r="E1509" s="202"/>
      <c r="F1509" s="22"/>
      <c r="G1509" s="22"/>
      <c r="H1509" s="22"/>
      <c r="I1509" s="202"/>
      <c r="J1509" s="202"/>
      <c r="K1509" s="203"/>
      <c r="M1509" s="34"/>
    </row>
    <row r="1510" spans="2:13" hidden="1">
      <c r="B1510" s="202"/>
      <c r="C1510" s="203"/>
      <c r="D1510" s="202"/>
      <c r="E1510" s="202"/>
      <c r="F1510" s="22"/>
      <c r="G1510" s="22"/>
      <c r="H1510" s="22"/>
      <c r="I1510" s="202"/>
      <c r="J1510" s="202"/>
      <c r="K1510" s="203"/>
      <c r="M1510" s="34"/>
    </row>
    <row r="1511" spans="2:13" hidden="1">
      <c r="B1511" s="202"/>
      <c r="C1511" s="203"/>
      <c r="D1511" s="202"/>
      <c r="E1511" s="202"/>
      <c r="F1511" s="22"/>
      <c r="G1511" s="22"/>
      <c r="H1511" s="22"/>
      <c r="I1511" s="202"/>
      <c r="J1511" s="202"/>
      <c r="K1511" s="203"/>
      <c r="M1511" s="34"/>
    </row>
    <row r="1512" spans="2:13" hidden="1">
      <c r="B1512" s="202"/>
      <c r="C1512" s="203"/>
      <c r="D1512" s="202"/>
      <c r="E1512" s="202"/>
      <c r="F1512" s="22"/>
      <c r="G1512" s="22"/>
      <c r="H1512" s="22"/>
      <c r="I1512" s="202"/>
      <c r="J1512" s="202"/>
      <c r="K1512" s="203"/>
      <c r="M1512" s="34"/>
    </row>
    <row r="1513" spans="2:13" hidden="1">
      <c r="B1513" s="202"/>
      <c r="C1513" s="203"/>
      <c r="D1513" s="202"/>
      <c r="E1513" s="202"/>
      <c r="F1513" s="22"/>
      <c r="G1513" s="22"/>
      <c r="H1513" s="22"/>
      <c r="I1513" s="202"/>
      <c r="J1513" s="202"/>
      <c r="K1513" s="203"/>
      <c r="M1513" s="34"/>
    </row>
    <row r="1514" spans="2:13" hidden="1">
      <c r="B1514" s="202"/>
      <c r="C1514" s="203"/>
      <c r="D1514" s="202"/>
      <c r="E1514" s="202"/>
      <c r="F1514" s="22"/>
      <c r="G1514" s="22"/>
      <c r="H1514" s="22"/>
      <c r="I1514" s="202"/>
      <c r="J1514" s="202"/>
      <c r="K1514" s="203"/>
      <c r="M1514" s="34"/>
    </row>
    <row r="1515" spans="2:13" hidden="1">
      <c r="B1515" s="202"/>
      <c r="C1515" s="203"/>
      <c r="D1515" s="202"/>
      <c r="E1515" s="202"/>
      <c r="F1515" s="22"/>
      <c r="G1515" s="22"/>
      <c r="H1515" s="22"/>
      <c r="I1515" s="202"/>
      <c r="J1515" s="202"/>
      <c r="K1515" s="203"/>
      <c r="M1515" s="34"/>
    </row>
    <row r="1516" spans="2:13" hidden="1">
      <c r="B1516" s="202"/>
      <c r="C1516" s="203"/>
      <c r="D1516" s="202"/>
      <c r="E1516" s="202"/>
      <c r="F1516" s="22"/>
      <c r="G1516" s="22"/>
      <c r="H1516" s="22"/>
      <c r="I1516" s="202"/>
      <c r="J1516" s="202"/>
      <c r="K1516" s="203"/>
      <c r="M1516" s="34"/>
    </row>
    <row r="1517" spans="2:13" hidden="1">
      <c r="B1517" s="202"/>
      <c r="C1517" s="203"/>
      <c r="D1517" s="202"/>
      <c r="E1517" s="202"/>
      <c r="F1517" s="22"/>
      <c r="G1517" s="22"/>
      <c r="H1517" s="22"/>
      <c r="I1517" s="202"/>
      <c r="J1517" s="202"/>
      <c r="K1517" s="203"/>
      <c r="M1517" s="34"/>
    </row>
    <row r="1518" spans="2:13" hidden="1">
      <c r="B1518" s="202"/>
      <c r="C1518" s="203"/>
      <c r="D1518" s="202"/>
      <c r="E1518" s="202"/>
      <c r="F1518" s="22"/>
      <c r="G1518" s="22"/>
      <c r="H1518" s="22"/>
      <c r="I1518" s="202"/>
      <c r="J1518" s="202"/>
      <c r="K1518" s="203"/>
      <c r="M1518" s="34"/>
    </row>
    <row r="1519" spans="2:13" hidden="1">
      <c r="B1519" s="202"/>
      <c r="C1519" s="203"/>
      <c r="D1519" s="202"/>
      <c r="E1519" s="202"/>
      <c r="F1519" s="22"/>
      <c r="G1519" s="22"/>
      <c r="H1519" s="22"/>
      <c r="I1519" s="202"/>
      <c r="J1519" s="202"/>
      <c r="K1519" s="203"/>
      <c r="M1519" s="34"/>
    </row>
    <row r="1520" spans="2:13" hidden="1">
      <c r="B1520" s="202"/>
      <c r="C1520" s="203"/>
      <c r="D1520" s="202"/>
      <c r="E1520" s="202"/>
      <c r="F1520" s="22"/>
      <c r="G1520" s="22"/>
      <c r="H1520" s="22"/>
      <c r="I1520" s="202"/>
      <c r="J1520" s="202"/>
      <c r="K1520" s="203"/>
      <c r="M1520" s="34"/>
    </row>
    <row r="1521" spans="2:13" hidden="1">
      <c r="B1521" s="202"/>
      <c r="C1521" s="203"/>
      <c r="D1521" s="202"/>
      <c r="E1521" s="202"/>
      <c r="F1521" s="22"/>
      <c r="G1521" s="22"/>
      <c r="H1521" s="22"/>
      <c r="I1521" s="202"/>
      <c r="J1521" s="202"/>
      <c r="K1521" s="203"/>
      <c r="M1521" s="34"/>
    </row>
    <row r="1522" spans="2:13" hidden="1">
      <c r="B1522" s="202"/>
      <c r="C1522" s="203"/>
      <c r="D1522" s="202"/>
      <c r="E1522" s="202"/>
      <c r="F1522" s="22"/>
      <c r="G1522" s="22"/>
      <c r="H1522" s="22"/>
      <c r="I1522" s="202"/>
      <c r="J1522" s="202"/>
      <c r="K1522" s="203"/>
      <c r="M1522" s="34"/>
    </row>
    <row r="1523" spans="2:13" hidden="1">
      <c r="B1523" s="202"/>
      <c r="C1523" s="203"/>
      <c r="D1523" s="202"/>
      <c r="E1523" s="202"/>
      <c r="F1523" s="22"/>
      <c r="G1523" s="22"/>
      <c r="H1523" s="22"/>
      <c r="I1523" s="202"/>
      <c r="J1523" s="202"/>
      <c r="K1523" s="203"/>
      <c r="M1523" s="34"/>
    </row>
    <row r="1524" spans="2:13" hidden="1">
      <c r="B1524" s="202"/>
      <c r="C1524" s="203"/>
      <c r="D1524" s="202"/>
      <c r="E1524" s="202"/>
      <c r="F1524" s="22"/>
      <c r="G1524" s="22"/>
      <c r="H1524" s="22"/>
      <c r="I1524" s="202"/>
      <c r="J1524" s="202"/>
      <c r="K1524" s="203"/>
      <c r="M1524" s="34"/>
    </row>
    <row r="1525" spans="2:13" hidden="1">
      <c r="B1525" s="202"/>
      <c r="C1525" s="203"/>
      <c r="D1525" s="202"/>
      <c r="E1525" s="202"/>
      <c r="F1525" s="22"/>
      <c r="G1525" s="22"/>
      <c r="H1525" s="22"/>
      <c r="I1525" s="202"/>
      <c r="J1525" s="202"/>
      <c r="K1525" s="203"/>
      <c r="M1525" s="34"/>
    </row>
    <row r="1526" spans="2:13" hidden="1">
      <c r="B1526" s="202"/>
      <c r="C1526" s="203"/>
      <c r="D1526" s="202"/>
      <c r="E1526" s="202"/>
      <c r="F1526" s="22"/>
      <c r="G1526" s="22"/>
      <c r="H1526" s="22"/>
      <c r="I1526" s="202"/>
      <c r="J1526" s="202"/>
      <c r="K1526" s="203"/>
      <c r="M1526" s="34"/>
    </row>
    <row r="1527" spans="2:13" hidden="1">
      <c r="B1527" s="202"/>
      <c r="C1527" s="203"/>
      <c r="D1527" s="202"/>
      <c r="E1527" s="202"/>
      <c r="F1527" s="22"/>
      <c r="G1527" s="22"/>
      <c r="H1527" s="22"/>
      <c r="I1527" s="202"/>
      <c r="J1527" s="202"/>
      <c r="K1527" s="203"/>
      <c r="M1527" s="34"/>
    </row>
    <row r="1528" spans="2:13" hidden="1">
      <c r="B1528" s="202"/>
      <c r="C1528" s="203"/>
      <c r="D1528" s="202"/>
      <c r="E1528" s="202"/>
      <c r="F1528" s="22"/>
      <c r="G1528" s="22"/>
      <c r="H1528" s="22"/>
      <c r="I1528" s="202"/>
      <c r="J1528" s="202"/>
      <c r="K1528" s="203"/>
      <c r="M1528" s="34"/>
    </row>
    <row r="1529" spans="2:13" hidden="1">
      <c r="B1529" s="202"/>
      <c r="C1529" s="203"/>
      <c r="D1529" s="202"/>
      <c r="E1529" s="202"/>
      <c r="F1529" s="22"/>
      <c r="G1529" s="22"/>
      <c r="H1529" s="22"/>
      <c r="I1529" s="202"/>
      <c r="J1529" s="202"/>
      <c r="K1529" s="203"/>
      <c r="M1529" s="34"/>
    </row>
    <row r="1530" spans="2:13" hidden="1">
      <c r="B1530" s="202"/>
      <c r="C1530" s="203"/>
      <c r="D1530" s="202"/>
      <c r="E1530" s="202"/>
      <c r="F1530" s="22"/>
      <c r="G1530" s="22"/>
      <c r="H1530" s="22"/>
      <c r="I1530" s="202"/>
      <c r="J1530" s="202"/>
      <c r="K1530" s="203"/>
      <c r="M1530" s="34"/>
    </row>
    <row r="1531" spans="2:13" hidden="1">
      <c r="B1531" s="202"/>
      <c r="C1531" s="203"/>
      <c r="D1531" s="202"/>
      <c r="E1531" s="202"/>
      <c r="F1531" s="22"/>
      <c r="G1531" s="22"/>
      <c r="H1531" s="22"/>
      <c r="I1531" s="202"/>
      <c r="J1531" s="202"/>
      <c r="K1531" s="203"/>
      <c r="M1531" s="34"/>
    </row>
    <row r="1532" spans="2:13" hidden="1">
      <c r="B1532" s="202"/>
      <c r="C1532" s="203"/>
      <c r="D1532" s="202"/>
      <c r="E1532" s="202"/>
      <c r="F1532" s="22"/>
      <c r="G1532" s="22"/>
      <c r="H1532" s="22"/>
      <c r="I1532" s="202"/>
      <c r="J1532" s="202"/>
      <c r="K1532" s="203"/>
      <c r="M1532" s="34"/>
    </row>
    <row r="1533" spans="2:13" hidden="1">
      <c r="B1533" s="202"/>
      <c r="C1533" s="203"/>
      <c r="D1533" s="202"/>
      <c r="E1533" s="202"/>
      <c r="F1533" s="22"/>
      <c r="G1533" s="22"/>
      <c r="H1533" s="22"/>
      <c r="I1533" s="202"/>
      <c r="J1533" s="202"/>
      <c r="K1533" s="203"/>
      <c r="M1533" s="34"/>
    </row>
    <row r="1534" spans="2:13" hidden="1">
      <c r="B1534" s="202"/>
      <c r="C1534" s="203"/>
      <c r="D1534" s="202"/>
      <c r="E1534" s="202"/>
      <c r="F1534" s="22"/>
      <c r="G1534" s="22"/>
      <c r="H1534" s="22"/>
      <c r="I1534" s="202"/>
      <c r="J1534" s="202"/>
      <c r="K1534" s="203"/>
      <c r="M1534" s="34"/>
    </row>
    <row r="1535" spans="2:13" hidden="1">
      <c r="B1535" s="202"/>
      <c r="C1535" s="203"/>
      <c r="D1535" s="202"/>
      <c r="E1535" s="202"/>
      <c r="F1535" s="22"/>
      <c r="G1535" s="22"/>
      <c r="H1535" s="22"/>
      <c r="I1535" s="202"/>
      <c r="J1535" s="202"/>
      <c r="K1535" s="203"/>
      <c r="M1535" s="34"/>
    </row>
    <row r="1536" spans="2:13" hidden="1">
      <c r="B1536" s="202"/>
      <c r="C1536" s="203"/>
      <c r="D1536" s="202"/>
      <c r="E1536" s="202"/>
      <c r="F1536" s="22"/>
      <c r="G1536" s="22"/>
      <c r="H1536" s="22"/>
      <c r="I1536" s="202"/>
      <c r="J1536" s="202"/>
      <c r="K1536" s="203"/>
      <c r="M1536" s="34"/>
    </row>
    <row r="1537" spans="2:13" hidden="1">
      <c r="B1537" s="202"/>
      <c r="C1537" s="203"/>
      <c r="D1537" s="202"/>
      <c r="E1537" s="202"/>
      <c r="F1537" s="22"/>
      <c r="G1537" s="22"/>
      <c r="H1537" s="22"/>
      <c r="I1537" s="202"/>
      <c r="J1537" s="202"/>
      <c r="K1537" s="203"/>
      <c r="M1537" s="34"/>
    </row>
    <row r="1538" spans="2:13" hidden="1">
      <c r="B1538" s="202"/>
      <c r="C1538" s="203"/>
      <c r="D1538" s="202"/>
      <c r="E1538" s="202"/>
      <c r="F1538" s="22"/>
      <c r="G1538" s="22"/>
      <c r="H1538" s="22"/>
      <c r="I1538" s="202"/>
      <c r="J1538" s="202"/>
      <c r="K1538" s="203"/>
      <c r="M1538" s="34"/>
    </row>
    <row r="1539" spans="2:13" hidden="1">
      <c r="B1539" s="202"/>
      <c r="C1539" s="203"/>
      <c r="D1539" s="202"/>
      <c r="E1539" s="202"/>
      <c r="F1539" s="22"/>
      <c r="G1539" s="22"/>
      <c r="H1539" s="22"/>
      <c r="I1539" s="202"/>
      <c r="J1539" s="202"/>
      <c r="K1539" s="203"/>
      <c r="M1539" s="34"/>
    </row>
    <row r="1540" spans="2:13" hidden="1">
      <c r="B1540" s="202"/>
      <c r="C1540" s="203"/>
      <c r="D1540" s="202"/>
      <c r="E1540" s="202"/>
      <c r="F1540" s="22"/>
      <c r="G1540" s="22"/>
      <c r="H1540" s="22"/>
      <c r="I1540" s="202"/>
      <c r="J1540" s="202"/>
      <c r="K1540" s="203"/>
      <c r="M1540" s="34"/>
    </row>
    <row r="1541" spans="2:13" hidden="1">
      <c r="B1541" s="202"/>
      <c r="C1541" s="203"/>
      <c r="D1541" s="202"/>
      <c r="E1541" s="202"/>
      <c r="F1541" s="22"/>
      <c r="G1541" s="22"/>
      <c r="H1541" s="22"/>
      <c r="I1541" s="202"/>
      <c r="J1541" s="202"/>
      <c r="K1541" s="203"/>
      <c r="M1541" s="34"/>
    </row>
    <row r="1542" spans="2:13" hidden="1">
      <c r="B1542" s="202"/>
      <c r="C1542" s="203"/>
      <c r="D1542" s="202"/>
      <c r="E1542" s="202"/>
      <c r="F1542" s="22"/>
      <c r="G1542" s="22"/>
      <c r="H1542" s="22"/>
      <c r="I1542" s="202"/>
      <c r="J1542" s="202"/>
      <c r="K1542" s="203"/>
      <c r="M1542" s="34"/>
    </row>
    <row r="1543" spans="2:13" hidden="1">
      <c r="B1543" s="202"/>
      <c r="C1543" s="203"/>
      <c r="D1543" s="202"/>
      <c r="E1543" s="202"/>
      <c r="F1543" s="22"/>
      <c r="G1543" s="22"/>
      <c r="H1543" s="22"/>
      <c r="I1543" s="202"/>
      <c r="J1543" s="202"/>
      <c r="K1543" s="203"/>
      <c r="M1543" s="34"/>
    </row>
    <row r="1544" spans="2:13" hidden="1">
      <c r="B1544" s="202"/>
      <c r="C1544" s="203"/>
      <c r="D1544" s="202"/>
      <c r="E1544" s="202"/>
      <c r="F1544" s="22"/>
      <c r="G1544" s="22"/>
      <c r="H1544" s="22"/>
      <c r="I1544" s="202"/>
      <c r="J1544" s="202"/>
      <c r="K1544" s="203"/>
      <c r="M1544" s="34"/>
    </row>
    <row r="1545" spans="2:13" hidden="1">
      <c r="B1545" s="202"/>
      <c r="C1545" s="203"/>
      <c r="D1545" s="202"/>
      <c r="E1545" s="202"/>
      <c r="F1545" s="22"/>
      <c r="G1545" s="22"/>
      <c r="H1545" s="22"/>
      <c r="I1545" s="202"/>
      <c r="J1545" s="202"/>
      <c r="K1545" s="203"/>
      <c r="M1545" s="34"/>
    </row>
    <row r="1546" spans="2:13" hidden="1">
      <c r="B1546" s="202"/>
      <c r="C1546" s="203"/>
      <c r="D1546" s="202"/>
      <c r="E1546" s="202"/>
      <c r="F1546" s="22"/>
      <c r="G1546" s="22"/>
      <c r="H1546" s="22"/>
      <c r="I1546" s="202"/>
      <c r="J1546" s="202"/>
      <c r="K1546" s="203"/>
      <c r="M1546" s="34"/>
    </row>
    <row r="1547" spans="2:13" hidden="1">
      <c r="B1547" s="202"/>
      <c r="C1547" s="203"/>
      <c r="D1547" s="202"/>
      <c r="E1547" s="202"/>
      <c r="F1547" s="22"/>
      <c r="G1547" s="22"/>
      <c r="H1547" s="22"/>
      <c r="I1547" s="202"/>
      <c r="J1547" s="202"/>
      <c r="K1547" s="203"/>
      <c r="M1547" s="34"/>
    </row>
    <row r="1548" spans="2:13" hidden="1">
      <c r="B1548" s="202"/>
      <c r="C1548" s="203"/>
      <c r="D1548" s="202"/>
      <c r="E1548" s="202"/>
      <c r="F1548" s="22"/>
      <c r="G1548" s="22"/>
      <c r="H1548" s="22"/>
      <c r="I1548" s="202"/>
      <c r="J1548" s="202"/>
      <c r="K1548" s="203"/>
      <c r="M1548" s="34"/>
    </row>
    <row r="1549" spans="2:13" hidden="1">
      <c r="B1549" s="202"/>
      <c r="C1549" s="203"/>
      <c r="D1549" s="202"/>
      <c r="E1549" s="202"/>
      <c r="F1549" s="22"/>
      <c r="G1549" s="22"/>
      <c r="H1549" s="22"/>
      <c r="I1549" s="202"/>
      <c r="J1549" s="202"/>
      <c r="K1549" s="203"/>
      <c r="M1549" s="34"/>
    </row>
    <row r="1550" spans="2:13" hidden="1">
      <c r="B1550" s="202"/>
      <c r="C1550" s="203"/>
      <c r="D1550" s="202"/>
      <c r="E1550" s="202"/>
      <c r="F1550" s="22"/>
      <c r="G1550" s="22"/>
      <c r="H1550" s="22"/>
      <c r="I1550" s="202"/>
      <c r="J1550" s="202"/>
      <c r="K1550" s="203"/>
      <c r="M1550" s="34"/>
    </row>
    <row r="1551" spans="2:13" hidden="1">
      <c r="B1551" s="202"/>
      <c r="C1551" s="203"/>
      <c r="D1551" s="202"/>
      <c r="E1551" s="202"/>
      <c r="F1551" s="22"/>
      <c r="G1551" s="22"/>
      <c r="H1551" s="22"/>
      <c r="I1551" s="202"/>
      <c r="J1551" s="202"/>
      <c r="K1551" s="203"/>
      <c r="M1551" s="34"/>
    </row>
    <row r="1552" spans="2:13" hidden="1">
      <c r="B1552" s="202"/>
      <c r="C1552" s="203"/>
      <c r="D1552" s="202"/>
      <c r="E1552" s="202"/>
      <c r="F1552" s="22"/>
      <c r="G1552" s="22"/>
      <c r="H1552" s="22"/>
      <c r="I1552" s="202"/>
      <c r="J1552" s="202"/>
      <c r="K1552" s="203"/>
      <c r="M1552" s="34"/>
    </row>
    <row r="1553" spans="2:13" hidden="1">
      <c r="B1553" s="202"/>
      <c r="C1553" s="203"/>
      <c r="D1553" s="202"/>
      <c r="E1553" s="202"/>
      <c r="F1553" s="22"/>
      <c r="G1553" s="22"/>
      <c r="H1553" s="22"/>
      <c r="I1553" s="202"/>
      <c r="J1553" s="202"/>
      <c r="K1553" s="203"/>
      <c r="M1553" s="34"/>
    </row>
    <row r="1554" spans="2:13" hidden="1">
      <c r="B1554" s="202"/>
      <c r="C1554" s="203"/>
      <c r="D1554" s="202"/>
      <c r="E1554" s="202"/>
      <c r="F1554" s="22"/>
      <c r="G1554" s="22"/>
      <c r="H1554" s="22"/>
      <c r="I1554" s="202"/>
      <c r="J1554" s="202"/>
      <c r="K1554" s="203"/>
      <c r="M1554" s="34"/>
    </row>
    <row r="1555" spans="2:13" hidden="1">
      <c r="B1555" s="202"/>
      <c r="C1555" s="203"/>
      <c r="D1555" s="202"/>
      <c r="E1555" s="202"/>
      <c r="F1555" s="22"/>
      <c r="G1555" s="22"/>
      <c r="H1555" s="22"/>
      <c r="I1555" s="202"/>
      <c r="J1555" s="202"/>
      <c r="K1555" s="203"/>
      <c r="M1555" s="34"/>
    </row>
    <row r="1556" spans="2:13" hidden="1">
      <c r="B1556" s="202"/>
      <c r="C1556" s="203"/>
      <c r="D1556" s="202"/>
      <c r="E1556" s="202"/>
      <c r="F1556" s="22"/>
      <c r="G1556" s="22"/>
      <c r="H1556" s="22"/>
      <c r="I1556" s="202"/>
      <c r="J1556" s="202"/>
      <c r="K1556" s="203"/>
      <c r="M1556" s="34"/>
    </row>
    <row r="1557" spans="2:13" hidden="1">
      <c r="B1557" s="202"/>
      <c r="C1557" s="203"/>
      <c r="D1557" s="202"/>
      <c r="E1557" s="202"/>
      <c r="F1557" s="22"/>
      <c r="G1557" s="22"/>
      <c r="H1557" s="22"/>
      <c r="I1557" s="202"/>
      <c r="J1557" s="202"/>
      <c r="K1557" s="203"/>
      <c r="M1557" s="34"/>
    </row>
    <row r="1558" spans="2:13" hidden="1">
      <c r="B1558" s="202"/>
      <c r="C1558" s="203"/>
      <c r="D1558" s="202"/>
      <c r="E1558" s="202"/>
      <c r="F1558" s="22"/>
      <c r="G1558" s="22"/>
      <c r="H1558" s="22"/>
      <c r="I1558" s="202"/>
      <c r="J1558" s="202"/>
      <c r="K1558" s="203"/>
      <c r="M1558" s="34"/>
    </row>
    <row r="1559" spans="2:13" hidden="1">
      <c r="B1559" s="202"/>
      <c r="C1559" s="203"/>
      <c r="D1559" s="202"/>
      <c r="E1559" s="202"/>
      <c r="F1559" s="22"/>
      <c r="G1559" s="22"/>
      <c r="H1559" s="22"/>
      <c r="I1559" s="202"/>
      <c r="J1559" s="202"/>
      <c r="K1559" s="203"/>
      <c r="M1559" s="34"/>
    </row>
    <row r="1560" spans="2:13" hidden="1">
      <c r="B1560" s="202"/>
      <c r="C1560" s="203"/>
      <c r="D1560" s="202"/>
      <c r="E1560" s="202"/>
      <c r="F1560" s="22"/>
      <c r="G1560" s="22"/>
      <c r="H1560" s="22"/>
      <c r="I1560" s="202"/>
      <c r="J1560" s="202"/>
      <c r="K1560" s="203"/>
      <c r="M1560" s="34"/>
    </row>
    <row r="1561" spans="2:13" hidden="1">
      <c r="B1561" s="202"/>
      <c r="C1561" s="203"/>
      <c r="D1561" s="202"/>
      <c r="E1561" s="202"/>
      <c r="F1561" s="22"/>
      <c r="G1561" s="22"/>
      <c r="H1561" s="22"/>
      <c r="I1561" s="202"/>
      <c r="J1561" s="202"/>
      <c r="K1561" s="203"/>
      <c r="M1561" s="34"/>
    </row>
    <row r="1562" spans="2:13" hidden="1">
      <c r="B1562" s="202"/>
      <c r="C1562" s="203"/>
      <c r="D1562" s="202"/>
      <c r="E1562" s="202"/>
      <c r="F1562" s="22"/>
      <c r="G1562" s="22"/>
      <c r="H1562" s="22"/>
      <c r="I1562" s="202"/>
      <c r="J1562" s="202"/>
      <c r="K1562" s="203"/>
      <c r="M1562" s="34"/>
    </row>
    <row r="1563" spans="2:13" hidden="1">
      <c r="B1563" s="202"/>
      <c r="C1563" s="203"/>
      <c r="D1563" s="202"/>
      <c r="E1563" s="202"/>
      <c r="F1563" s="22"/>
      <c r="G1563" s="22"/>
      <c r="H1563" s="22"/>
      <c r="I1563" s="202"/>
      <c r="J1563" s="202"/>
      <c r="K1563" s="203"/>
      <c r="M1563" s="34"/>
    </row>
    <row r="1564" spans="2:13" hidden="1">
      <c r="B1564" s="202"/>
      <c r="C1564" s="203"/>
      <c r="D1564" s="202"/>
      <c r="E1564" s="202"/>
      <c r="F1564" s="22"/>
      <c r="G1564" s="22"/>
      <c r="H1564" s="22"/>
      <c r="I1564" s="202"/>
      <c r="J1564" s="202"/>
      <c r="K1564" s="203"/>
      <c r="M1564" s="34"/>
    </row>
    <row r="1565" spans="2:13" hidden="1">
      <c r="B1565" s="202"/>
      <c r="C1565" s="203"/>
      <c r="D1565" s="202"/>
      <c r="E1565" s="202"/>
      <c r="F1565" s="22"/>
      <c r="G1565" s="22"/>
      <c r="H1565" s="22"/>
      <c r="I1565" s="202"/>
      <c r="J1565" s="202"/>
      <c r="K1565" s="203"/>
      <c r="M1565" s="34"/>
    </row>
    <row r="1566" spans="2:13" hidden="1">
      <c r="B1566" s="202"/>
      <c r="C1566" s="203"/>
      <c r="D1566" s="202"/>
      <c r="E1566" s="202"/>
      <c r="F1566" s="22"/>
      <c r="G1566" s="22"/>
      <c r="H1566" s="22"/>
      <c r="I1566" s="202"/>
      <c r="J1566" s="202"/>
      <c r="K1566" s="203"/>
      <c r="M1566" s="34"/>
    </row>
    <row r="1567" spans="2:13" hidden="1">
      <c r="B1567" s="202"/>
      <c r="C1567" s="203"/>
      <c r="D1567" s="202"/>
      <c r="E1567" s="202"/>
      <c r="F1567" s="22"/>
      <c r="G1567" s="22"/>
      <c r="H1567" s="22"/>
      <c r="I1567" s="202"/>
      <c r="J1567" s="202"/>
      <c r="K1567" s="203"/>
      <c r="M1567" s="34"/>
    </row>
    <row r="1568" spans="2:13" hidden="1">
      <c r="B1568" s="202"/>
      <c r="C1568" s="203"/>
      <c r="D1568" s="202"/>
      <c r="E1568" s="202"/>
      <c r="F1568" s="22"/>
      <c r="G1568" s="22"/>
      <c r="H1568" s="22"/>
      <c r="I1568" s="202"/>
      <c r="J1568" s="202"/>
      <c r="K1568" s="203"/>
      <c r="M1568" s="34"/>
    </row>
    <row r="1569" spans="2:13" hidden="1">
      <c r="B1569" s="202"/>
      <c r="C1569" s="203"/>
      <c r="D1569" s="202"/>
      <c r="E1569" s="202"/>
      <c r="F1569" s="22"/>
      <c r="G1569" s="22"/>
      <c r="H1569" s="22"/>
      <c r="I1569" s="202"/>
      <c r="J1569" s="202"/>
      <c r="K1569" s="203"/>
      <c r="M1569" s="34"/>
    </row>
    <row r="1570" spans="2:13" hidden="1">
      <c r="B1570" s="202"/>
      <c r="C1570" s="203"/>
      <c r="D1570" s="202"/>
      <c r="E1570" s="202"/>
      <c r="F1570" s="22"/>
      <c r="G1570" s="22"/>
      <c r="H1570" s="22"/>
      <c r="I1570" s="202"/>
      <c r="J1570" s="202"/>
      <c r="K1570" s="203"/>
      <c r="M1570" s="34"/>
    </row>
    <row r="1571" spans="2:13" hidden="1">
      <c r="B1571" s="202"/>
      <c r="C1571" s="203"/>
      <c r="D1571" s="202"/>
      <c r="E1571" s="202"/>
      <c r="F1571" s="22"/>
      <c r="G1571" s="22"/>
      <c r="H1571" s="22"/>
      <c r="I1571" s="202"/>
      <c r="J1571" s="202"/>
      <c r="K1571" s="203"/>
      <c r="M1571" s="34"/>
    </row>
    <row r="1572" spans="2:13" hidden="1">
      <c r="B1572" s="202"/>
      <c r="C1572" s="203"/>
      <c r="D1572" s="202"/>
      <c r="E1572" s="202"/>
      <c r="F1572" s="22"/>
      <c r="G1572" s="22"/>
      <c r="H1572" s="22"/>
      <c r="I1572" s="202"/>
      <c r="J1572" s="202"/>
      <c r="K1572" s="203"/>
      <c r="M1572" s="34"/>
    </row>
    <row r="1573" spans="2:13" hidden="1">
      <c r="B1573" s="202"/>
      <c r="C1573" s="203"/>
      <c r="D1573" s="202"/>
      <c r="E1573" s="202"/>
      <c r="F1573" s="22"/>
      <c r="G1573" s="22"/>
      <c r="H1573" s="22"/>
      <c r="I1573" s="202"/>
      <c r="J1573" s="202"/>
      <c r="K1573" s="203"/>
      <c r="M1573" s="34"/>
    </row>
    <row r="1574" spans="2:13" hidden="1">
      <c r="B1574" s="202"/>
      <c r="C1574" s="203"/>
      <c r="D1574" s="202"/>
      <c r="E1574" s="202"/>
      <c r="F1574" s="22"/>
      <c r="G1574" s="22"/>
      <c r="H1574" s="22"/>
      <c r="I1574" s="202"/>
      <c r="J1574" s="202"/>
      <c r="K1574" s="203"/>
      <c r="M1574" s="34"/>
    </row>
    <row r="1575" spans="2:13" hidden="1">
      <c r="B1575" s="202"/>
      <c r="C1575" s="203"/>
      <c r="D1575" s="202"/>
      <c r="E1575" s="202"/>
      <c r="F1575" s="22"/>
      <c r="G1575" s="22"/>
      <c r="H1575" s="22"/>
      <c r="I1575" s="202"/>
      <c r="J1575" s="202"/>
      <c r="K1575" s="203"/>
      <c r="M1575" s="34"/>
    </row>
    <row r="1576" spans="2:13" hidden="1">
      <c r="B1576" s="202"/>
      <c r="C1576" s="203"/>
      <c r="D1576" s="202"/>
      <c r="E1576" s="202"/>
      <c r="F1576" s="22"/>
      <c r="G1576" s="22"/>
      <c r="H1576" s="22"/>
      <c r="I1576" s="202"/>
      <c r="J1576" s="202"/>
      <c r="K1576" s="203"/>
      <c r="M1576" s="34"/>
    </row>
    <row r="1577" spans="2:13" hidden="1">
      <c r="B1577" s="202"/>
      <c r="C1577" s="203"/>
      <c r="D1577" s="202"/>
      <c r="E1577" s="202"/>
      <c r="F1577" s="22"/>
      <c r="G1577" s="22"/>
      <c r="H1577" s="22"/>
      <c r="I1577" s="202"/>
      <c r="J1577" s="202"/>
      <c r="K1577" s="203"/>
      <c r="M1577" s="34"/>
    </row>
    <row r="1578" spans="2:13" hidden="1">
      <c r="B1578" s="202"/>
      <c r="C1578" s="203"/>
      <c r="D1578" s="202"/>
      <c r="E1578" s="202"/>
      <c r="F1578" s="22"/>
      <c r="G1578" s="22"/>
      <c r="H1578" s="22"/>
      <c r="I1578" s="202"/>
      <c r="J1578" s="202"/>
      <c r="K1578" s="203"/>
      <c r="M1578" s="34"/>
    </row>
    <row r="1579" spans="2:13" hidden="1">
      <c r="B1579" s="202"/>
      <c r="C1579" s="203"/>
      <c r="D1579" s="202"/>
      <c r="E1579" s="202"/>
      <c r="F1579" s="22"/>
      <c r="G1579" s="22"/>
      <c r="H1579" s="22"/>
      <c r="I1579" s="202"/>
      <c r="J1579" s="202"/>
      <c r="K1579" s="203"/>
      <c r="M1579" s="34"/>
    </row>
    <row r="1580" spans="2:13" hidden="1">
      <c r="B1580" s="202"/>
      <c r="C1580" s="203"/>
      <c r="D1580" s="202"/>
      <c r="E1580" s="202"/>
      <c r="F1580" s="22"/>
      <c r="G1580" s="22"/>
      <c r="H1580" s="22"/>
      <c r="I1580" s="202"/>
      <c r="J1580" s="202"/>
      <c r="K1580" s="203"/>
      <c r="M1580" s="34"/>
    </row>
    <row r="1581" spans="2:13" hidden="1">
      <c r="B1581" s="202"/>
      <c r="C1581" s="203"/>
      <c r="D1581" s="202"/>
      <c r="E1581" s="202"/>
      <c r="F1581" s="22"/>
      <c r="G1581" s="22"/>
      <c r="H1581" s="22"/>
      <c r="I1581" s="202"/>
      <c r="J1581" s="202"/>
      <c r="K1581" s="203"/>
      <c r="M1581" s="34"/>
    </row>
    <row r="1582" spans="2:13" hidden="1">
      <c r="B1582" s="202"/>
      <c r="C1582" s="203"/>
      <c r="D1582" s="202"/>
      <c r="E1582" s="202"/>
      <c r="F1582" s="22"/>
      <c r="G1582" s="22"/>
      <c r="H1582" s="22"/>
      <c r="I1582" s="202"/>
      <c r="J1582" s="202"/>
      <c r="K1582" s="203"/>
      <c r="M1582" s="34"/>
    </row>
    <row r="1583" spans="2:13" hidden="1">
      <c r="B1583" s="202"/>
      <c r="C1583" s="203"/>
      <c r="D1583" s="202"/>
      <c r="E1583" s="202"/>
      <c r="F1583" s="22"/>
      <c r="G1583" s="22"/>
      <c r="H1583" s="22"/>
      <c r="I1583" s="202"/>
      <c r="J1583" s="202"/>
      <c r="K1583" s="203"/>
      <c r="M1583" s="34"/>
    </row>
    <row r="1584" spans="2:13" hidden="1">
      <c r="B1584" s="202"/>
      <c r="C1584" s="203"/>
      <c r="D1584" s="202"/>
      <c r="E1584" s="202"/>
      <c r="F1584" s="22"/>
      <c r="G1584" s="22"/>
      <c r="H1584" s="22"/>
      <c r="I1584" s="202"/>
      <c r="J1584" s="202"/>
      <c r="K1584" s="203"/>
      <c r="M1584" s="34"/>
    </row>
    <row r="1585" spans="2:13" hidden="1">
      <c r="B1585" s="202"/>
      <c r="C1585" s="203"/>
      <c r="D1585" s="202"/>
      <c r="E1585" s="202"/>
      <c r="F1585" s="22"/>
      <c r="G1585" s="22"/>
      <c r="H1585" s="22"/>
      <c r="I1585" s="202"/>
      <c r="J1585" s="202"/>
      <c r="K1585" s="203"/>
      <c r="M1585" s="34"/>
    </row>
    <row r="1586" spans="2:13" hidden="1">
      <c r="B1586" s="202"/>
      <c r="C1586" s="203"/>
      <c r="D1586" s="202"/>
      <c r="E1586" s="202"/>
      <c r="F1586" s="22"/>
      <c r="G1586" s="22"/>
      <c r="H1586" s="22"/>
      <c r="I1586" s="202"/>
      <c r="J1586" s="202"/>
      <c r="K1586" s="203"/>
      <c r="M1586" s="34"/>
    </row>
    <row r="1587" spans="2:13" hidden="1">
      <c r="B1587" s="202"/>
      <c r="C1587" s="203"/>
      <c r="D1587" s="202"/>
      <c r="E1587" s="202"/>
      <c r="F1587" s="22"/>
      <c r="G1587" s="22"/>
      <c r="H1587" s="22"/>
      <c r="I1587" s="202"/>
      <c r="J1587" s="202"/>
      <c r="K1587" s="203"/>
      <c r="M1587" s="34"/>
    </row>
    <row r="1588" spans="2:13" hidden="1">
      <c r="B1588" s="202"/>
      <c r="C1588" s="203"/>
      <c r="D1588" s="202"/>
      <c r="E1588" s="202"/>
      <c r="F1588" s="22"/>
      <c r="G1588" s="22"/>
      <c r="H1588" s="22"/>
      <c r="I1588" s="202"/>
      <c r="J1588" s="202"/>
      <c r="K1588" s="203"/>
      <c r="M1588" s="34"/>
    </row>
    <row r="1589" spans="2:13" hidden="1">
      <c r="B1589" s="202"/>
      <c r="C1589" s="203"/>
      <c r="D1589" s="202"/>
      <c r="E1589" s="202"/>
      <c r="F1589" s="22"/>
      <c r="G1589" s="22"/>
      <c r="H1589" s="22"/>
      <c r="I1589" s="202"/>
      <c r="J1589" s="202"/>
      <c r="K1589" s="203"/>
      <c r="M1589" s="34"/>
    </row>
    <row r="1590" spans="2:13" hidden="1">
      <c r="B1590" s="202"/>
      <c r="C1590" s="203"/>
      <c r="D1590" s="202"/>
      <c r="E1590" s="202"/>
      <c r="F1590" s="22"/>
      <c r="G1590" s="22"/>
      <c r="H1590" s="22"/>
      <c r="I1590" s="202"/>
      <c r="J1590" s="202"/>
      <c r="K1590" s="203"/>
      <c r="M1590" s="34"/>
    </row>
    <row r="1591" spans="2:13" hidden="1">
      <c r="B1591" s="202"/>
      <c r="C1591" s="203"/>
      <c r="D1591" s="202"/>
      <c r="E1591" s="202"/>
      <c r="F1591" s="22"/>
      <c r="G1591" s="22"/>
      <c r="H1591" s="22"/>
      <c r="I1591" s="202"/>
      <c r="J1591" s="202"/>
      <c r="K1591" s="203"/>
      <c r="M1591" s="34"/>
    </row>
    <row r="1592" spans="2:13" hidden="1">
      <c r="B1592" s="202"/>
      <c r="C1592" s="203"/>
      <c r="D1592" s="202"/>
      <c r="E1592" s="202"/>
      <c r="F1592" s="22"/>
      <c r="G1592" s="22"/>
      <c r="H1592" s="22"/>
      <c r="I1592" s="202"/>
      <c r="J1592" s="202"/>
      <c r="K1592" s="203"/>
      <c r="M1592" s="34"/>
    </row>
    <row r="1593" spans="2:13" hidden="1">
      <c r="B1593" s="202"/>
      <c r="C1593" s="203"/>
      <c r="D1593" s="202"/>
      <c r="E1593" s="202"/>
      <c r="F1593" s="22"/>
      <c r="G1593" s="22"/>
      <c r="H1593" s="22"/>
      <c r="I1593" s="202"/>
      <c r="J1593" s="202"/>
      <c r="K1593" s="203"/>
      <c r="M1593" s="34"/>
    </row>
    <row r="1594" spans="2:13" hidden="1">
      <c r="B1594" s="202"/>
      <c r="C1594" s="203"/>
      <c r="D1594" s="202"/>
      <c r="E1594" s="202"/>
      <c r="F1594" s="22"/>
      <c r="G1594" s="22"/>
      <c r="H1594" s="22"/>
      <c r="I1594" s="202"/>
      <c r="J1594" s="202"/>
      <c r="K1594" s="203"/>
      <c r="M1594" s="34"/>
    </row>
    <row r="1595" spans="2:13" hidden="1">
      <c r="B1595" s="202"/>
      <c r="C1595" s="203"/>
      <c r="D1595" s="202"/>
      <c r="E1595" s="202"/>
      <c r="F1595" s="22"/>
      <c r="G1595" s="22"/>
      <c r="H1595" s="22"/>
      <c r="I1595" s="202"/>
      <c r="J1595" s="202"/>
      <c r="K1595" s="203"/>
      <c r="M1595" s="34"/>
    </row>
    <row r="1596" spans="2:13" hidden="1">
      <c r="B1596" s="202"/>
      <c r="C1596" s="203"/>
      <c r="D1596" s="202"/>
      <c r="E1596" s="202"/>
      <c r="F1596" s="22"/>
      <c r="G1596" s="22"/>
      <c r="H1596" s="22"/>
      <c r="I1596" s="202"/>
      <c r="J1596" s="202"/>
      <c r="K1596" s="203"/>
      <c r="M1596" s="34"/>
    </row>
    <row r="1597" spans="2:13" hidden="1">
      <c r="B1597" s="202"/>
      <c r="C1597" s="203"/>
      <c r="D1597" s="202"/>
      <c r="E1597" s="202"/>
      <c r="F1597" s="22"/>
      <c r="G1597" s="22"/>
      <c r="H1597" s="22"/>
      <c r="I1597" s="202"/>
      <c r="J1597" s="202"/>
      <c r="K1597" s="203"/>
      <c r="M1597" s="34"/>
    </row>
    <row r="1598" spans="2:13" hidden="1">
      <c r="B1598" s="202"/>
      <c r="C1598" s="203"/>
      <c r="D1598" s="202"/>
      <c r="E1598" s="202"/>
      <c r="F1598" s="22"/>
      <c r="G1598" s="22"/>
      <c r="H1598" s="22"/>
      <c r="I1598" s="202"/>
      <c r="J1598" s="202"/>
      <c r="K1598" s="203"/>
      <c r="M1598" s="34"/>
    </row>
    <row r="1599" spans="2:13" hidden="1">
      <c r="B1599" s="202"/>
      <c r="C1599" s="203"/>
      <c r="D1599" s="202"/>
      <c r="E1599" s="202"/>
      <c r="F1599" s="22"/>
      <c r="G1599" s="22"/>
      <c r="H1599" s="22"/>
      <c r="I1599" s="202"/>
      <c r="J1599" s="202"/>
      <c r="K1599" s="203"/>
      <c r="M1599" s="34"/>
    </row>
    <row r="1600" spans="2:13" hidden="1">
      <c r="B1600" s="202"/>
      <c r="C1600" s="203"/>
      <c r="D1600" s="202"/>
      <c r="E1600" s="202"/>
      <c r="F1600" s="22"/>
      <c r="G1600" s="22"/>
      <c r="H1600" s="22"/>
      <c r="I1600" s="202"/>
      <c r="J1600" s="202"/>
      <c r="K1600" s="203"/>
      <c r="M1600" s="34"/>
    </row>
    <row r="1601" spans="2:13" hidden="1">
      <c r="B1601" s="202"/>
      <c r="C1601" s="203"/>
      <c r="D1601" s="202"/>
      <c r="E1601" s="202"/>
      <c r="F1601" s="22"/>
      <c r="G1601" s="22"/>
      <c r="H1601" s="22"/>
      <c r="I1601" s="202"/>
      <c r="J1601" s="202"/>
      <c r="K1601" s="203"/>
      <c r="M1601" s="34"/>
    </row>
    <row r="1602" spans="2:13" hidden="1">
      <c r="B1602" s="202"/>
      <c r="C1602" s="203"/>
      <c r="D1602" s="202"/>
      <c r="E1602" s="202"/>
      <c r="F1602" s="22"/>
      <c r="G1602" s="22"/>
      <c r="H1602" s="22"/>
      <c r="I1602" s="202"/>
      <c r="J1602" s="202"/>
      <c r="K1602" s="203"/>
      <c r="M1602" s="34"/>
    </row>
    <row r="1603" spans="2:13" hidden="1">
      <c r="B1603" s="202"/>
      <c r="C1603" s="203"/>
      <c r="D1603" s="202"/>
      <c r="E1603" s="202"/>
      <c r="F1603" s="22"/>
      <c r="G1603" s="22"/>
      <c r="H1603" s="22"/>
      <c r="I1603" s="202"/>
      <c r="J1603" s="202"/>
      <c r="K1603" s="203"/>
      <c r="M1603" s="34"/>
    </row>
    <row r="1604" spans="2:13" hidden="1">
      <c r="B1604" s="202"/>
      <c r="C1604" s="203"/>
      <c r="D1604" s="202"/>
      <c r="E1604" s="202"/>
      <c r="F1604" s="22"/>
      <c r="G1604" s="22"/>
      <c r="H1604" s="22"/>
      <c r="I1604" s="202"/>
      <c r="J1604" s="202"/>
      <c r="K1604" s="203"/>
      <c r="M1604" s="34"/>
    </row>
    <row r="1605" spans="2:13" hidden="1">
      <c r="B1605" s="202"/>
      <c r="C1605" s="203"/>
      <c r="D1605" s="202"/>
      <c r="E1605" s="202"/>
      <c r="F1605" s="22"/>
      <c r="G1605" s="22"/>
      <c r="H1605" s="22"/>
      <c r="I1605" s="202"/>
      <c r="J1605" s="202"/>
      <c r="K1605" s="203"/>
      <c r="M1605" s="34"/>
    </row>
    <row r="1606" spans="2:13" hidden="1">
      <c r="B1606" s="202"/>
      <c r="C1606" s="203"/>
      <c r="D1606" s="202"/>
      <c r="E1606" s="202"/>
      <c r="F1606" s="22"/>
      <c r="G1606" s="22"/>
      <c r="H1606" s="22"/>
      <c r="I1606" s="202"/>
      <c r="J1606" s="202"/>
      <c r="K1606" s="203"/>
      <c r="M1606" s="34"/>
    </row>
    <row r="1607" spans="2:13" hidden="1">
      <c r="B1607" s="202"/>
      <c r="C1607" s="203"/>
      <c r="D1607" s="202"/>
      <c r="E1607" s="202"/>
      <c r="F1607" s="22"/>
      <c r="G1607" s="22"/>
      <c r="H1607" s="22"/>
      <c r="I1607" s="202"/>
      <c r="J1607" s="202"/>
      <c r="K1607" s="203"/>
      <c r="M1607" s="34"/>
    </row>
    <row r="1608" spans="2:13" hidden="1">
      <c r="B1608" s="202"/>
      <c r="C1608" s="203"/>
      <c r="D1608" s="202"/>
      <c r="E1608" s="202"/>
      <c r="F1608" s="22"/>
      <c r="G1608" s="22"/>
      <c r="H1608" s="22"/>
      <c r="I1608" s="202"/>
      <c r="J1608" s="202"/>
      <c r="K1608" s="203"/>
      <c r="M1608" s="34"/>
    </row>
    <row r="1609" spans="2:13" hidden="1">
      <c r="B1609" s="202"/>
      <c r="C1609" s="203"/>
      <c r="D1609" s="202"/>
      <c r="E1609" s="202"/>
      <c r="F1609" s="22"/>
      <c r="G1609" s="22"/>
      <c r="H1609" s="22"/>
      <c r="I1609" s="202"/>
      <c r="J1609" s="202"/>
      <c r="K1609" s="203"/>
      <c r="M1609" s="34"/>
    </row>
    <row r="1610" spans="2:13" hidden="1">
      <c r="B1610" s="202"/>
      <c r="C1610" s="203"/>
      <c r="D1610" s="202"/>
      <c r="E1610" s="202"/>
      <c r="F1610" s="22"/>
      <c r="G1610" s="22"/>
      <c r="H1610" s="22"/>
      <c r="I1610" s="202"/>
      <c r="J1610" s="202"/>
      <c r="K1610" s="203"/>
      <c r="M1610" s="34"/>
    </row>
    <row r="1611" spans="2:13" hidden="1">
      <c r="B1611" s="202"/>
      <c r="C1611" s="203"/>
      <c r="D1611" s="202"/>
      <c r="E1611" s="202"/>
      <c r="F1611" s="22"/>
      <c r="G1611" s="22"/>
      <c r="H1611" s="22"/>
      <c r="I1611" s="202"/>
      <c r="J1611" s="202"/>
      <c r="K1611" s="203"/>
      <c r="M1611" s="34"/>
    </row>
    <row r="1612" spans="2:13" hidden="1">
      <c r="B1612" s="202"/>
      <c r="C1612" s="203"/>
      <c r="D1612" s="202"/>
      <c r="E1612" s="202"/>
      <c r="F1612" s="22"/>
      <c r="G1612" s="22"/>
      <c r="H1612" s="22"/>
      <c r="I1612" s="202"/>
      <c r="J1612" s="202"/>
      <c r="K1612" s="203"/>
      <c r="M1612" s="34"/>
    </row>
    <row r="1613" spans="2:13" hidden="1">
      <c r="B1613" s="202"/>
      <c r="C1613" s="203"/>
      <c r="D1613" s="202"/>
      <c r="E1613" s="202"/>
      <c r="F1613" s="22"/>
      <c r="G1613" s="22"/>
      <c r="H1613" s="22"/>
      <c r="I1613" s="202"/>
      <c r="J1613" s="202"/>
      <c r="K1613" s="203"/>
      <c r="M1613" s="34"/>
    </row>
    <row r="1614" spans="2:13" hidden="1">
      <c r="B1614" s="202"/>
      <c r="C1614" s="203"/>
      <c r="D1614" s="202"/>
      <c r="E1614" s="202"/>
      <c r="F1614" s="22"/>
      <c r="G1614" s="22"/>
      <c r="H1614" s="22"/>
      <c r="I1614" s="202"/>
      <c r="J1614" s="202"/>
      <c r="K1614" s="203"/>
      <c r="M1614" s="34"/>
    </row>
    <row r="1615" spans="2:13" hidden="1">
      <c r="B1615" s="202"/>
      <c r="C1615" s="203"/>
      <c r="D1615" s="202"/>
      <c r="E1615" s="202"/>
      <c r="F1615" s="22"/>
      <c r="G1615" s="22"/>
      <c r="H1615" s="22"/>
      <c r="I1615" s="202"/>
      <c r="J1615" s="202"/>
      <c r="K1615" s="203"/>
      <c r="M1615" s="34"/>
    </row>
    <row r="1616" spans="2:13" hidden="1">
      <c r="B1616" s="202"/>
      <c r="C1616" s="203"/>
      <c r="D1616" s="202"/>
      <c r="E1616" s="202"/>
      <c r="F1616" s="22"/>
      <c r="G1616" s="22"/>
      <c r="H1616" s="22"/>
      <c r="I1616" s="202"/>
      <c r="J1616" s="202"/>
      <c r="K1616" s="203"/>
      <c r="M1616" s="34"/>
    </row>
    <row r="1617" spans="2:13" hidden="1">
      <c r="B1617" s="202"/>
      <c r="C1617" s="203"/>
      <c r="D1617" s="202"/>
      <c r="E1617" s="202"/>
      <c r="F1617" s="22"/>
      <c r="G1617" s="22"/>
      <c r="H1617" s="22"/>
      <c r="I1617" s="202"/>
      <c r="J1617" s="202"/>
      <c r="K1617" s="203"/>
      <c r="M1617" s="34"/>
    </row>
    <row r="1618" spans="2:13" hidden="1">
      <c r="B1618" s="202"/>
      <c r="C1618" s="203"/>
      <c r="D1618" s="202"/>
      <c r="E1618" s="202"/>
      <c r="F1618" s="22"/>
      <c r="G1618" s="22"/>
      <c r="H1618" s="22"/>
      <c r="I1618" s="202"/>
      <c r="J1618" s="202"/>
      <c r="K1618" s="203"/>
      <c r="M1618" s="34"/>
    </row>
    <row r="1619" spans="2:13" hidden="1">
      <c r="B1619" s="202"/>
      <c r="C1619" s="203"/>
      <c r="D1619" s="202"/>
      <c r="E1619" s="202"/>
      <c r="F1619" s="22"/>
      <c r="G1619" s="22"/>
      <c r="H1619" s="22"/>
      <c r="I1619" s="202"/>
      <c r="J1619" s="202"/>
      <c r="K1619" s="203"/>
      <c r="M1619" s="34"/>
    </row>
    <row r="1620" spans="2:13" hidden="1">
      <c r="B1620" s="202"/>
      <c r="C1620" s="203"/>
      <c r="D1620" s="202"/>
      <c r="E1620" s="202"/>
      <c r="F1620" s="22"/>
      <c r="G1620" s="22"/>
      <c r="H1620" s="22"/>
      <c r="I1620" s="202"/>
      <c r="J1620" s="202"/>
      <c r="K1620" s="203"/>
      <c r="M1620" s="34"/>
    </row>
    <row r="1621" spans="2:13" hidden="1">
      <c r="B1621" s="202"/>
      <c r="C1621" s="203"/>
      <c r="D1621" s="202"/>
      <c r="E1621" s="202"/>
      <c r="F1621" s="22"/>
      <c r="G1621" s="22"/>
      <c r="H1621" s="22"/>
      <c r="I1621" s="202"/>
      <c r="J1621" s="202"/>
      <c r="K1621" s="203"/>
      <c r="M1621" s="34"/>
    </row>
    <row r="1622" spans="2:13" hidden="1">
      <c r="B1622" s="202"/>
      <c r="C1622" s="203"/>
      <c r="D1622" s="202"/>
      <c r="E1622" s="202"/>
      <c r="F1622" s="22"/>
      <c r="G1622" s="22"/>
      <c r="H1622" s="22"/>
      <c r="I1622" s="202"/>
      <c r="J1622" s="202"/>
      <c r="K1622" s="203"/>
      <c r="M1622" s="34"/>
    </row>
    <row r="1623" spans="2:13" hidden="1">
      <c r="B1623" s="202"/>
      <c r="C1623" s="203"/>
      <c r="D1623" s="202"/>
      <c r="E1623" s="202"/>
      <c r="F1623" s="22"/>
      <c r="G1623" s="22"/>
      <c r="H1623" s="22"/>
      <c r="I1623" s="202"/>
      <c r="J1623" s="202"/>
      <c r="K1623" s="203"/>
      <c r="M1623" s="34"/>
    </row>
    <row r="1624" spans="2:13" hidden="1">
      <c r="B1624" s="202"/>
      <c r="C1624" s="203"/>
      <c r="D1624" s="202"/>
      <c r="E1624" s="202"/>
      <c r="F1624" s="22"/>
      <c r="G1624" s="22"/>
      <c r="H1624" s="22"/>
      <c r="I1624" s="202"/>
      <c r="J1624" s="202"/>
      <c r="K1624" s="203"/>
      <c r="M1624" s="34"/>
    </row>
    <row r="1625" spans="2:13" hidden="1">
      <c r="B1625" s="202"/>
      <c r="C1625" s="203"/>
      <c r="D1625" s="202"/>
      <c r="E1625" s="202"/>
      <c r="F1625" s="22"/>
      <c r="G1625" s="22"/>
      <c r="H1625" s="22"/>
      <c r="I1625" s="202"/>
      <c r="J1625" s="202"/>
      <c r="K1625" s="203"/>
      <c r="M1625" s="34"/>
    </row>
    <row r="1626" spans="2:13" hidden="1">
      <c r="B1626" s="202"/>
      <c r="C1626" s="203"/>
      <c r="D1626" s="202"/>
      <c r="E1626" s="202"/>
      <c r="F1626" s="22"/>
      <c r="G1626" s="22"/>
      <c r="H1626" s="22"/>
      <c r="I1626" s="202"/>
      <c r="J1626" s="202"/>
      <c r="K1626" s="203"/>
      <c r="M1626" s="34"/>
    </row>
    <row r="1627" spans="2:13" hidden="1">
      <c r="B1627" s="202"/>
      <c r="C1627" s="203"/>
      <c r="D1627" s="202"/>
      <c r="E1627" s="202"/>
      <c r="F1627" s="22"/>
      <c r="G1627" s="22"/>
      <c r="H1627" s="22"/>
      <c r="I1627" s="202"/>
      <c r="J1627" s="202"/>
      <c r="K1627" s="203"/>
      <c r="M1627" s="34"/>
    </row>
    <row r="1628" spans="2:13" hidden="1">
      <c r="B1628" s="202"/>
      <c r="C1628" s="203"/>
      <c r="D1628" s="202"/>
      <c r="E1628" s="202"/>
      <c r="F1628" s="22"/>
      <c r="G1628" s="22"/>
      <c r="H1628" s="22"/>
      <c r="I1628" s="202"/>
      <c r="J1628" s="202"/>
      <c r="K1628" s="203"/>
      <c r="M1628" s="34"/>
    </row>
    <row r="1629" spans="2:13" hidden="1">
      <c r="B1629" s="202"/>
      <c r="C1629" s="203"/>
      <c r="D1629" s="202"/>
      <c r="E1629" s="202"/>
      <c r="F1629" s="22"/>
      <c r="G1629" s="22"/>
      <c r="H1629" s="22"/>
      <c r="I1629" s="202"/>
      <c r="J1629" s="202"/>
      <c r="K1629" s="203"/>
      <c r="M1629" s="34"/>
    </row>
    <row r="1630" spans="2:13" hidden="1">
      <c r="B1630" s="202"/>
      <c r="C1630" s="203"/>
      <c r="D1630" s="202"/>
      <c r="E1630" s="202"/>
      <c r="F1630" s="22"/>
      <c r="G1630" s="22"/>
      <c r="H1630" s="22"/>
      <c r="I1630" s="202"/>
      <c r="J1630" s="202"/>
      <c r="K1630" s="203"/>
      <c r="M1630" s="34"/>
    </row>
    <row r="1631" spans="2:13" hidden="1">
      <c r="B1631" s="202"/>
      <c r="C1631" s="203"/>
      <c r="D1631" s="202"/>
      <c r="E1631" s="202"/>
      <c r="F1631" s="22"/>
      <c r="G1631" s="22"/>
      <c r="H1631" s="22"/>
      <c r="I1631" s="202"/>
      <c r="J1631" s="202"/>
      <c r="K1631" s="203"/>
      <c r="M1631" s="34"/>
    </row>
    <row r="1632" spans="2:13" hidden="1">
      <c r="B1632" s="202"/>
      <c r="C1632" s="203"/>
      <c r="D1632" s="202"/>
      <c r="E1632" s="202"/>
      <c r="F1632" s="22"/>
      <c r="G1632" s="22"/>
      <c r="H1632" s="22"/>
      <c r="I1632" s="202"/>
      <c r="J1632" s="202"/>
      <c r="K1632" s="203"/>
      <c r="M1632" s="34"/>
    </row>
    <row r="1633" spans="2:13" hidden="1">
      <c r="B1633" s="202"/>
      <c r="C1633" s="203"/>
      <c r="D1633" s="202"/>
      <c r="E1633" s="202"/>
      <c r="F1633" s="22"/>
      <c r="G1633" s="22"/>
      <c r="H1633" s="22"/>
      <c r="I1633" s="202"/>
      <c r="J1633" s="202"/>
      <c r="K1633" s="203"/>
      <c r="M1633" s="34"/>
    </row>
    <row r="1634" spans="2:13" hidden="1">
      <c r="B1634" s="202"/>
      <c r="C1634" s="203"/>
      <c r="D1634" s="202"/>
      <c r="E1634" s="202"/>
      <c r="F1634" s="22"/>
      <c r="G1634" s="22"/>
      <c r="H1634" s="22"/>
      <c r="I1634" s="202"/>
      <c r="J1634" s="202"/>
      <c r="K1634" s="203"/>
      <c r="M1634" s="34"/>
    </row>
    <row r="1635" spans="2:13" hidden="1">
      <c r="B1635" s="202"/>
      <c r="C1635" s="203"/>
      <c r="D1635" s="202"/>
      <c r="E1635" s="202"/>
      <c r="F1635" s="22"/>
      <c r="G1635" s="22"/>
      <c r="H1635" s="22"/>
      <c r="I1635" s="202"/>
      <c r="J1635" s="202"/>
      <c r="K1635" s="203"/>
      <c r="M1635" s="34"/>
    </row>
    <row r="1636" spans="2:13" hidden="1">
      <c r="B1636" s="202"/>
      <c r="C1636" s="203"/>
      <c r="D1636" s="202"/>
      <c r="E1636" s="202"/>
      <c r="F1636" s="22"/>
      <c r="G1636" s="22"/>
      <c r="H1636" s="22"/>
      <c r="I1636" s="202"/>
      <c r="J1636" s="202"/>
      <c r="K1636" s="203"/>
      <c r="M1636" s="34"/>
    </row>
    <row r="1637" spans="2:13" hidden="1">
      <c r="B1637" s="202"/>
      <c r="C1637" s="203"/>
      <c r="D1637" s="202"/>
      <c r="E1637" s="202"/>
      <c r="F1637" s="22"/>
      <c r="G1637" s="22"/>
      <c r="H1637" s="22"/>
      <c r="I1637" s="202"/>
      <c r="J1637" s="202"/>
      <c r="K1637" s="203"/>
      <c r="M1637" s="34"/>
    </row>
    <row r="1638" spans="2:13" hidden="1">
      <c r="B1638" s="202"/>
      <c r="C1638" s="203"/>
      <c r="D1638" s="202"/>
      <c r="E1638" s="202"/>
      <c r="F1638" s="22"/>
      <c r="G1638" s="22"/>
      <c r="H1638" s="22"/>
      <c r="I1638" s="202"/>
      <c r="J1638" s="202"/>
      <c r="K1638" s="203"/>
      <c r="M1638" s="34"/>
    </row>
    <row r="1639" spans="2:13" hidden="1">
      <c r="B1639" s="202"/>
      <c r="C1639" s="203"/>
      <c r="D1639" s="202"/>
      <c r="E1639" s="202"/>
      <c r="F1639" s="22"/>
      <c r="G1639" s="22"/>
      <c r="H1639" s="22"/>
      <c r="I1639" s="202"/>
      <c r="J1639" s="202"/>
      <c r="K1639" s="203"/>
      <c r="M1639" s="34"/>
    </row>
    <row r="1640" spans="2:13" hidden="1">
      <c r="B1640" s="202"/>
      <c r="C1640" s="203"/>
      <c r="D1640" s="202"/>
      <c r="E1640" s="202"/>
      <c r="F1640" s="22"/>
      <c r="G1640" s="22"/>
      <c r="H1640" s="22"/>
      <c r="I1640" s="202"/>
      <c r="J1640" s="202"/>
      <c r="K1640" s="203"/>
      <c r="M1640" s="34"/>
    </row>
    <row r="1641" spans="2:13" hidden="1">
      <c r="B1641" s="202"/>
      <c r="C1641" s="203"/>
      <c r="D1641" s="202"/>
      <c r="E1641" s="202"/>
      <c r="F1641" s="22"/>
      <c r="G1641" s="22"/>
      <c r="H1641" s="22"/>
      <c r="I1641" s="202"/>
      <c r="J1641" s="202"/>
      <c r="K1641" s="203"/>
      <c r="M1641" s="34"/>
    </row>
    <row r="1642" spans="2:13" hidden="1">
      <c r="B1642" s="202"/>
      <c r="C1642" s="203"/>
      <c r="D1642" s="202"/>
      <c r="E1642" s="202"/>
      <c r="F1642" s="22"/>
      <c r="G1642" s="22"/>
      <c r="H1642" s="22"/>
      <c r="I1642" s="202"/>
      <c r="J1642" s="202"/>
      <c r="K1642" s="203"/>
      <c r="M1642" s="34"/>
    </row>
    <row r="1643" spans="2:13" hidden="1">
      <c r="B1643" s="202"/>
      <c r="C1643" s="203"/>
      <c r="D1643" s="202"/>
      <c r="E1643" s="202"/>
      <c r="F1643" s="22"/>
      <c r="G1643" s="22"/>
      <c r="H1643" s="22"/>
      <c r="I1643" s="202"/>
      <c r="J1643" s="202"/>
      <c r="K1643" s="203"/>
      <c r="M1643" s="34"/>
    </row>
    <row r="1644" spans="2:13" hidden="1">
      <c r="B1644" s="202"/>
      <c r="C1644" s="203"/>
      <c r="D1644" s="202"/>
      <c r="E1644" s="202"/>
      <c r="F1644" s="22"/>
      <c r="G1644" s="22"/>
      <c r="H1644" s="22"/>
      <c r="I1644" s="202"/>
      <c r="J1644" s="202"/>
      <c r="K1644" s="203"/>
      <c r="M1644" s="34"/>
    </row>
    <row r="1645" spans="2:13" hidden="1">
      <c r="B1645" s="202"/>
      <c r="C1645" s="203"/>
      <c r="D1645" s="202"/>
      <c r="E1645" s="202"/>
      <c r="F1645" s="22"/>
      <c r="G1645" s="22"/>
      <c r="H1645" s="22"/>
      <c r="I1645" s="202"/>
      <c r="J1645" s="202"/>
      <c r="K1645" s="203"/>
      <c r="M1645" s="34"/>
    </row>
    <row r="1646" spans="2:13" hidden="1">
      <c r="B1646" s="202"/>
      <c r="C1646" s="203"/>
      <c r="D1646" s="202"/>
      <c r="E1646" s="202"/>
      <c r="F1646" s="22"/>
      <c r="G1646" s="22"/>
      <c r="H1646" s="22"/>
      <c r="I1646" s="202"/>
      <c r="J1646" s="202"/>
      <c r="K1646" s="203"/>
      <c r="M1646" s="34"/>
    </row>
    <row r="1647" spans="2:13" hidden="1">
      <c r="B1647" s="202"/>
      <c r="C1647" s="203"/>
      <c r="D1647" s="202"/>
      <c r="E1647" s="202"/>
      <c r="F1647" s="22"/>
      <c r="G1647" s="22"/>
      <c r="H1647" s="22"/>
      <c r="I1647" s="202"/>
      <c r="J1647" s="202"/>
      <c r="K1647" s="203"/>
      <c r="M1647" s="34"/>
    </row>
    <row r="1648" spans="2:13" hidden="1">
      <c r="B1648" s="202"/>
      <c r="C1648" s="203"/>
      <c r="D1648" s="202"/>
      <c r="E1648" s="202"/>
      <c r="F1648" s="22"/>
      <c r="G1648" s="22"/>
      <c r="H1648" s="22"/>
      <c r="I1648" s="202"/>
      <c r="J1648" s="202"/>
      <c r="K1648" s="203"/>
      <c r="M1648" s="34"/>
    </row>
    <row r="1649" spans="2:13" hidden="1">
      <c r="B1649" s="202"/>
      <c r="C1649" s="203"/>
      <c r="D1649" s="202"/>
      <c r="E1649" s="202"/>
      <c r="F1649" s="22"/>
      <c r="G1649" s="22"/>
      <c r="H1649" s="22"/>
      <c r="I1649" s="202"/>
      <c r="J1649" s="202"/>
      <c r="K1649" s="203"/>
      <c r="M1649" s="34"/>
    </row>
    <row r="1650" spans="2:13" hidden="1">
      <c r="B1650" s="202"/>
      <c r="C1650" s="203"/>
      <c r="D1650" s="202"/>
      <c r="E1650" s="202"/>
      <c r="F1650" s="22"/>
      <c r="G1650" s="22"/>
      <c r="H1650" s="22"/>
      <c r="I1650" s="202"/>
      <c r="J1650" s="202"/>
      <c r="K1650" s="203"/>
      <c r="M1650" s="34"/>
    </row>
    <row r="1651" spans="2:13" hidden="1">
      <c r="B1651" s="202"/>
      <c r="C1651" s="203"/>
      <c r="D1651" s="202"/>
      <c r="E1651" s="202"/>
      <c r="F1651" s="22"/>
      <c r="G1651" s="22"/>
      <c r="H1651" s="22"/>
      <c r="I1651" s="202"/>
      <c r="J1651" s="202"/>
      <c r="K1651" s="203"/>
      <c r="M1651" s="34"/>
    </row>
    <row r="1652" spans="2:13" hidden="1">
      <c r="B1652" s="202"/>
      <c r="C1652" s="203"/>
      <c r="D1652" s="202"/>
      <c r="E1652" s="202"/>
      <c r="F1652" s="22"/>
      <c r="G1652" s="22"/>
      <c r="H1652" s="22"/>
      <c r="I1652" s="202"/>
      <c r="J1652" s="202"/>
      <c r="K1652" s="203"/>
      <c r="M1652" s="34"/>
    </row>
  </sheetData>
  <autoFilter ref="B1:M1652" xr:uid="{7FCEBB5B-69B1-48B1-B17C-014E61E5D9B0}">
    <filterColumn colId="11">
      <customFilters>
        <customFilter operator="notEqual" val=" "/>
      </customFilters>
    </filterColumn>
  </autoFilter>
  <mergeCells count="13">
    <mergeCell ref="C554:E554"/>
    <mergeCell ref="B4:B5"/>
    <mergeCell ref="C4:C5"/>
    <mergeCell ref="D4:D5"/>
    <mergeCell ref="E4:E5"/>
    <mergeCell ref="B551:L551"/>
    <mergeCell ref="I4:J4"/>
    <mergeCell ref="K4:K5"/>
    <mergeCell ref="L4:L5"/>
    <mergeCell ref="B6:C6"/>
    <mergeCell ref="C553:E553"/>
    <mergeCell ref="F4:F5"/>
    <mergeCell ref="G4:H4"/>
  </mergeCells>
  <pageMargins left="0.34" right="0.25" top="0.4" bottom="0.53" header="0.3" footer="0.22"/>
  <pageSetup paperSize="9" scale="66" fitToHeight="0" orientation="landscape" r:id="rId1"/>
  <headerFooter>
    <oddFooter>&amp;C&amp;"Times New Roman,Regular"&amp;P/&amp;N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78A58-FEFF-46C9-B52F-73731B62E71B}">
  <sheetPr>
    <tabColor rgb="FFFF0000"/>
    <pageSetUpPr fitToPage="1"/>
  </sheetPr>
  <dimension ref="A1:K10"/>
  <sheetViews>
    <sheetView view="pageBreakPreview" zoomScale="85" zoomScaleNormal="70" zoomScaleSheetLayoutView="85" workbookViewId="0">
      <selection activeCell="G11" sqref="G11"/>
    </sheetView>
  </sheetViews>
  <sheetFormatPr defaultRowHeight="15.75"/>
  <cols>
    <col min="1" max="1" width="4.85546875" style="1" customWidth="1"/>
    <col min="2" max="2" width="30.5703125" style="1" customWidth="1"/>
    <col min="3" max="3" width="10.42578125" style="1" customWidth="1"/>
    <col min="4" max="4" width="17.85546875" style="1" customWidth="1"/>
    <col min="5" max="5" width="10.5703125" style="1" customWidth="1"/>
    <col min="6" max="7" width="13.140625" style="1" customWidth="1"/>
    <col min="8" max="9" width="12.5703125" style="1" customWidth="1"/>
    <col min="10" max="10" width="69.5703125" style="1" customWidth="1"/>
    <col min="11" max="11" width="14.85546875" style="1" customWidth="1"/>
    <col min="12" max="16384" width="9.140625" style="1"/>
  </cols>
  <sheetData>
    <row r="1" spans="1:11" ht="18.75">
      <c r="A1" s="66" t="s">
        <v>7052</v>
      </c>
      <c r="B1" s="67"/>
      <c r="C1" s="67"/>
      <c r="D1" s="67"/>
      <c r="E1" s="67"/>
      <c r="F1" s="67"/>
      <c r="G1" s="67"/>
      <c r="H1" s="67"/>
      <c r="I1" s="67"/>
      <c r="J1" s="67"/>
      <c r="K1" s="29"/>
    </row>
    <row r="2" spans="1:11" ht="18.75">
      <c r="A2" s="26" t="str">
        <f>Sheet1!A8</f>
        <v>(Kèm theo Nghị quyết số       /NQ-HĐND ngày     /      /2024 của HĐND Thành phố)</v>
      </c>
      <c r="B2" s="25"/>
      <c r="C2" s="25"/>
      <c r="D2" s="25"/>
      <c r="E2" s="25"/>
      <c r="F2" s="25"/>
      <c r="G2" s="25"/>
      <c r="H2" s="25"/>
      <c r="I2" s="25"/>
      <c r="J2" s="25"/>
      <c r="K2" s="29"/>
    </row>
    <row r="3" spans="1:11">
      <c r="A3" s="27"/>
      <c r="B3" s="17"/>
      <c r="C3" s="18"/>
      <c r="D3" s="18"/>
      <c r="E3" s="17"/>
      <c r="F3" s="17"/>
      <c r="G3" s="17"/>
      <c r="H3" s="18"/>
      <c r="I3" s="18"/>
      <c r="J3" s="17"/>
      <c r="K3" s="20"/>
    </row>
    <row r="4" spans="1:11">
      <c r="A4" s="468" t="s">
        <v>1</v>
      </c>
      <c r="B4" s="467" t="s">
        <v>2</v>
      </c>
      <c r="C4" s="467" t="s">
        <v>3</v>
      </c>
      <c r="D4" s="467" t="s">
        <v>4</v>
      </c>
      <c r="E4" s="467" t="s">
        <v>5</v>
      </c>
      <c r="F4" s="468" t="s">
        <v>6</v>
      </c>
      <c r="G4" s="468"/>
      <c r="H4" s="467" t="s">
        <v>7</v>
      </c>
      <c r="I4" s="467"/>
      <c r="J4" s="467" t="s">
        <v>8</v>
      </c>
      <c r="K4" s="467" t="s">
        <v>9</v>
      </c>
    </row>
    <row r="5" spans="1:11" ht="47.25">
      <c r="A5" s="468"/>
      <c r="B5" s="467"/>
      <c r="C5" s="467"/>
      <c r="D5" s="467"/>
      <c r="E5" s="467"/>
      <c r="F5" s="32" t="s">
        <v>10</v>
      </c>
      <c r="G5" s="32" t="s">
        <v>11</v>
      </c>
      <c r="H5" s="32" t="s">
        <v>12</v>
      </c>
      <c r="I5" s="32" t="s">
        <v>13</v>
      </c>
      <c r="J5" s="467"/>
      <c r="K5" s="467"/>
    </row>
    <row r="6" spans="1:11" ht="141.75">
      <c r="A6" s="6">
        <v>1</v>
      </c>
      <c r="B6" s="33" t="s">
        <v>6791</v>
      </c>
      <c r="C6" s="6" t="s">
        <v>6792</v>
      </c>
      <c r="D6" s="6" t="s">
        <v>6793</v>
      </c>
      <c r="E6" s="33">
        <v>81.7</v>
      </c>
      <c r="F6" s="33">
        <v>3.87</v>
      </c>
      <c r="G6" s="33"/>
      <c r="H6" s="33" t="s">
        <v>4644</v>
      </c>
      <c r="I6" s="33" t="s">
        <v>5439</v>
      </c>
      <c r="J6" s="7" t="s">
        <v>7058</v>
      </c>
      <c r="K6" s="392"/>
    </row>
    <row r="7" spans="1:11" ht="204.75">
      <c r="A7" s="6">
        <v>2</v>
      </c>
      <c r="B7" s="33" t="s">
        <v>6735</v>
      </c>
      <c r="C7" s="6" t="s">
        <v>47</v>
      </c>
      <c r="D7" s="6" t="s">
        <v>6736</v>
      </c>
      <c r="E7" s="12">
        <v>4.6500000000000004</v>
      </c>
      <c r="F7" s="12">
        <v>4.5199999999999996</v>
      </c>
      <c r="G7" s="12"/>
      <c r="H7" s="6" t="s">
        <v>1136</v>
      </c>
      <c r="I7" s="6" t="s">
        <v>6737</v>
      </c>
      <c r="J7" s="51" t="s">
        <v>6739</v>
      </c>
      <c r="K7" s="7"/>
    </row>
    <row r="9" spans="1:11">
      <c r="E9" s="1">
        <f>COUNTA(E6:E7)</f>
        <v>2</v>
      </c>
      <c r="F9" s="1">
        <f>COUNTA(F6:F7)</f>
        <v>2</v>
      </c>
    </row>
    <row r="10" spans="1:11">
      <c r="E10" s="1">
        <f>SUM(E6:E7)</f>
        <v>86.350000000000009</v>
      </c>
      <c r="F10" s="1">
        <f>SUM(F6:F7)</f>
        <v>8.39</v>
      </c>
    </row>
  </sheetData>
  <mergeCells count="9">
    <mergeCell ref="H4:I4"/>
    <mergeCell ref="J4:J5"/>
    <mergeCell ref="K4:K5"/>
    <mergeCell ref="A4:A5"/>
    <mergeCell ref="B4:B5"/>
    <mergeCell ref="C4:C5"/>
    <mergeCell ref="D4:D5"/>
    <mergeCell ref="E4:E5"/>
    <mergeCell ref="F4:G4"/>
  </mergeCells>
  <pageMargins left="0.25" right="0.25" top="0.55000000000000004" bottom="0.75" header="0.3" footer="0.3"/>
  <pageSetup paperSize="9" scale="6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B3C3-5E71-49C6-9FA1-A8D88E7912CD}">
  <sheetPr>
    <tabColor rgb="FFFF0000"/>
    <pageSetUpPr fitToPage="1"/>
  </sheetPr>
  <dimension ref="A1:O208"/>
  <sheetViews>
    <sheetView view="pageBreakPreview" topLeftCell="B1" zoomScale="85" zoomScaleNormal="70" zoomScaleSheetLayoutView="85" workbookViewId="0">
      <selection activeCell="G11" sqref="G11"/>
    </sheetView>
  </sheetViews>
  <sheetFormatPr defaultRowHeight="15"/>
  <cols>
    <col min="1" max="1" width="0" style="437" hidden="1" customWidth="1"/>
    <col min="2" max="2" width="4.85546875" style="437" customWidth="1"/>
    <col min="3" max="3" width="30.5703125" style="437" customWidth="1"/>
    <col min="4" max="4" width="10.42578125" style="437" customWidth="1"/>
    <col min="5" max="5" width="17.85546875" style="437" customWidth="1"/>
    <col min="6" max="6" width="10.5703125" style="437" customWidth="1"/>
    <col min="7" max="8" width="13.140625" style="437" customWidth="1"/>
    <col min="9" max="10" width="12.5703125" style="437" customWidth="1"/>
    <col min="11" max="11" width="69.5703125" style="437" customWidth="1"/>
    <col min="12" max="12" width="15.28515625" style="437" customWidth="1"/>
    <col min="13" max="16384" width="9.140625" style="437"/>
  </cols>
  <sheetData>
    <row r="1" spans="1:13" s="1" customFormat="1" ht="18.75">
      <c r="A1" s="66" t="s">
        <v>7052</v>
      </c>
      <c r="B1" s="66" t="s">
        <v>7056</v>
      </c>
      <c r="C1" s="67"/>
      <c r="D1" s="67"/>
      <c r="E1" s="67"/>
      <c r="F1" s="67"/>
      <c r="G1" s="67"/>
      <c r="H1" s="67"/>
      <c r="I1" s="67"/>
      <c r="J1" s="67"/>
      <c r="K1" s="67"/>
      <c r="L1" s="29"/>
    </row>
    <row r="2" spans="1:13" s="1" customFormat="1" ht="18.75">
      <c r="A2" s="26" t="str">
        <f>Sheet1!A8</f>
        <v>(Kèm theo Nghị quyết số       /NQ-HĐND ngày     /      /2024 của HĐND Thành phố)</v>
      </c>
      <c r="B2" s="26" t="str">
        <f>Sheet1!A8</f>
        <v>(Kèm theo Nghị quyết số       /NQ-HĐND ngày     /      /2024 của HĐND Thành phố)</v>
      </c>
      <c r="C2" s="25"/>
      <c r="D2" s="25"/>
      <c r="E2" s="25"/>
      <c r="F2" s="25"/>
      <c r="G2" s="25"/>
      <c r="H2" s="25"/>
      <c r="I2" s="25"/>
      <c r="J2" s="25"/>
      <c r="K2" s="25"/>
      <c r="L2" s="29"/>
    </row>
    <row r="4" spans="1:13">
      <c r="B4" s="465" t="s">
        <v>1</v>
      </c>
      <c r="C4" s="463" t="s">
        <v>2</v>
      </c>
      <c r="D4" s="463" t="s">
        <v>3</v>
      </c>
      <c r="E4" s="463" t="s">
        <v>4</v>
      </c>
      <c r="F4" s="463" t="s">
        <v>7059</v>
      </c>
      <c r="G4" s="465" t="s">
        <v>6</v>
      </c>
      <c r="H4" s="465"/>
      <c r="I4" s="463" t="s">
        <v>7</v>
      </c>
      <c r="J4" s="463"/>
      <c r="K4" s="463" t="s">
        <v>8</v>
      </c>
      <c r="L4" s="463" t="s">
        <v>9</v>
      </c>
    </row>
    <row r="5" spans="1:13" ht="43.5">
      <c r="B5" s="465"/>
      <c r="C5" s="463"/>
      <c r="D5" s="463"/>
      <c r="E5" s="463"/>
      <c r="F5" s="463"/>
      <c r="G5" s="273" t="s">
        <v>6445</v>
      </c>
      <c r="H5" s="273" t="s">
        <v>6446</v>
      </c>
      <c r="I5" s="273" t="s">
        <v>12</v>
      </c>
      <c r="J5" s="273" t="s">
        <v>13</v>
      </c>
      <c r="K5" s="463"/>
      <c r="L5" s="463"/>
    </row>
    <row r="6" spans="1:13" ht="150">
      <c r="B6" s="289">
        <v>1</v>
      </c>
      <c r="C6" s="305" t="s">
        <v>3884</v>
      </c>
      <c r="D6" s="289" t="s">
        <v>27</v>
      </c>
      <c r="E6" s="289" t="s">
        <v>3885</v>
      </c>
      <c r="F6" s="291">
        <v>1.23</v>
      </c>
      <c r="G6" s="291">
        <v>1.23</v>
      </c>
      <c r="H6" s="291">
        <v>1.1000000000000001</v>
      </c>
      <c r="I6" s="289" t="s">
        <v>281</v>
      </c>
      <c r="J6" s="289" t="s">
        <v>3886</v>
      </c>
      <c r="K6" s="305" t="s">
        <v>3887</v>
      </c>
      <c r="L6" s="290" t="s">
        <v>6667</v>
      </c>
      <c r="M6" s="438">
        <v>2</v>
      </c>
    </row>
    <row r="7" spans="1:13" ht="45">
      <c r="B7" s="289">
        <v>2</v>
      </c>
      <c r="C7" s="305" t="s">
        <v>3977</v>
      </c>
      <c r="D7" s="289" t="s">
        <v>929</v>
      </c>
      <c r="E7" s="289" t="s">
        <v>3978</v>
      </c>
      <c r="F7" s="308">
        <v>2.67</v>
      </c>
      <c r="G7" s="308">
        <v>0.38</v>
      </c>
      <c r="H7" s="308"/>
      <c r="I7" s="289" t="s">
        <v>1671</v>
      </c>
      <c r="J7" s="289" t="s">
        <v>1697</v>
      </c>
      <c r="K7" s="290" t="s">
        <v>3979</v>
      </c>
      <c r="L7" s="290">
        <v>2024</v>
      </c>
      <c r="M7" s="438">
        <v>2</v>
      </c>
    </row>
    <row r="8" spans="1:13" ht="30">
      <c r="B8" s="289">
        <v>3</v>
      </c>
      <c r="C8" s="305" t="s">
        <v>5538</v>
      </c>
      <c r="D8" s="289" t="s">
        <v>1603</v>
      </c>
      <c r="E8" s="305" t="s">
        <v>5539</v>
      </c>
      <c r="F8" s="310">
        <v>0.9</v>
      </c>
      <c r="G8" s="291">
        <v>0.19</v>
      </c>
      <c r="H8" s="291"/>
      <c r="I8" s="289" t="s">
        <v>5540</v>
      </c>
      <c r="J8" s="289" t="s">
        <v>4236</v>
      </c>
      <c r="K8" s="290" t="s">
        <v>5541</v>
      </c>
      <c r="L8" s="290"/>
      <c r="M8" s="438">
        <v>2</v>
      </c>
    </row>
    <row r="9" spans="1:13" ht="105">
      <c r="B9" s="289">
        <v>4</v>
      </c>
      <c r="C9" s="290" t="s">
        <v>3850</v>
      </c>
      <c r="D9" s="289" t="s">
        <v>271</v>
      </c>
      <c r="E9" s="289" t="s">
        <v>3851</v>
      </c>
      <c r="F9" s="291">
        <v>40.76</v>
      </c>
      <c r="G9" s="291">
        <v>12.46</v>
      </c>
      <c r="H9" s="291">
        <v>28.4</v>
      </c>
      <c r="I9" s="289" t="s">
        <v>281</v>
      </c>
      <c r="J9" s="289" t="s">
        <v>319</v>
      </c>
      <c r="K9" s="315" t="s">
        <v>3852</v>
      </c>
      <c r="L9" s="290" t="s">
        <v>6690</v>
      </c>
      <c r="M9" s="438">
        <v>2</v>
      </c>
    </row>
    <row r="10" spans="1:13" ht="45">
      <c r="B10" s="289">
        <v>5</v>
      </c>
      <c r="C10" s="290" t="s">
        <v>6381</v>
      </c>
      <c r="D10" s="289" t="s">
        <v>929</v>
      </c>
      <c r="E10" s="289" t="s">
        <v>6382</v>
      </c>
      <c r="F10" s="310">
        <v>8.3000000000000007</v>
      </c>
      <c r="G10" s="291">
        <v>1.55</v>
      </c>
      <c r="H10" s="291"/>
      <c r="I10" s="289" t="s">
        <v>4229</v>
      </c>
      <c r="J10" s="289" t="s">
        <v>6270</v>
      </c>
      <c r="K10" s="290" t="s">
        <v>6725</v>
      </c>
      <c r="L10" s="290"/>
      <c r="M10" s="438">
        <v>2</v>
      </c>
    </row>
    <row r="11" spans="1:13" ht="135">
      <c r="B11" s="289">
        <v>6</v>
      </c>
      <c r="C11" s="290" t="s">
        <v>6190</v>
      </c>
      <c r="D11" s="289" t="s">
        <v>929</v>
      </c>
      <c r="E11" s="290" t="s">
        <v>6191</v>
      </c>
      <c r="F11" s="310">
        <v>8.3800000000000008</v>
      </c>
      <c r="G11" s="291">
        <v>0.36399999999999999</v>
      </c>
      <c r="H11" s="291"/>
      <c r="I11" s="289" t="s">
        <v>5552</v>
      </c>
      <c r="J11" s="289" t="s">
        <v>6192</v>
      </c>
      <c r="K11" s="290" t="s">
        <v>6193</v>
      </c>
      <c r="L11" s="290"/>
      <c r="M11" s="438">
        <v>2</v>
      </c>
    </row>
    <row r="12" spans="1:13" ht="90">
      <c r="B12" s="289">
        <v>7</v>
      </c>
      <c r="C12" s="290" t="s">
        <v>6101</v>
      </c>
      <c r="D12" s="289" t="s">
        <v>410</v>
      </c>
      <c r="E12" s="289" t="s">
        <v>5992</v>
      </c>
      <c r="F12" s="291">
        <v>0.34</v>
      </c>
      <c r="G12" s="291">
        <v>0.34</v>
      </c>
      <c r="H12" s="291"/>
      <c r="I12" s="289" t="s">
        <v>4222</v>
      </c>
      <c r="J12" s="289" t="s">
        <v>5962</v>
      </c>
      <c r="K12" s="290" t="s">
        <v>6102</v>
      </c>
      <c r="L12" s="290"/>
      <c r="M12" s="16">
        <v>3</v>
      </c>
    </row>
    <row r="13" spans="1:13" ht="150">
      <c r="B13" s="289">
        <v>8</v>
      </c>
      <c r="C13" s="290" t="s">
        <v>6111</v>
      </c>
      <c r="D13" s="289" t="s">
        <v>122</v>
      </c>
      <c r="E13" s="289" t="s">
        <v>5992</v>
      </c>
      <c r="F13" s="291">
        <v>84.2</v>
      </c>
      <c r="G13" s="291">
        <v>84.2</v>
      </c>
      <c r="H13" s="291"/>
      <c r="I13" s="289" t="s">
        <v>4222</v>
      </c>
      <c r="J13" s="289" t="s">
        <v>6112</v>
      </c>
      <c r="K13" s="290" t="s">
        <v>6113</v>
      </c>
      <c r="L13" s="290"/>
      <c r="M13" s="16">
        <v>3</v>
      </c>
    </row>
    <row r="14" spans="1:13" ht="120">
      <c r="B14" s="289">
        <v>9</v>
      </c>
      <c r="C14" s="290" t="s">
        <v>6114</v>
      </c>
      <c r="D14" s="289" t="s">
        <v>122</v>
      </c>
      <c r="E14" s="289" t="s">
        <v>5992</v>
      </c>
      <c r="F14" s="291">
        <v>82.68</v>
      </c>
      <c r="G14" s="291">
        <v>82.68</v>
      </c>
      <c r="H14" s="291"/>
      <c r="I14" s="289" t="s">
        <v>4222</v>
      </c>
      <c r="J14" s="289" t="s">
        <v>6115</v>
      </c>
      <c r="K14" s="290" t="s">
        <v>6116</v>
      </c>
      <c r="L14" s="290"/>
      <c r="M14" s="16">
        <v>3</v>
      </c>
    </row>
    <row r="15" spans="1:13" ht="120">
      <c r="B15" s="289">
        <v>10</v>
      </c>
      <c r="C15" s="290" t="s">
        <v>6119</v>
      </c>
      <c r="D15" s="289" t="s">
        <v>122</v>
      </c>
      <c r="E15" s="289" t="s">
        <v>5992</v>
      </c>
      <c r="F15" s="291">
        <v>33.799999999999997</v>
      </c>
      <c r="G15" s="291">
        <v>33.799999999999997</v>
      </c>
      <c r="H15" s="291"/>
      <c r="I15" s="289" t="s">
        <v>4222</v>
      </c>
      <c r="J15" s="289" t="s">
        <v>5971</v>
      </c>
      <c r="K15" s="290" t="s">
        <v>6120</v>
      </c>
      <c r="L15" s="290"/>
      <c r="M15" s="16">
        <v>3</v>
      </c>
    </row>
    <row r="16" spans="1:13" ht="180">
      <c r="B16" s="289">
        <v>11</v>
      </c>
      <c r="C16" s="305" t="s">
        <v>4138</v>
      </c>
      <c r="D16" s="289" t="s">
        <v>4139</v>
      </c>
      <c r="E16" s="289" t="s">
        <v>280</v>
      </c>
      <c r="F16" s="291">
        <v>23.8</v>
      </c>
      <c r="G16" s="291">
        <v>23.8</v>
      </c>
      <c r="H16" s="291"/>
      <c r="I16" s="289" t="s">
        <v>281</v>
      </c>
      <c r="J16" s="289" t="s">
        <v>4140</v>
      </c>
      <c r="K16" s="305" t="s">
        <v>4102</v>
      </c>
      <c r="L16" s="290"/>
      <c r="M16" s="16">
        <v>3</v>
      </c>
    </row>
    <row r="17" spans="2:13" ht="90">
      <c r="B17" s="289">
        <v>12</v>
      </c>
      <c r="C17" s="305" t="s">
        <v>4143</v>
      </c>
      <c r="D17" s="289" t="s">
        <v>41</v>
      </c>
      <c r="E17" s="289" t="s">
        <v>280</v>
      </c>
      <c r="F17" s="291">
        <v>7.7</v>
      </c>
      <c r="G17" s="291">
        <v>7.7</v>
      </c>
      <c r="H17" s="291"/>
      <c r="I17" s="289" t="s">
        <v>281</v>
      </c>
      <c r="J17" s="289" t="s">
        <v>295</v>
      </c>
      <c r="K17" s="305" t="s">
        <v>4144</v>
      </c>
      <c r="L17" s="290"/>
      <c r="M17" s="16">
        <v>3</v>
      </c>
    </row>
    <row r="18" spans="2:13" ht="225">
      <c r="B18" s="289">
        <v>13</v>
      </c>
      <c r="C18" s="305" t="s">
        <v>4153</v>
      </c>
      <c r="D18" s="289" t="s">
        <v>4154</v>
      </c>
      <c r="E18" s="289" t="s">
        <v>4155</v>
      </c>
      <c r="F18" s="291">
        <v>30.5</v>
      </c>
      <c r="G18" s="291">
        <v>30.5</v>
      </c>
      <c r="H18" s="291"/>
      <c r="I18" s="289" t="s">
        <v>281</v>
      </c>
      <c r="J18" s="289" t="s">
        <v>377</v>
      </c>
      <c r="K18" s="305" t="s">
        <v>4156</v>
      </c>
      <c r="L18" s="290"/>
      <c r="M18" s="16">
        <v>3</v>
      </c>
    </row>
    <row r="19" spans="2:13" ht="90">
      <c r="B19" s="289">
        <v>14</v>
      </c>
      <c r="C19" s="290" t="s">
        <v>4160</v>
      </c>
      <c r="D19" s="289" t="s">
        <v>4161</v>
      </c>
      <c r="E19" s="289" t="s">
        <v>947</v>
      </c>
      <c r="F19" s="308">
        <v>41.16</v>
      </c>
      <c r="G19" s="308">
        <v>41.16</v>
      </c>
      <c r="H19" s="291"/>
      <c r="I19" s="289" t="s">
        <v>905</v>
      </c>
      <c r="J19" s="289" t="s">
        <v>906</v>
      </c>
      <c r="K19" s="290" t="s">
        <v>4162</v>
      </c>
      <c r="L19" s="289"/>
      <c r="M19" s="16">
        <v>3</v>
      </c>
    </row>
    <row r="20" spans="2:13" ht="90">
      <c r="B20" s="289">
        <v>15</v>
      </c>
      <c r="C20" s="290" t="s">
        <v>4163</v>
      </c>
      <c r="D20" s="289" t="s">
        <v>4161</v>
      </c>
      <c r="E20" s="289" t="s">
        <v>947</v>
      </c>
      <c r="F20" s="308">
        <v>89.67</v>
      </c>
      <c r="G20" s="308">
        <v>89.67</v>
      </c>
      <c r="H20" s="291"/>
      <c r="I20" s="289" t="s">
        <v>905</v>
      </c>
      <c r="J20" s="289" t="s">
        <v>4164</v>
      </c>
      <c r="K20" s="290" t="s">
        <v>4162</v>
      </c>
      <c r="L20" s="289"/>
      <c r="M20" s="16">
        <v>3</v>
      </c>
    </row>
    <row r="21" spans="2:13" ht="75">
      <c r="B21" s="289">
        <v>16</v>
      </c>
      <c r="C21" s="290" t="s">
        <v>4165</v>
      </c>
      <c r="D21" s="289" t="s">
        <v>4161</v>
      </c>
      <c r="E21" s="289" t="s">
        <v>947</v>
      </c>
      <c r="F21" s="308">
        <v>116.82</v>
      </c>
      <c r="G21" s="308">
        <v>116.82</v>
      </c>
      <c r="H21" s="291"/>
      <c r="I21" s="289" t="s">
        <v>905</v>
      </c>
      <c r="J21" s="289" t="s">
        <v>978</v>
      </c>
      <c r="K21" s="290" t="s">
        <v>4162</v>
      </c>
      <c r="L21" s="289"/>
      <c r="M21" s="16">
        <v>3</v>
      </c>
    </row>
    <row r="22" spans="2:13" ht="75">
      <c r="B22" s="289">
        <v>17</v>
      </c>
      <c r="C22" s="290" t="s">
        <v>4166</v>
      </c>
      <c r="D22" s="289" t="s">
        <v>4161</v>
      </c>
      <c r="E22" s="289" t="s">
        <v>947</v>
      </c>
      <c r="F22" s="308">
        <v>69.290000000000006</v>
      </c>
      <c r="G22" s="308">
        <v>69.290000000000006</v>
      </c>
      <c r="H22" s="291"/>
      <c r="I22" s="289" t="s">
        <v>905</v>
      </c>
      <c r="J22" s="289" t="s">
        <v>931</v>
      </c>
      <c r="K22" s="290" t="s">
        <v>4162</v>
      </c>
      <c r="L22" s="289"/>
      <c r="M22" s="16">
        <v>3</v>
      </c>
    </row>
    <row r="23" spans="2:13" ht="135">
      <c r="B23" s="289">
        <v>18</v>
      </c>
      <c r="C23" s="305" t="s">
        <v>4167</v>
      </c>
      <c r="D23" s="289" t="s">
        <v>4168</v>
      </c>
      <c r="E23" s="289" t="s">
        <v>930</v>
      </c>
      <c r="F23" s="308">
        <v>18.22</v>
      </c>
      <c r="G23" s="308">
        <v>18.22</v>
      </c>
      <c r="H23" s="308"/>
      <c r="I23" s="289" t="s">
        <v>905</v>
      </c>
      <c r="J23" s="289" t="s">
        <v>4169</v>
      </c>
      <c r="K23" s="290" t="s">
        <v>4170</v>
      </c>
      <c r="L23" s="322"/>
      <c r="M23" s="16">
        <v>3</v>
      </c>
    </row>
    <row r="24" spans="2:13" ht="240">
      <c r="B24" s="289">
        <v>19</v>
      </c>
      <c r="C24" s="305" t="s">
        <v>4186</v>
      </c>
      <c r="D24" s="289" t="s">
        <v>4187</v>
      </c>
      <c r="E24" s="289" t="s">
        <v>1262</v>
      </c>
      <c r="F24" s="291">
        <v>138.6</v>
      </c>
      <c r="G24" s="291">
        <v>138.6</v>
      </c>
      <c r="H24" s="291"/>
      <c r="I24" s="289" t="s">
        <v>1251</v>
      </c>
      <c r="J24" s="289" t="s">
        <v>4188</v>
      </c>
      <c r="K24" s="290" t="s">
        <v>4189</v>
      </c>
      <c r="L24" s="290"/>
      <c r="M24" s="16">
        <v>3</v>
      </c>
    </row>
    <row r="25" spans="2:13" ht="90">
      <c r="B25" s="289">
        <v>20</v>
      </c>
      <c r="C25" s="290" t="s">
        <v>6094</v>
      </c>
      <c r="D25" s="289" t="s">
        <v>1603</v>
      </c>
      <c r="E25" s="289" t="s">
        <v>5992</v>
      </c>
      <c r="F25" s="291">
        <v>7.16</v>
      </c>
      <c r="G25" s="291">
        <v>7.16</v>
      </c>
      <c r="H25" s="291"/>
      <c r="I25" s="289" t="s">
        <v>4222</v>
      </c>
      <c r="J25" s="289" t="s">
        <v>6013</v>
      </c>
      <c r="K25" s="290" t="s">
        <v>6095</v>
      </c>
      <c r="L25" s="290"/>
      <c r="M25" s="16">
        <v>3</v>
      </c>
    </row>
    <row r="26" spans="2:13" ht="60">
      <c r="B26" s="289">
        <v>21</v>
      </c>
      <c r="C26" s="290" t="s">
        <v>6096</v>
      </c>
      <c r="D26" s="289" t="s">
        <v>1603</v>
      </c>
      <c r="E26" s="289" t="s">
        <v>5949</v>
      </c>
      <c r="F26" s="291">
        <v>0.36</v>
      </c>
      <c r="G26" s="291">
        <v>0.36</v>
      </c>
      <c r="H26" s="291"/>
      <c r="I26" s="289" t="s">
        <v>4222</v>
      </c>
      <c r="J26" s="289" t="s">
        <v>5993</v>
      </c>
      <c r="K26" s="290" t="s">
        <v>6097</v>
      </c>
      <c r="L26" s="290"/>
      <c r="M26" s="16">
        <v>3</v>
      </c>
    </row>
    <row r="27" spans="2:13" ht="60">
      <c r="B27" s="289">
        <v>22</v>
      </c>
      <c r="C27" s="290" t="s">
        <v>6098</v>
      </c>
      <c r="D27" s="289" t="s">
        <v>1603</v>
      </c>
      <c r="E27" s="289" t="s">
        <v>5949</v>
      </c>
      <c r="F27" s="291">
        <v>0.37</v>
      </c>
      <c r="G27" s="291">
        <v>0.37</v>
      </c>
      <c r="H27" s="291"/>
      <c r="I27" s="289" t="s">
        <v>4222</v>
      </c>
      <c r="J27" s="289" t="s">
        <v>5993</v>
      </c>
      <c r="K27" s="290" t="s">
        <v>6097</v>
      </c>
      <c r="L27" s="290"/>
      <c r="M27" s="16">
        <v>3</v>
      </c>
    </row>
    <row r="28" spans="2:13" ht="90">
      <c r="B28" s="289">
        <v>23</v>
      </c>
      <c r="C28" s="290" t="s">
        <v>6103</v>
      </c>
      <c r="D28" s="289" t="s">
        <v>1603</v>
      </c>
      <c r="E28" s="289" t="s">
        <v>5992</v>
      </c>
      <c r="F28" s="291">
        <v>0.34389999999999998</v>
      </c>
      <c r="G28" s="291">
        <v>0.34389999999999998</v>
      </c>
      <c r="H28" s="291"/>
      <c r="I28" s="289" t="s">
        <v>4222</v>
      </c>
      <c r="J28" s="289" t="s">
        <v>5993</v>
      </c>
      <c r="K28" s="290" t="s">
        <v>6104</v>
      </c>
      <c r="L28" s="290"/>
      <c r="M28" s="16">
        <v>3</v>
      </c>
    </row>
    <row r="29" spans="2:13" ht="90">
      <c r="B29" s="289">
        <v>24</v>
      </c>
      <c r="C29" s="290" t="s">
        <v>6105</v>
      </c>
      <c r="D29" s="289" t="s">
        <v>1603</v>
      </c>
      <c r="E29" s="289" t="s">
        <v>5992</v>
      </c>
      <c r="F29" s="291">
        <v>0.2</v>
      </c>
      <c r="G29" s="291">
        <v>0.2</v>
      </c>
      <c r="H29" s="291"/>
      <c r="I29" s="289" t="s">
        <v>4222</v>
      </c>
      <c r="J29" s="289" t="s">
        <v>6001</v>
      </c>
      <c r="K29" s="290" t="s">
        <v>6106</v>
      </c>
      <c r="L29" s="290"/>
      <c r="M29" s="16">
        <v>3</v>
      </c>
    </row>
    <row r="30" spans="2:13" ht="90">
      <c r="B30" s="289">
        <v>25</v>
      </c>
      <c r="C30" s="290" t="s">
        <v>6107</v>
      </c>
      <c r="D30" s="289" t="s">
        <v>1603</v>
      </c>
      <c r="E30" s="289" t="s">
        <v>5992</v>
      </c>
      <c r="F30" s="291">
        <v>0.22</v>
      </c>
      <c r="G30" s="291">
        <v>0.22</v>
      </c>
      <c r="H30" s="291"/>
      <c r="I30" s="289" t="s">
        <v>4222</v>
      </c>
      <c r="J30" s="289" t="s">
        <v>5959</v>
      </c>
      <c r="K30" s="290" t="s">
        <v>6108</v>
      </c>
      <c r="L30" s="290"/>
      <c r="M30" s="16">
        <v>3</v>
      </c>
    </row>
    <row r="31" spans="2:13" ht="90">
      <c r="B31" s="289">
        <v>26</v>
      </c>
      <c r="C31" s="290" t="s">
        <v>6109</v>
      </c>
      <c r="D31" s="289" t="s">
        <v>27</v>
      </c>
      <c r="E31" s="289" t="s">
        <v>5992</v>
      </c>
      <c r="F31" s="291">
        <v>7.0000000000000007E-2</v>
      </c>
      <c r="G31" s="291">
        <v>7.0000000000000007E-2</v>
      </c>
      <c r="H31" s="291"/>
      <c r="I31" s="289" t="s">
        <v>4222</v>
      </c>
      <c r="J31" s="289" t="s">
        <v>5953</v>
      </c>
      <c r="K31" s="290" t="s">
        <v>6110</v>
      </c>
      <c r="L31" s="290"/>
      <c r="M31" s="16">
        <v>3</v>
      </c>
    </row>
    <row r="32" spans="2:13" ht="120">
      <c r="B32" s="289">
        <v>27</v>
      </c>
      <c r="C32" s="305" t="s">
        <v>6129</v>
      </c>
      <c r="D32" s="289" t="s">
        <v>1603</v>
      </c>
      <c r="E32" s="289" t="s">
        <v>5992</v>
      </c>
      <c r="F32" s="291">
        <v>0.24</v>
      </c>
      <c r="G32" s="291">
        <v>0.24</v>
      </c>
      <c r="H32" s="291"/>
      <c r="I32" s="289" t="s">
        <v>4222</v>
      </c>
      <c r="J32" s="289" t="s">
        <v>6001</v>
      </c>
      <c r="K32" s="290" t="s">
        <v>6130</v>
      </c>
      <c r="L32" s="290"/>
      <c r="M32" s="16">
        <v>3</v>
      </c>
    </row>
    <row r="33" spans="1:15" ht="120">
      <c r="B33" s="289">
        <v>28</v>
      </c>
      <c r="C33" s="305" t="s">
        <v>6131</v>
      </c>
      <c r="D33" s="289" t="s">
        <v>1603</v>
      </c>
      <c r="E33" s="289" t="s">
        <v>5992</v>
      </c>
      <c r="F33" s="291">
        <v>0.05</v>
      </c>
      <c r="G33" s="291">
        <v>0.05</v>
      </c>
      <c r="H33" s="291"/>
      <c r="I33" s="289" t="s">
        <v>4222</v>
      </c>
      <c r="J33" s="289" t="s">
        <v>6004</v>
      </c>
      <c r="K33" s="290" t="s">
        <v>6132</v>
      </c>
      <c r="L33" s="290"/>
      <c r="M33" s="16">
        <v>3</v>
      </c>
    </row>
    <row r="34" spans="1:15" ht="120">
      <c r="B34" s="289">
        <v>29</v>
      </c>
      <c r="C34" s="305" t="s">
        <v>6133</v>
      </c>
      <c r="D34" s="289" t="s">
        <v>1603</v>
      </c>
      <c r="E34" s="289" t="s">
        <v>5992</v>
      </c>
      <c r="F34" s="291">
        <v>0.33</v>
      </c>
      <c r="G34" s="291">
        <v>0.33</v>
      </c>
      <c r="H34" s="291"/>
      <c r="I34" s="289" t="s">
        <v>4222</v>
      </c>
      <c r="J34" s="289" t="s">
        <v>6004</v>
      </c>
      <c r="K34" s="290" t="s">
        <v>6134</v>
      </c>
      <c r="L34" s="290"/>
      <c r="M34" s="16">
        <v>3</v>
      </c>
    </row>
    <row r="35" spans="1:15" ht="180">
      <c r="B35" s="289">
        <v>30</v>
      </c>
      <c r="C35" s="305" t="s">
        <v>6135</v>
      </c>
      <c r="D35" s="289" t="s">
        <v>1603</v>
      </c>
      <c r="E35" s="289" t="s">
        <v>5992</v>
      </c>
      <c r="F35" s="291">
        <v>0.51</v>
      </c>
      <c r="G35" s="291">
        <v>0.51</v>
      </c>
      <c r="H35" s="291"/>
      <c r="I35" s="289" t="s">
        <v>4222</v>
      </c>
      <c r="J35" s="289" t="s">
        <v>5956</v>
      </c>
      <c r="K35" s="290" t="s">
        <v>6136</v>
      </c>
      <c r="L35" s="290"/>
      <c r="M35" s="16">
        <v>3</v>
      </c>
    </row>
    <row r="36" spans="1:15" ht="90">
      <c r="B36" s="289">
        <v>31</v>
      </c>
      <c r="C36" s="290" t="s">
        <v>6159</v>
      </c>
      <c r="D36" s="289" t="s">
        <v>27</v>
      </c>
      <c r="E36" s="290" t="s">
        <v>5992</v>
      </c>
      <c r="F36" s="307">
        <v>0.16</v>
      </c>
      <c r="G36" s="308">
        <v>0.16</v>
      </c>
      <c r="H36" s="291"/>
      <c r="I36" s="289" t="s">
        <v>4222</v>
      </c>
      <c r="J36" s="289" t="s">
        <v>5959</v>
      </c>
      <c r="K36" s="290" t="s">
        <v>6160</v>
      </c>
      <c r="L36" s="290"/>
      <c r="M36" s="16">
        <v>3</v>
      </c>
    </row>
    <row r="37" spans="1:15" ht="90">
      <c r="B37" s="289">
        <v>32</v>
      </c>
      <c r="C37" s="290" t="s">
        <v>6161</v>
      </c>
      <c r="D37" s="289" t="s">
        <v>27</v>
      </c>
      <c r="E37" s="290" t="s">
        <v>5992</v>
      </c>
      <c r="F37" s="307">
        <v>0.16</v>
      </c>
      <c r="G37" s="308">
        <v>0.16</v>
      </c>
      <c r="H37" s="291"/>
      <c r="I37" s="289" t="s">
        <v>4222</v>
      </c>
      <c r="J37" s="289" t="s">
        <v>5971</v>
      </c>
      <c r="K37" s="290" t="s">
        <v>6160</v>
      </c>
      <c r="L37" s="290"/>
      <c r="M37" s="16">
        <v>3</v>
      </c>
    </row>
    <row r="38" spans="1:15" ht="105">
      <c r="B38" s="289">
        <v>33</v>
      </c>
      <c r="C38" s="290" t="s">
        <v>6162</v>
      </c>
      <c r="D38" s="289" t="s">
        <v>27</v>
      </c>
      <c r="E38" s="290" t="s">
        <v>5992</v>
      </c>
      <c r="F38" s="307">
        <v>0.18</v>
      </c>
      <c r="G38" s="308">
        <v>0.18</v>
      </c>
      <c r="H38" s="291"/>
      <c r="I38" s="289" t="s">
        <v>4222</v>
      </c>
      <c r="J38" s="289" t="s">
        <v>5953</v>
      </c>
      <c r="K38" s="290" t="s">
        <v>6163</v>
      </c>
      <c r="L38" s="290"/>
      <c r="M38" s="16">
        <v>3</v>
      </c>
    </row>
    <row r="39" spans="1:15" ht="120">
      <c r="B39" s="289">
        <v>34</v>
      </c>
      <c r="C39" s="290" t="s">
        <v>6164</v>
      </c>
      <c r="D39" s="289" t="s">
        <v>27</v>
      </c>
      <c r="E39" s="290" t="s">
        <v>5992</v>
      </c>
      <c r="F39" s="307">
        <v>0.16</v>
      </c>
      <c r="G39" s="308">
        <v>0.16</v>
      </c>
      <c r="H39" s="291"/>
      <c r="I39" s="289" t="s">
        <v>4222</v>
      </c>
      <c r="J39" s="289" t="s">
        <v>6165</v>
      </c>
      <c r="K39" s="290" t="s">
        <v>6166</v>
      </c>
      <c r="L39" s="290"/>
      <c r="M39" s="16">
        <v>3</v>
      </c>
    </row>
    <row r="40" spans="1:15" ht="105">
      <c r="B40" s="289">
        <v>35</v>
      </c>
      <c r="C40" s="290" t="s">
        <v>6167</v>
      </c>
      <c r="D40" s="289" t="s">
        <v>27</v>
      </c>
      <c r="E40" s="290" t="s">
        <v>5992</v>
      </c>
      <c r="F40" s="307">
        <v>0.20780000000000001</v>
      </c>
      <c r="G40" s="308">
        <v>0.20780000000000001</v>
      </c>
      <c r="H40" s="291"/>
      <c r="I40" s="289" t="s">
        <v>4222</v>
      </c>
      <c r="J40" s="289" t="s">
        <v>6165</v>
      </c>
      <c r="K40" s="290" t="s">
        <v>6168</v>
      </c>
      <c r="L40" s="290"/>
      <c r="M40" s="16">
        <v>3</v>
      </c>
    </row>
    <row r="41" spans="1:15" ht="75">
      <c r="B41" s="289">
        <v>36</v>
      </c>
      <c r="C41" s="290" t="s">
        <v>6175</v>
      </c>
      <c r="D41" s="289" t="s">
        <v>27</v>
      </c>
      <c r="E41" s="290" t="s">
        <v>5992</v>
      </c>
      <c r="F41" s="307">
        <v>0.18329999999999999</v>
      </c>
      <c r="G41" s="308">
        <v>0.18329999999999999</v>
      </c>
      <c r="H41" s="291"/>
      <c r="I41" s="289" t="s">
        <v>4222</v>
      </c>
      <c r="J41" s="289" t="s">
        <v>5953</v>
      </c>
      <c r="K41" s="290" t="s">
        <v>6176</v>
      </c>
      <c r="L41" s="290"/>
      <c r="M41" s="16">
        <v>3</v>
      </c>
    </row>
    <row r="42" spans="1:15" ht="45">
      <c r="B42" s="289">
        <v>37</v>
      </c>
      <c r="C42" s="290" t="s">
        <v>6177</v>
      </c>
      <c r="D42" s="289" t="s">
        <v>27</v>
      </c>
      <c r="E42" s="290" t="s">
        <v>5992</v>
      </c>
      <c r="F42" s="307">
        <v>0.14000000000000001</v>
      </c>
      <c r="G42" s="308">
        <v>0.14000000000000001</v>
      </c>
      <c r="H42" s="291"/>
      <c r="I42" s="289" t="s">
        <v>4222</v>
      </c>
      <c r="J42" s="289" t="s">
        <v>5993</v>
      </c>
      <c r="K42" s="290" t="s">
        <v>6178</v>
      </c>
      <c r="L42" s="290"/>
      <c r="M42" s="16">
        <v>3</v>
      </c>
    </row>
    <row r="43" spans="1:15" ht="45">
      <c r="B43" s="289">
        <v>38</v>
      </c>
      <c r="C43" s="290" t="s">
        <v>6179</v>
      </c>
      <c r="D43" s="289" t="s">
        <v>1603</v>
      </c>
      <c r="E43" s="290" t="s">
        <v>5992</v>
      </c>
      <c r="F43" s="307">
        <v>0.36</v>
      </c>
      <c r="G43" s="308">
        <v>0.36</v>
      </c>
      <c r="H43" s="291"/>
      <c r="I43" s="289" t="s">
        <v>4222</v>
      </c>
      <c r="J43" s="289" t="s">
        <v>5965</v>
      </c>
      <c r="K43" s="290" t="s">
        <v>6178</v>
      </c>
      <c r="L43" s="290"/>
      <c r="M43" s="16">
        <v>3</v>
      </c>
    </row>
    <row r="44" spans="1:15" ht="45">
      <c r="B44" s="289">
        <v>39</v>
      </c>
      <c r="C44" s="290" t="s">
        <v>6180</v>
      </c>
      <c r="D44" s="289" t="s">
        <v>1603</v>
      </c>
      <c r="E44" s="290" t="s">
        <v>5992</v>
      </c>
      <c r="F44" s="307">
        <v>0.36</v>
      </c>
      <c r="G44" s="308">
        <v>0.36</v>
      </c>
      <c r="H44" s="291"/>
      <c r="I44" s="289" t="s">
        <v>4222</v>
      </c>
      <c r="J44" s="289" t="s">
        <v>5965</v>
      </c>
      <c r="K44" s="290" t="s">
        <v>6178</v>
      </c>
      <c r="L44" s="290"/>
      <c r="M44" s="16">
        <v>3</v>
      </c>
    </row>
    <row r="45" spans="1:15" ht="45">
      <c r="B45" s="289">
        <v>40</v>
      </c>
      <c r="C45" s="290" t="s">
        <v>6181</v>
      </c>
      <c r="D45" s="289" t="s">
        <v>1603</v>
      </c>
      <c r="E45" s="290" t="s">
        <v>5992</v>
      </c>
      <c r="F45" s="307">
        <v>1</v>
      </c>
      <c r="G45" s="308">
        <v>1</v>
      </c>
      <c r="H45" s="291"/>
      <c r="I45" s="289" t="s">
        <v>4222</v>
      </c>
      <c r="J45" s="289" t="s">
        <v>5993</v>
      </c>
      <c r="K45" s="290" t="s">
        <v>6178</v>
      </c>
      <c r="L45" s="290"/>
      <c r="M45" s="16">
        <v>3</v>
      </c>
    </row>
    <row r="46" spans="1:15" ht="83.25" customHeight="1">
      <c r="B46" s="289">
        <v>41</v>
      </c>
      <c r="C46" s="290" t="s">
        <v>6182</v>
      </c>
      <c r="D46" s="289" t="s">
        <v>1603</v>
      </c>
      <c r="E46" s="290" t="s">
        <v>5992</v>
      </c>
      <c r="F46" s="307">
        <v>1</v>
      </c>
      <c r="G46" s="308">
        <v>1</v>
      </c>
      <c r="H46" s="291"/>
      <c r="I46" s="289" t="s">
        <v>4222</v>
      </c>
      <c r="J46" s="289" t="s">
        <v>5962</v>
      </c>
      <c r="K46" s="290" t="s">
        <v>6178</v>
      </c>
      <c r="L46" s="290"/>
      <c r="M46" s="16">
        <v>3</v>
      </c>
    </row>
    <row r="47" spans="1:15" ht="4.5" customHeight="1">
      <c r="B47" s="439"/>
      <c r="C47" s="439"/>
      <c r="D47" s="439"/>
      <c r="E47" s="439"/>
      <c r="F47" s="439"/>
      <c r="G47" s="439"/>
      <c r="H47" s="439"/>
      <c r="I47" s="439"/>
      <c r="J47" s="439"/>
      <c r="K47" s="439"/>
      <c r="L47" s="439"/>
    </row>
    <row r="48" spans="1:15" s="293" customFormat="1" ht="45">
      <c r="A48" s="436"/>
      <c r="B48" s="289">
        <v>42</v>
      </c>
      <c r="C48" s="290" t="s">
        <v>118</v>
      </c>
      <c r="D48" s="289" t="s">
        <v>21</v>
      </c>
      <c r="E48" s="289" t="s">
        <v>63</v>
      </c>
      <c r="F48" s="291">
        <v>5.6000000000000001E-2</v>
      </c>
      <c r="G48" s="291">
        <v>5.6000000000000001E-2</v>
      </c>
      <c r="H48" s="291"/>
      <c r="I48" s="289" t="s">
        <v>76</v>
      </c>
      <c r="J48" s="289" t="s">
        <v>119</v>
      </c>
      <c r="K48" s="290" t="s">
        <v>120</v>
      </c>
      <c r="L48" s="290"/>
      <c r="M48" s="440" t="s">
        <v>7060</v>
      </c>
      <c r="N48" s="441"/>
      <c r="O48" s="441"/>
    </row>
    <row r="49" spans="1:15" s="293" customFormat="1" ht="75">
      <c r="A49" s="436"/>
      <c r="B49" s="289">
        <v>43</v>
      </c>
      <c r="C49" s="290" t="s">
        <v>121</v>
      </c>
      <c r="D49" s="289" t="s">
        <v>122</v>
      </c>
      <c r="E49" s="289" t="s">
        <v>63</v>
      </c>
      <c r="F49" s="291">
        <v>5.6000000000000001E-2</v>
      </c>
      <c r="G49" s="291">
        <v>5.6000000000000001E-2</v>
      </c>
      <c r="H49" s="291"/>
      <c r="I49" s="289" t="s">
        <v>23</v>
      </c>
      <c r="J49" s="289" t="s">
        <v>31</v>
      </c>
      <c r="K49" s="290" t="s">
        <v>123</v>
      </c>
      <c r="L49" s="290"/>
      <c r="M49" s="440" t="s">
        <v>7060</v>
      </c>
      <c r="N49" s="441"/>
      <c r="O49" s="441"/>
    </row>
    <row r="50" spans="1:15" s="150" customFormat="1" ht="90">
      <c r="A50" s="1"/>
      <c r="B50" s="289">
        <v>44</v>
      </c>
      <c r="C50" s="290" t="s">
        <v>231</v>
      </c>
      <c r="D50" s="289" t="s">
        <v>27</v>
      </c>
      <c r="E50" s="290" t="s">
        <v>229</v>
      </c>
      <c r="F50" s="301">
        <v>6.3</v>
      </c>
      <c r="G50" s="289">
        <v>3.5</v>
      </c>
      <c r="H50" s="289"/>
      <c r="I50" s="289" t="s">
        <v>134</v>
      </c>
      <c r="J50" s="289" t="s">
        <v>135</v>
      </c>
      <c r="K50" s="290" t="s">
        <v>6565</v>
      </c>
      <c r="L50" s="290"/>
      <c r="M50" s="440" t="s">
        <v>7060</v>
      </c>
    </row>
    <row r="51" spans="1:15" s="293" customFormat="1" ht="105">
      <c r="A51" s="1"/>
      <c r="B51" s="289">
        <v>45</v>
      </c>
      <c r="C51" s="290" t="s">
        <v>4280</v>
      </c>
      <c r="D51" s="289" t="s">
        <v>4263</v>
      </c>
      <c r="E51" s="289" t="s">
        <v>4260</v>
      </c>
      <c r="F51" s="291">
        <v>0.11</v>
      </c>
      <c r="G51" s="291">
        <v>0.11</v>
      </c>
      <c r="H51" s="291"/>
      <c r="I51" s="289" t="s">
        <v>4223</v>
      </c>
      <c r="J51" s="289" t="s">
        <v>4281</v>
      </c>
      <c r="K51" s="290" t="s">
        <v>6599</v>
      </c>
      <c r="L51" s="290"/>
      <c r="M51" s="440" t="s">
        <v>7060</v>
      </c>
    </row>
    <row r="52" spans="1:15" s="293" customFormat="1" ht="135">
      <c r="A52" s="1"/>
      <c r="B52" s="289">
        <v>46</v>
      </c>
      <c r="C52" s="305" t="s">
        <v>4295</v>
      </c>
      <c r="D52" s="289" t="s">
        <v>27</v>
      </c>
      <c r="E52" s="289" t="s">
        <v>4260</v>
      </c>
      <c r="F52" s="291">
        <v>10.199999999999999</v>
      </c>
      <c r="G52" s="291">
        <v>0.01</v>
      </c>
      <c r="H52" s="291"/>
      <c r="I52" s="289" t="s">
        <v>4223</v>
      </c>
      <c r="J52" s="289" t="s">
        <v>4296</v>
      </c>
      <c r="K52" s="290" t="s">
        <v>6605</v>
      </c>
      <c r="L52" s="290"/>
      <c r="M52" s="440" t="s">
        <v>7060</v>
      </c>
    </row>
    <row r="53" spans="1:15" s="293" customFormat="1" ht="105">
      <c r="A53" s="1"/>
      <c r="B53" s="289">
        <v>47</v>
      </c>
      <c r="C53" s="305" t="s">
        <v>4297</v>
      </c>
      <c r="D53" s="289" t="s">
        <v>27</v>
      </c>
      <c r="E53" s="289" t="s">
        <v>4260</v>
      </c>
      <c r="F53" s="291">
        <v>2.2999999999999998</v>
      </c>
      <c r="G53" s="291">
        <v>2.2999999999999998</v>
      </c>
      <c r="H53" s="291"/>
      <c r="I53" s="289" t="s">
        <v>4223</v>
      </c>
      <c r="J53" s="289" t="s">
        <v>4298</v>
      </c>
      <c r="K53" s="290" t="s">
        <v>6606</v>
      </c>
      <c r="L53" s="290"/>
      <c r="M53" s="440" t="s">
        <v>7060</v>
      </c>
    </row>
    <row r="54" spans="1:15" s="293" customFormat="1" ht="135">
      <c r="A54" s="1"/>
      <c r="B54" s="289">
        <v>48</v>
      </c>
      <c r="C54" s="305" t="s">
        <v>4299</v>
      </c>
      <c r="D54" s="289" t="s">
        <v>27</v>
      </c>
      <c r="E54" s="289" t="s">
        <v>4260</v>
      </c>
      <c r="F54" s="291">
        <v>2.6</v>
      </c>
      <c r="G54" s="291">
        <v>1.47E-2</v>
      </c>
      <c r="H54" s="291"/>
      <c r="I54" s="289" t="s">
        <v>4223</v>
      </c>
      <c r="J54" s="289" t="s">
        <v>4300</v>
      </c>
      <c r="K54" s="290" t="s">
        <v>6607</v>
      </c>
      <c r="L54" s="290"/>
      <c r="M54" s="440" t="s">
        <v>7060</v>
      </c>
    </row>
    <row r="55" spans="1:15" s="293" customFormat="1" ht="75">
      <c r="A55" s="1"/>
      <c r="B55" s="289">
        <v>49</v>
      </c>
      <c r="C55" s="305" t="s">
        <v>4301</v>
      </c>
      <c r="D55" s="289" t="s">
        <v>271</v>
      </c>
      <c r="E55" s="289" t="s">
        <v>4260</v>
      </c>
      <c r="F55" s="291">
        <v>0.19</v>
      </c>
      <c r="G55" s="291">
        <v>0.19</v>
      </c>
      <c r="H55" s="291"/>
      <c r="I55" s="289" t="s">
        <v>4223</v>
      </c>
      <c r="J55" s="289" t="s">
        <v>4302</v>
      </c>
      <c r="K55" s="290" t="s">
        <v>6608</v>
      </c>
      <c r="L55" s="290"/>
      <c r="M55" s="440" t="s">
        <v>7060</v>
      </c>
    </row>
    <row r="56" spans="1:15" s="293" customFormat="1" ht="75">
      <c r="A56" s="1"/>
      <c r="B56" s="289">
        <v>50</v>
      </c>
      <c r="C56" s="305" t="s">
        <v>4303</v>
      </c>
      <c r="D56" s="289" t="s">
        <v>27</v>
      </c>
      <c r="E56" s="289" t="s">
        <v>4260</v>
      </c>
      <c r="F56" s="291">
        <v>0.8</v>
      </c>
      <c r="G56" s="291">
        <v>0.01</v>
      </c>
      <c r="H56" s="291"/>
      <c r="I56" s="289" t="s">
        <v>4223</v>
      </c>
      <c r="J56" s="289" t="s">
        <v>4279</v>
      </c>
      <c r="K56" s="290" t="s">
        <v>6609</v>
      </c>
      <c r="L56" s="290"/>
      <c r="M56" s="440" t="s">
        <v>7060</v>
      </c>
    </row>
    <row r="57" spans="1:15" s="293" customFormat="1" ht="60">
      <c r="A57" s="1"/>
      <c r="B57" s="289">
        <v>51</v>
      </c>
      <c r="C57" s="305" t="s">
        <v>4304</v>
      </c>
      <c r="D57" s="289" t="s">
        <v>47</v>
      </c>
      <c r="E57" s="289" t="s">
        <v>4260</v>
      </c>
      <c r="F57" s="291">
        <v>0.40500000000000003</v>
      </c>
      <c r="G57" s="291">
        <v>0.40500000000000003</v>
      </c>
      <c r="H57" s="291"/>
      <c r="I57" s="289" t="s">
        <v>4223</v>
      </c>
      <c r="J57" s="289" t="s">
        <v>4281</v>
      </c>
      <c r="K57" s="290" t="s">
        <v>4305</v>
      </c>
      <c r="L57" s="290"/>
      <c r="M57" s="440" t="s">
        <v>7060</v>
      </c>
    </row>
    <row r="58" spans="1:15" s="293" customFormat="1" ht="60">
      <c r="A58" s="1"/>
      <c r="B58" s="289">
        <v>52</v>
      </c>
      <c r="C58" s="305" t="s">
        <v>4314</v>
      </c>
      <c r="D58" s="289" t="s">
        <v>47</v>
      </c>
      <c r="E58" s="289" t="s">
        <v>4260</v>
      </c>
      <c r="F58" s="291">
        <v>0.41</v>
      </c>
      <c r="G58" s="291">
        <v>0.41</v>
      </c>
      <c r="H58" s="291"/>
      <c r="I58" s="289" t="s">
        <v>4223</v>
      </c>
      <c r="J58" s="289" t="s">
        <v>4281</v>
      </c>
      <c r="K58" s="290" t="s">
        <v>4315</v>
      </c>
      <c r="L58" s="290"/>
      <c r="M58" s="440" t="s">
        <v>7060</v>
      </c>
    </row>
    <row r="59" spans="1:15" s="293" customFormat="1" ht="90">
      <c r="A59" s="1"/>
      <c r="B59" s="289">
        <v>53</v>
      </c>
      <c r="C59" s="305" t="s">
        <v>4316</v>
      </c>
      <c r="D59" s="289" t="s">
        <v>122</v>
      </c>
      <c r="E59" s="289" t="s">
        <v>4260</v>
      </c>
      <c r="F59" s="291">
        <v>0.15</v>
      </c>
      <c r="G59" s="291">
        <v>0.15</v>
      </c>
      <c r="H59" s="291"/>
      <c r="I59" s="289" t="s">
        <v>4223</v>
      </c>
      <c r="J59" s="289" t="s">
        <v>4271</v>
      </c>
      <c r="K59" s="290" t="s">
        <v>4317</v>
      </c>
      <c r="L59" s="290"/>
      <c r="M59" s="440" t="s">
        <v>7060</v>
      </c>
    </row>
    <row r="60" spans="1:15" s="293" customFormat="1" ht="90">
      <c r="A60" s="1"/>
      <c r="B60" s="289">
        <v>54</v>
      </c>
      <c r="C60" s="305" t="s">
        <v>4318</v>
      </c>
      <c r="D60" s="289" t="s">
        <v>122</v>
      </c>
      <c r="E60" s="289" t="s">
        <v>4260</v>
      </c>
      <c r="F60" s="291">
        <v>0.1</v>
      </c>
      <c r="G60" s="291">
        <v>0.1</v>
      </c>
      <c r="H60" s="291"/>
      <c r="I60" s="289" t="s">
        <v>4223</v>
      </c>
      <c r="J60" s="289" t="s">
        <v>4319</v>
      </c>
      <c r="K60" s="290" t="s">
        <v>4320</v>
      </c>
      <c r="L60" s="290"/>
      <c r="M60" s="440" t="s">
        <v>7060</v>
      </c>
    </row>
    <row r="61" spans="1:15" s="293" customFormat="1" ht="90">
      <c r="A61" s="1"/>
      <c r="B61" s="289">
        <v>55</v>
      </c>
      <c r="C61" s="305" t="s">
        <v>4321</v>
      </c>
      <c r="D61" s="289" t="s">
        <v>122</v>
      </c>
      <c r="E61" s="289" t="s">
        <v>4260</v>
      </c>
      <c r="F61" s="291">
        <v>0.12</v>
      </c>
      <c r="G61" s="291">
        <v>0.12</v>
      </c>
      <c r="H61" s="291"/>
      <c r="I61" s="289" t="s">
        <v>4223</v>
      </c>
      <c r="J61" s="289" t="s">
        <v>4322</v>
      </c>
      <c r="K61" s="290" t="s">
        <v>4323</v>
      </c>
      <c r="L61" s="290"/>
      <c r="M61" s="440" t="s">
        <v>7060</v>
      </c>
    </row>
    <row r="62" spans="1:15" s="293" customFormat="1" ht="75">
      <c r="A62" s="1"/>
      <c r="B62" s="289">
        <v>56</v>
      </c>
      <c r="C62" s="305" t="s">
        <v>4324</v>
      </c>
      <c r="D62" s="289" t="s">
        <v>122</v>
      </c>
      <c r="E62" s="289" t="s">
        <v>4260</v>
      </c>
      <c r="F62" s="291">
        <v>0.12</v>
      </c>
      <c r="G62" s="291">
        <v>0.12</v>
      </c>
      <c r="H62" s="291"/>
      <c r="I62" s="289" t="s">
        <v>4223</v>
      </c>
      <c r="J62" s="289" t="s">
        <v>4325</v>
      </c>
      <c r="K62" s="290" t="s">
        <v>4326</v>
      </c>
      <c r="L62" s="290"/>
      <c r="M62" s="440" t="s">
        <v>7060</v>
      </c>
    </row>
    <row r="63" spans="1:15" s="293" customFormat="1" ht="90">
      <c r="A63" s="1"/>
      <c r="B63" s="289">
        <v>57</v>
      </c>
      <c r="C63" s="305" t="s">
        <v>4327</v>
      </c>
      <c r="D63" s="289" t="s">
        <v>122</v>
      </c>
      <c r="E63" s="289" t="s">
        <v>4260</v>
      </c>
      <c r="F63" s="291">
        <v>0.19</v>
      </c>
      <c r="G63" s="291">
        <v>0.19</v>
      </c>
      <c r="H63" s="291"/>
      <c r="I63" s="289" t="s">
        <v>4223</v>
      </c>
      <c r="J63" s="289" t="s">
        <v>4328</v>
      </c>
      <c r="K63" s="290" t="s">
        <v>4329</v>
      </c>
      <c r="L63" s="290"/>
      <c r="M63" s="440" t="s">
        <v>7060</v>
      </c>
    </row>
    <row r="64" spans="1:15" s="293" customFormat="1" ht="90">
      <c r="A64" s="1"/>
      <c r="B64" s="289">
        <v>58</v>
      </c>
      <c r="C64" s="305" t="s">
        <v>4330</v>
      </c>
      <c r="D64" s="289" t="s">
        <v>122</v>
      </c>
      <c r="E64" s="289" t="s">
        <v>4260</v>
      </c>
      <c r="F64" s="291">
        <v>0.32</v>
      </c>
      <c r="G64" s="291">
        <v>0.32</v>
      </c>
      <c r="H64" s="291"/>
      <c r="I64" s="289" t="s">
        <v>4223</v>
      </c>
      <c r="J64" s="289" t="s">
        <v>4281</v>
      </c>
      <c r="K64" s="290" t="s">
        <v>4331</v>
      </c>
      <c r="L64" s="290"/>
      <c r="M64" s="440" t="s">
        <v>7060</v>
      </c>
    </row>
    <row r="65" spans="1:13" s="293" customFormat="1" ht="90">
      <c r="A65" s="1"/>
      <c r="B65" s="289">
        <v>59</v>
      </c>
      <c r="C65" s="305" t="s">
        <v>4332</v>
      </c>
      <c r="D65" s="289" t="s">
        <v>122</v>
      </c>
      <c r="E65" s="289" t="s">
        <v>4260</v>
      </c>
      <c r="F65" s="291">
        <v>0.13</v>
      </c>
      <c r="G65" s="291">
        <v>0.13</v>
      </c>
      <c r="H65" s="291"/>
      <c r="I65" s="289" t="s">
        <v>4223</v>
      </c>
      <c r="J65" s="289" t="s">
        <v>4325</v>
      </c>
      <c r="K65" s="290" t="s">
        <v>4333</v>
      </c>
      <c r="L65" s="290"/>
      <c r="M65" s="440" t="s">
        <v>7060</v>
      </c>
    </row>
    <row r="66" spans="1:13" s="293" customFormat="1" ht="60">
      <c r="A66" s="1"/>
      <c r="B66" s="289">
        <v>60</v>
      </c>
      <c r="C66" s="305" t="s">
        <v>4334</v>
      </c>
      <c r="D66" s="289" t="s">
        <v>4263</v>
      </c>
      <c r="E66" s="289" t="s">
        <v>4260</v>
      </c>
      <c r="F66" s="291">
        <v>0.51470000000000005</v>
      </c>
      <c r="G66" s="291">
        <v>0.51470000000000005</v>
      </c>
      <c r="H66" s="291"/>
      <c r="I66" s="289" t="s">
        <v>4223</v>
      </c>
      <c r="J66" s="289" t="s">
        <v>4307</v>
      </c>
      <c r="K66" s="290" t="s">
        <v>6611</v>
      </c>
      <c r="L66" s="290"/>
      <c r="M66" s="440" t="s">
        <v>7060</v>
      </c>
    </row>
    <row r="67" spans="1:13" s="293" customFormat="1" ht="90">
      <c r="A67" s="1"/>
      <c r="B67" s="289">
        <v>61</v>
      </c>
      <c r="C67" s="305" t="s">
        <v>4335</v>
      </c>
      <c r="D67" s="289" t="s">
        <v>4263</v>
      </c>
      <c r="E67" s="289" t="s">
        <v>4260</v>
      </c>
      <c r="F67" s="291">
        <v>0.51470000000000005</v>
      </c>
      <c r="G67" s="291">
        <v>0.51470000000000005</v>
      </c>
      <c r="H67" s="291"/>
      <c r="I67" s="289" t="s">
        <v>4223</v>
      </c>
      <c r="J67" s="289" t="s">
        <v>4307</v>
      </c>
      <c r="K67" s="290" t="s">
        <v>6612</v>
      </c>
      <c r="L67" s="290"/>
      <c r="M67" s="440" t="s">
        <v>7060</v>
      </c>
    </row>
    <row r="68" spans="1:13" s="293" customFormat="1" ht="75">
      <c r="A68" s="1"/>
      <c r="B68" s="289">
        <v>62</v>
      </c>
      <c r="C68" s="305" t="s">
        <v>4336</v>
      </c>
      <c r="D68" s="289" t="s">
        <v>27</v>
      </c>
      <c r="E68" s="289" t="s">
        <v>4260</v>
      </c>
      <c r="F68" s="291">
        <v>2.4</v>
      </c>
      <c r="G68" s="291">
        <v>3.3000000000000002E-2</v>
      </c>
      <c r="H68" s="291"/>
      <c r="I68" s="289" t="s">
        <v>4223</v>
      </c>
      <c r="J68" s="289" t="s">
        <v>4337</v>
      </c>
      <c r="K68" s="290" t="s">
        <v>6613</v>
      </c>
      <c r="L68" s="290"/>
      <c r="M68" s="440" t="s">
        <v>7060</v>
      </c>
    </row>
    <row r="69" spans="1:13" s="293" customFormat="1" ht="75">
      <c r="A69" s="1"/>
      <c r="B69" s="289">
        <v>63</v>
      </c>
      <c r="C69" s="305" t="s">
        <v>4338</v>
      </c>
      <c r="D69" s="289" t="s">
        <v>27</v>
      </c>
      <c r="E69" s="289" t="s">
        <v>4260</v>
      </c>
      <c r="F69" s="291">
        <v>4.0999999999999996</v>
      </c>
      <c r="G69" s="291">
        <v>0.01</v>
      </c>
      <c r="H69" s="291"/>
      <c r="I69" s="289" t="s">
        <v>4223</v>
      </c>
      <c r="J69" s="289" t="s">
        <v>4339</v>
      </c>
      <c r="K69" s="290" t="s">
        <v>6614</v>
      </c>
      <c r="L69" s="290"/>
      <c r="M69" s="440" t="s">
        <v>7060</v>
      </c>
    </row>
    <row r="70" spans="1:13" s="150" customFormat="1" ht="60">
      <c r="A70" s="1"/>
      <c r="B70" s="289">
        <v>64</v>
      </c>
      <c r="C70" s="305" t="s">
        <v>857</v>
      </c>
      <c r="D70" s="289" t="s">
        <v>27</v>
      </c>
      <c r="E70" s="289" t="s">
        <v>482</v>
      </c>
      <c r="F70" s="308">
        <v>0.35</v>
      </c>
      <c r="G70" s="308">
        <v>0.35</v>
      </c>
      <c r="H70" s="308"/>
      <c r="I70" s="289" t="s">
        <v>281</v>
      </c>
      <c r="J70" s="289" t="s">
        <v>522</v>
      </c>
      <c r="K70" s="305" t="s">
        <v>858</v>
      </c>
      <c r="L70" s="290"/>
      <c r="M70" s="440" t="s">
        <v>7060</v>
      </c>
    </row>
    <row r="71" spans="1:13" s="150" customFormat="1" ht="60">
      <c r="A71" s="1"/>
      <c r="B71" s="289">
        <v>65</v>
      </c>
      <c r="C71" s="305" t="s">
        <v>859</v>
      </c>
      <c r="D71" s="289" t="s">
        <v>860</v>
      </c>
      <c r="E71" s="289" t="s">
        <v>861</v>
      </c>
      <c r="F71" s="308">
        <v>0.1</v>
      </c>
      <c r="G71" s="308">
        <v>0.1</v>
      </c>
      <c r="H71" s="308"/>
      <c r="I71" s="289" t="s">
        <v>281</v>
      </c>
      <c r="J71" s="289" t="s">
        <v>862</v>
      </c>
      <c r="K71" s="305" t="s">
        <v>863</v>
      </c>
      <c r="L71" s="290" t="s">
        <v>6680</v>
      </c>
      <c r="M71" s="440" t="s">
        <v>7060</v>
      </c>
    </row>
    <row r="72" spans="1:13" s="293" customFormat="1" ht="90">
      <c r="A72" s="1"/>
      <c r="B72" s="289">
        <v>66</v>
      </c>
      <c r="C72" s="305" t="s">
        <v>4914</v>
      </c>
      <c r="D72" s="289" t="s">
        <v>27</v>
      </c>
      <c r="E72" s="289" t="s">
        <v>4915</v>
      </c>
      <c r="F72" s="291">
        <v>4.0006000000000004</v>
      </c>
      <c r="G72" s="291">
        <v>0.14000000000000001</v>
      </c>
      <c r="H72" s="291"/>
      <c r="I72" s="289" t="s">
        <v>4225</v>
      </c>
      <c r="J72" s="289" t="s">
        <v>4916</v>
      </c>
      <c r="K72" s="290" t="s">
        <v>4917</v>
      </c>
      <c r="L72" s="290"/>
      <c r="M72" s="440" t="s">
        <v>7060</v>
      </c>
    </row>
    <row r="73" spans="1:13" s="293" customFormat="1" ht="90">
      <c r="A73" s="1"/>
      <c r="B73" s="289">
        <v>67</v>
      </c>
      <c r="C73" s="305" t="s">
        <v>4918</v>
      </c>
      <c r="D73" s="289" t="s">
        <v>27</v>
      </c>
      <c r="E73" s="289" t="s">
        <v>4919</v>
      </c>
      <c r="F73" s="291">
        <v>0.21</v>
      </c>
      <c r="G73" s="291">
        <v>0.09</v>
      </c>
      <c r="H73" s="291"/>
      <c r="I73" s="289" t="s">
        <v>4225</v>
      </c>
      <c r="J73" s="289" t="s">
        <v>4920</v>
      </c>
      <c r="K73" s="290" t="s">
        <v>4921</v>
      </c>
      <c r="L73" s="290"/>
      <c r="M73" s="440" t="s">
        <v>7060</v>
      </c>
    </row>
    <row r="74" spans="1:13" s="293" customFormat="1" ht="60">
      <c r="A74" s="1"/>
      <c r="B74" s="289">
        <v>68</v>
      </c>
      <c r="C74" s="305" t="s">
        <v>4939</v>
      </c>
      <c r="D74" s="289" t="s">
        <v>122</v>
      </c>
      <c r="E74" s="289" t="s">
        <v>4919</v>
      </c>
      <c r="F74" s="291">
        <v>4.4999999999999998E-2</v>
      </c>
      <c r="G74" s="291">
        <v>4.4999999999999998E-2</v>
      </c>
      <c r="H74" s="291"/>
      <c r="I74" s="289" t="s">
        <v>4225</v>
      </c>
      <c r="J74" s="289" t="s">
        <v>4936</v>
      </c>
      <c r="K74" s="290" t="s">
        <v>4940</v>
      </c>
      <c r="L74" s="290"/>
      <c r="M74" s="440" t="s">
        <v>7060</v>
      </c>
    </row>
    <row r="75" spans="1:13" s="293" customFormat="1" ht="45">
      <c r="A75" s="180"/>
      <c r="B75" s="289">
        <v>69</v>
      </c>
      <c r="C75" s="290" t="s">
        <v>1003</v>
      </c>
      <c r="D75" s="289" t="s">
        <v>27</v>
      </c>
      <c r="E75" s="289" t="s">
        <v>1004</v>
      </c>
      <c r="F75" s="308">
        <v>0.26</v>
      </c>
      <c r="G75" s="308">
        <v>0.26</v>
      </c>
      <c r="H75" s="308"/>
      <c r="I75" s="289" t="s">
        <v>905</v>
      </c>
      <c r="J75" s="289" t="s">
        <v>1005</v>
      </c>
      <c r="K75" s="290" t="s">
        <v>1006</v>
      </c>
      <c r="L75" s="322"/>
      <c r="M75" s="440" t="s">
        <v>7060</v>
      </c>
    </row>
    <row r="76" spans="1:13" s="293" customFormat="1" ht="60">
      <c r="A76" s="180"/>
      <c r="B76" s="289">
        <v>70</v>
      </c>
      <c r="C76" s="290" t="s">
        <v>1016</v>
      </c>
      <c r="D76" s="289" t="s">
        <v>27</v>
      </c>
      <c r="E76" s="289" t="s">
        <v>904</v>
      </c>
      <c r="F76" s="308">
        <v>0.7</v>
      </c>
      <c r="G76" s="308">
        <v>0.7</v>
      </c>
      <c r="H76" s="308"/>
      <c r="I76" s="289" t="s">
        <v>905</v>
      </c>
      <c r="J76" s="289" t="s">
        <v>924</v>
      </c>
      <c r="K76" s="290" t="s">
        <v>1017</v>
      </c>
      <c r="L76" s="322"/>
      <c r="M76" s="440" t="s">
        <v>7060</v>
      </c>
    </row>
    <row r="77" spans="1:13" s="293" customFormat="1" ht="195">
      <c r="A77" s="1"/>
      <c r="B77" s="289">
        <v>71</v>
      </c>
      <c r="C77" s="305" t="s">
        <v>4990</v>
      </c>
      <c r="D77" s="289" t="s">
        <v>27</v>
      </c>
      <c r="E77" s="290" t="s">
        <v>4959</v>
      </c>
      <c r="F77" s="310">
        <v>0.42749999999999999</v>
      </c>
      <c r="G77" s="291">
        <v>0.42749999999999999</v>
      </c>
      <c r="H77" s="291"/>
      <c r="I77" s="289" t="s">
        <v>4955</v>
      </c>
      <c r="J77" s="289" t="s">
        <v>4991</v>
      </c>
      <c r="K77" s="329" t="s">
        <v>4992</v>
      </c>
      <c r="L77" s="290"/>
      <c r="M77" s="440" t="s">
        <v>7060</v>
      </c>
    </row>
    <row r="78" spans="1:13" s="293" customFormat="1" ht="225">
      <c r="A78" s="1"/>
      <c r="B78" s="289">
        <v>72</v>
      </c>
      <c r="C78" s="290" t="s">
        <v>4996</v>
      </c>
      <c r="D78" s="289" t="s">
        <v>41</v>
      </c>
      <c r="E78" s="290" t="s">
        <v>4959</v>
      </c>
      <c r="F78" s="310">
        <v>0.38</v>
      </c>
      <c r="G78" s="291">
        <v>0.38</v>
      </c>
      <c r="H78" s="291"/>
      <c r="I78" s="289" t="s">
        <v>4955</v>
      </c>
      <c r="J78" s="289" t="s">
        <v>4988</v>
      </c>
      <c r="K78" s="329" t="s">
        <v>6709</v>
      </c>
      <c r="L78" s="290" t="s">
        <v>6710</v>
      </c>
      <c r="M78" s="440" t="s">
        <v>7060</v>
      </c>
    </row>
    <row r="79" spans="1:13" s="293" customFormat="1" ht="210">
      <c r="A79" s="1"/>
      <c r="B79" s="289">
        <v>73</v>
      </c>
      <c r="C79" s="290" t="s">
        <v>6448</v>
      </c>
      <c r="D79" s="289" t="s">
        <v>27</v>
      </c>
      <c r="E79" s="290" t="s">
        <v>4959</v>
      </c>
      <c r="F79" s="310">
        <v>0.83499999999999996</v>
      </c>
      <c r="G79" s="291">
        <v>0.83499999999999996</v>
      </c>
      <c r="H79" s="291"/>
      <c r="I79" s="289" t="s">
        <v>4955</v>
      </c>
      <c r="J79" s="289" t="s">
        <v>6449</v>
      </c>
      <c r="K79" s="329" t="s">
        <v>6450</v>
      </c>
      <c r="L79" s="290" t="s">
        <v>6710</v>
      </c>
      <c r="M79" s="440" t="s">
        <v>7060</v>
      </c>
    </row>
    <row r="80" spans="1:13" s="293" customFormat="1" ht="165">
      <c r="A80" s="1"/>
      <c r="B80" s="289">
        <v>74</v>
      </c>
      <c r="C80" s="290" t="s">
        <v>6451</v>
      </c>
      <c r="D80" s="289" t="s">
        <v>27</v>
      </c>
      <c r="E80" s="290" t="s">
        <v>4959</v>
      </c>
      <c r="F80" s="310">
        <v>0.54</v>
      </c>
      <c r="G80" s="291">
        <v>0.54</v>
      </c>
      <c r="H80" s="291"/>
      <c r="I80" s="289" t="s">
        <v>4955</v>
      </c>
      <c r="J80" s="289" t="s">
        <v>6452</v>
      </c>
      <c r="K80" s="329" t="s">
        <v>6453</v>
      </c>
      <c r="L80" s="290" t="s">
        <v>6711</v>
      </c>
      <c r="M80" s="440" t="s">
        <v>7060</v>
      </c>
    </row>
    <row r="81" spans="1:13" s="150" customFormat="1" ht="105">
      <c r="A81" s="1"/>
      <c r="B81" s="289">
        <v>75</v>
      </c>
      <c r="C81" s="305" t="s">
        <v>1119</v>
      </c>
      <c r="D81" s="289" t="s">
        <v>1120</v>
      </c>
      <c r="E81" s="289" t="s">
        <v>1096</v>
      </c>
      <c r="F81" s="289">
        <v>0.36</v>
      </c>
      <c r="G81" s="289">
        <v>0.36</v>
      </c>
      <c r="H81" s="289"/>
      <c r="I81" s="289" t="s">
        <v>1097</v>
      </c>
      <c r="J81" s="289" t="s">
        <v>1082</v>
      </c>
      <c r="K81" s="290" t="s">
        <v>1121</v>
      </c>
      <c r="L81" s="290" t="s">
        <v>6732</v>
      </c>
      <c r="M81" s="440" t="s">
        <v>7060</v>
      </c>
    </row>
    <row r="82" spans="1:13" s="293" customFormat="1" ht="45">
      <c r="A82" s="180"/>
      <c r="B82" s="289">
        <v>76</v>
      </c>
      <c r="C82" s="305" t="s">
        <v>1235</v>
      </c>
      <c r="D82" s="289" t="s">
        <v>929</v>
      </c>
      <c r="E82" s="289" t="s">
        <v>1139</v>
      </c>
      <c r="F82" s="291">
        <v>0.83</v>
      </c>
      <c r="G82" s="291">
        <v>0.83</v>
      </c>
      <c r="H82" s="291"/>
      <c r="I82" s="289" t="s">
        <v>1136</v>
      </c>
      <c r="J82" s="289" t="s">
        <v>1170</v>
      </c>
      <c r="K82" s="290" t="s">
        <v>1236</v>
      </c>
      <c r="L82" s="290"/>
      <c r="M82" s="440" t="s">
        <v>7060</v>
      </c>
    </row>
    <row r="83" spans="1:13" s="293" customFormat="1" ht="45">
      <c r="A83" s="180"/>
      <c r="B83" s="289">
        <v>77</v>
      </c>
      <c r="C83" s="305" t="s">
        <v>1291</v>
      </c>
      <c r="D83" s="289" t="s">
        <v>27</v>
      </c>
      <c r="E83" s="289" t="s">
        <v>1262</v>
      </c>
      <c r="F83" s="291">
        <v>0.72</v>
      </c>
      <c r="G83" s="291">
        <v>0.02</v>
      </c>
      <c r="H83" s="291"/>
      <c r="I83" s="289" t="s">
        <v>1251</v>
      </c>
      <c r="J83" s="289" t="s">
        <v>1255</v>
      </c>
      <c r="K83" s="290" t="s">
        <v>1292</v>
      </c>
      <c r="L83" s="290"/>
      <c r="M83" s="440" t="s">
        <v>7060</v>
      </c>
    </row>
    <row r="84" spans="1:13" s="293" customFormat="1" ht="150">
      <c r="A84" s="180"/>
      <c r="B84" s="289">
        <v>78</v>
      </c>
      <c r="C84" s="305" t="s">
        <v>1321</v>
      </c>
      <c r="D84" s="289" t="s">
        <v>27</v>
      </c>
      <c r="E84" s="289" t="s">
        <v>947</v>
      </c>
      <c r="F84" s="291">
        <v>12.37</v>
      </c>
      <c r="G84" s="291">
        <v>0.25</v>
      </c>
      <c r="H84" s="291"/>
      <c r="I84" s="289" t="s">
        <v>1251</v>
      </c>
      <c r="J84" s="289" t="s">
        <v>1322</v>
      </c>
      <c r="K84" s="290" t="s">
        <v>1323</v>
      </c>
      <c r="L84" s="290"/>
      <c r="M84" s="440" t="s">
        <v>7060</v>
      </c>
    </row>
    <row r="85" spans="1:13" s="293" customFormat="1" ht="135">
      <c r="A85" s="180"/>
      <c r="B85" s="289">
        <v>79</v>
      </c>
      <c r="C85" s="305" t="s">
        <v>1326</v>
      </c>
      <c r="D85" s="289" t="s">
        <v>27</v>
      </c>
      <c r="E85" s="289" t="s">
        <v>1262</v>
      </c>
      <c r="F85" s="291">
        <v>1.8</v>
      </c>
      <c r="G85" s="291">
        <v>1.8</v>
      </c>
      <c r="H85" s="291"/>
      <c r="I85" s="289" t="s">
        <v>1251</v>
      </c>
      <c r="J85" s="289" t="s">
        <v>1287</v>
      </c>
      <c r="K85" s="290" t="s">
        <v>1327</v>
      </c>
      <c r="L85" s="290"/>
      <c r="M85" s="440" t="s">
        <v>7060</v>
      </c>
    </row>
    <row r="86" spans="1:13" s="293" customFormat="1" ht="60">
      <c r="A86" s="180"/>
      <c r="B86" s="289">
        <v>80</v>
      </c>
      <c r="C86" s="305" t="s">
        <v>1336</v>
      </c>
      <c r="D86" s="289" t="s">
        <v>166</v>
      </c>
      <c r="E86" s="289" t="s">
        <v>1337</v>
      </c>
      <c r="F86" s="291">
        <v>0.97</v>
      </c>
      <c r="G86" s="291">
        <v>0.06</v>
      </c>
      <c r="H86" s="291"/>
      <c r="I86" s="289" t="s">
        <v>1251</v>
      </c>
      <c r="J86" s="289" t="s">
        <v>1255</v>
      </c>
      <c r="K86" s="290" t="s">
        <v>1338</v>
      </c>
      <c r="L86" s="290"/>
      <c r="M86" s="440" t="s">
        <v>7060</v>
      </c>
    </row>
    <row r="87" spans="1:13" s="293" customFormat="1" ht="45">
      <c r="A87" s="180"/>
      <c r="B87" s="289">
        <v>81</v>
      </c>
      <c r="C87" s="305" t="s">
        <v>1354</v>
      </c>
      <c r="D87" s="289" t="s">
        <v>712</v>
      </c>
      <c r="E87" s="289" t="s">
        <v>1250</v>
      </c>
      <c r="F87" s="291">
        <v>1.3</v>
      </c>
      <c r="G87" s="291">
        <v>1.3</v>
      </c>
      <c r="H87" s="291"/>
      <c r="I87" s="289" t="s">
        <v>1251</v>
      </c>
      <c r="J87" s="289" t="s">
        <v>1345</v>
      </c>
      <c r="K87" s="290" t="s">
        <v>1355</v>
      </c>
      <c r="L87" s="290"/>
      <c r="M87" s="440" t="s">
        <v>7060</v>
      </c>
    </row>
    <row r="88" spans="1:13" s="150" customFormat="1" ht="60">
      <c r="A88" s="1"/>
      <c r="B88" s="289">
        <v>82</v>
      </c>
      <c r="C88" s="305" t="s">
        <v>1547</v>
      </c>
      <c r="D88" s="289" t="s">
        <v>122</v>
      </c>
      <c r="E88" s="305" t="s">
        <v>1548</v>
      </c>
      <c r="F88" s="340">
        <v>0.25</v>
      </c>
      <c r="G88" s="341">
        <v>0.25</v>
      </c>
      <c r="H88" s="341"/>
      <c r="I88" s="342" t="s">
        <v>1451</v>
      </c>
      <c r="J88" s="342" t="s">
        <v>1471</v>
      </c>
      <c r="K88" s="343" t="s">
        <v>1549</v>
      </c>
      <c r="L88" s="290" t="s">
        <v>6761</v>
      </c>
      <c r="M88" s="440" t="s">
        <v>7060</v>
      </c>
    </row>
    <row r="89" spans="1:13" s="293" customFormat="1" ht="45">
      <c r="A89" s="180"/>
      <c r="B89" s="289">
        <v>83</v>
      </c>
      <c r="C89" s="305" t="s">
        <v>1705</v>
      </c>
      <c r="D89" s="289" t="s">
        <v>27</v>
      </c>
      <c r="E89" s="289" t="s">
        <v>1678</v>
      </c>
      <c r="F89" s="308">
        <v>0.42</v>
      </c>
      <c r="G89" s="308">
        <v>0.08</v>
      </c>
      <c r="H89" s="308"/>
      <c r="I89" s="289" t="s">
        <v>1671</v>
      </c>
      <c r="J89" s="289" t="s">
        <v>1706</v>
      </c>
      <c r="K89" s="290" t="s">
        <v>1707</v>
      </c>
      <c r="L89" s="290">
        <v>2022</v>
      </c>
      <c r="M89" s="440" t="s">
        <v>7060</v>
      </c>
    </row>
    <row r="90" spans="1:13" s="293" customFormat="1" ht="105">
      <c r="A90" s="180"/>
      <c r="B90" s="289">
        <v>84</v>
      </c>
      <c r="C90" s="290" t="s">
        <v>1820</v>
      </c>
      <c r="D90" s="289" t="s">
        <v>860</v>
      </c>
      <c r="E90" s="289" t="s">
        <v>1821</v>
      </c>
      <c r="F90" s="310">
        <v>7.5</v>
      </c>
      <c r="G90" s="291">
        <v>7.5</v>
      </c>
      <c r="H90" s="291"/>
      <c r="I90" s="289" t="s">
        <v>1808</v>
      </c>
      <c r="J90" s="289" t="s">
        <v>1822</v>
      </c>
      <c r="K90" s="290" t="s">
        <v>1823</v>
      </c>
      <c r="L90" s="290"/>
      <c r="M90" s="440" t="s">
        <v>7060</v>
      </c>
    </row>
    <row r="91" spans="1:13" s="150" customFormat="1" ht="165">
      <c r="A91" s="1"/>
      <c r="B91" s="289">
        <v>85</v>
      </c>
      <c r="C91" s="290" t="s">
        <v>1949</v>
      </c>
      <c r="D91" s="289" t="s">
        <v>47</v>
      </c>
      <c r="E91" s="289" t="s">
        <v>1807</v>
      </c>
      <c r="F91" s="310">
        <v>0.38</v>
      </c>
      <c r="G91" s="291">
        <v>0.38</v>
      </c>
      <c r="H91" s="291"/>
      <c r="I91" s="289" t="s">
        <v>1808</v>
      </c>
      <c r="J91" s="289" t="s">
        <v>1950</v>
      </c>
      <c r="K91" s="290" t="s">
        <v>1951</v>
      </c>
      <c r="L91" s="290"/>
      <c r="M91" s="440" t="s">
        <v>7060</v>
      </c>
    </row>
    <row r="92" spans="1:13" s="293" customFormat="1" ht="60">
      <c r="A92" s="180"/>
      <c r="B92" s="289">
        <v>86</v>
      </c>
      <c r="C92" s="290" t="s">
        <v>1979</v>
      </c>
      <c r="D92" s="289" t="s">
        <v>166</v>
      </c>
      <c r="E92" s="289" t="s">
        <v>1980</v>
      </c>
      <c r="F92" s="291">
        <v>0.36</v>
      </c>
      <c r="G92" s="291">
        <v>0.36</v>
      </c>
      <c r="H92" s="291"/>
      <c r="I92" s="289" t="s">
        <v>1966</v>
      </c>
      <c r="J92" s="289" t="s">
        <v>1977</v>
      </c>
      <c r="K92" s="290" t="s">
        <v>1981</v>
      </c>
      <c r="L92" s="290"/>
      <c r="M92" s="440" t="s">
        <v>7060</v>
      </c>
    </row>
    <row r="93" spans="1:13" s="293" customFormat="1" ht="60">
      <c r="A93" s="180"/>
      <c r="B93" s="289">
        <v>87</v>
      </c>
      <c r="C93" s="290" t="s">
        <v>1982</v>
      </c>
      <c r="D93" s="289" t="s">
        <v>166</v>
      </c>
      <c r="E93" s="289" t="s">
        <v>1980</v>
      </c>
      <c r="F93" s="291">
        <v>0.36</v>
      </c>
      <c r="G93" s="291">
        <v>0.36</v>
      </c>
      <c r="H93" s="291"/>
      <c r="I93" s="289" t="s">
        <v>1966</v>
      </c>
      <c r="J93" s="289" t="s">
        <v>1977</v>
      </c>
      <c r="K93" s="290" t="s">
        <v>1983</v>
      </c>
      <c r="L93" s="290"/>
      <c r="M93" s="440" t="s">
        <v>7060</v>
      </c>
    </row>
    <row r="94" spans="1:13" s="293" customFormat="1" ht="60">
      <c r="A94" s="180"/>
      <c r="B94" s="289">
        <v>88</v>
      </c>
      <c r="C94" s="305" t="s">
        <v>2084</v>
      </c>
      <c r="D94" s="289" t="s">
        <v>27</v>
      </c>
      <c r="E94" s="289" t="s">
        <v>2002</v>
      </c>
      <c r="F94" s="291">
        <v>2.0699999999999998</v>
      </c>
      <c r="G94" s="291">
        <v>1.24</v>
      </c>
      <c r="H94" s="291"/>
      <c r="I94" s="289" t="s">
        <v>1966</v>
      </c>
      <c r="J94" s="289" t="s">
        <v>1988</v>
      </c>
      <c r="K94" s="290" t="s">
        <v>2085</v>
      </c>
      <c r="L94" s="290"/>
      <c r="M94" s="440" t="s">
        <v>7060</v>
      </c>
    </row>
    <row r="95" spans="1:13" s="293" customFormat="1" ht="90">
      <c r="A95" s="180"/>
      <c r="B95" s="289">
        <v>89</v>
      </c>
      <c r="C95" s="305" t="s">
        <v>2088</v>
      </c>
      <c r="D95" s="289" t="s">
        <v>27</v>
      </c>
      <c r="E95" s="289" t="s">
        <v>482</v>
      </c>
      <c r="F95" s="291">
        <v>12.85</v>
      </c>
      <c r="G95" s="291">
        <v>3.26</v>
      </c>
      <c r="H95" s="291"/>
      <c r="I95" s="289" t="s">
        <v>1966</v>
      </c>
      <c r="J95" s="289" t="s">
        <v>2089</v>
      </c>
      <c r="K95" s="290" t="s">
        <v>2090</v>
      </c>
      <c r="L95" s="290"/>
      <c r="M95" s="440" t="s">
        <v>7060</v>
      </c>
    </row>
    <row r="96" spans="1:13" s="293" customFormat="1" ht="75">
      <c r="A96" s="180"/>
      <c r="B96" s="289">
        <v>90</v>
      </c>
      <c r="C96" s="305" t="s">
        <v>2104</v>
      </c>
      <c r="D96" s="289" t="s">
        <v>27</v>
      </c>
      <c r="E96" s="289" t="s">
        <v>482</v>
      </c>
      <c r="F96" s="291">
        <v>17.170000000000002</v>
      </c>
      <c r="G96" s="291">
        <v>15.99</v>
      </c>
      <c r="H96" s="291"/>
      <c r="I96" s="289" t="s">
        <v>1966</v>
      </c>
      <c r="J96" s="289" t="s">
        <v>2105</v>
      </c>
      <c r="K96" s="290" t="s">
        <v>2106</v>
      </c>
      <c r="L96" s="290"/>
      <c r="M96" s="440" t="s">
        <v>7060</v>
      </c>
    </row>
    <row r="97" spans="1:15" s="293" customFormat="1" ht="120">
      <c r="A97" s="180"/>
      <c r="B97" s="289">
        <v>91</v>
      </c>
      <c r="C97" s="305" t="s">
        <v>2176</v>
      </c>
      <c r="D97" s="289" t="s">
        <v>27</v>
      </c>
      <c r="E97" s="305" t="s">
        <v>1225</v>
      </c>
      <c r="F97" s="310">
        <v>0.38400000000000001</v>
      </c>
      <c r="G97" s="291">
        <v>6.6E-3</v>
      </c>
      <c r="H97" s="291"/>
      <c r="I97" s="289" t="s">
        <v>2132</v>
      </c>
      <c r="J97" s="289" t="s">
        <v>2177</v>
      </c>
      <c r="K97" s="290" t="s">
        <v>2178</v>
      </c>
      <c r="L97" s="290" t="s">
        <v>6804</v>
      </c>
      <c r="M97" s="440" t="s">
        <v>7060</v>
      </c>
    </row>
    <row r="98" spans="1:15" s="293" customFormat="1" ht="90">
      <c r="A98" s="180"/>
      <c r="B98" s="289">
        <v>92</v>
      </c>
      <c r="C98" s="305" t="s">
        <v>2194</v>
      </c>
      <c r="D98" s="289" t="s">
        <v>47</v>
      </c>
      <c r="E98" s="305" t="s">
        <v>1225</v>
      </c>
      <c r="F98" s="310">
        <v>0.2</v>
      </c>
      <c r="G98" s="291">
        <v>0.06</v>
      </c>
      <c r="H98" s="291"/>
      <c r="I98" s="289" t="s">
        <v>2132</v>
      </c>
      <c r="J98" s="289" t="s">
        <v>2189</v>
      </c>
      <c r="K98" s="290" t="s">
        <v>2195</v>
      </c>
      <c r="L98" s="290" t="s">
        <v>6808</v>
      </c>
      <c r="M98" s="440" t="s">
        <v>7060</v>
      </c>
    </row>
    <row r="99" spans="1:15" s="293" customFormat="1" ht="60">
      <c r="A99" s="1"/>
      <c r="B99" s="289">
        <v>93</v>
      </c>
      <c r="C99" s="290" t="s">
        <v>5831</v>
      </c>
      <c r="D99" s="289" t="s">
        <v>122</v>
      </c>
      <c r="E99" s="290" t="s">
        <v>5792</v>
      </c>
      <c r="F99" s="310">
        <v>0.02</v>
      </c>
      <c r="G99" s="291">
        <v>0.02</v>
      </c>
      <c r="H99" s="291"/>
      <c r="I99" s="289" t="s">
        <v>5552</v>
      </c>
      <c r="J99" s="289" t="s">
        <v>5699</v>
      </c>
      <c r="K99" s="290" t="s">
        <v>5832</v>
      </c>
      <c r="L99" s="290"/>
      <c r="M99" s="440" t="s">
        <v>7060</v>
      </c>
      <c r="N99" s="293" t="s">
        <v>6847</v>
      </c>
    </row>
    <row r="100" spans="1:15" s="293" customFormat="1" ht="30">
      <c r="A100" s="180"/>
      <c r="B100" s="289">
        <v>94</v>
      </c>
      <c r="C100" s="290" t="s">
        <v>2468</v>
      </c>
      <c r="D100" s="289" t="s">
        <v>47</v>
      </c>
      <c r="E100" s="305" t="s">
        <v>2450</v>
      </c>
      <c r="F100" s="310">
        <v>0.3</v>
      </c>
      <c r="G100" s="291">
        <v>0.3</v>
      </c>
      <c r="H100" s="291"/>
      <c r="I100" s="289" t="s">
        <v>1170</v>
      </c>
      <c r="J100" s="289" t="s">
        <v>2451</v>
      </c>
      <c r="K100" s="290" t="s">
        <v>6869</v>
      </c>
      <c r="L100" s="290" t="s">
        <v>6870</v>
      </c>
      <c r="M100" s="440" t="s">
        <v>7060</v>
      </c>
    </row>
    <row r="101" spans="1:15" s="293" customFormat="1" ht="60">
      <c r="A101" s="180"/>
      <c r="B101" s="289">
        <v>95</v>
      </c>
      <c r="C101" s="305" t="s">
        <v>2489</v>
      </c>
      <c r="D101" s="289" t="s">
        <v>122</v>
      </c>
      <c r="E101" s="305" t="s">
        <v>2450</v>
      </c>
      <c r="F101" s="310">
        <v>2.5</v>
      </c>
      <c r="G101" s="291">
        <v>2.5</v>
      </c>
      <c r="H101" s="291"/>
      <c r="I101" s="289" t="s">
        <v>1170</v>
      </c>
      <c r="J101" s="289" t="s">
        <v>2458</v>
      </c>
      <c r="K101" s="290" t="s">
        <v>5939</v>
      </c>
      <c r="L101" s="290" t="s">
        <v>6885</v>
      </c>
      <c r="M101" s="440" t="s">
        <v>7060</v>
      </c>
    </row>
    <row r="102" spans="1:15" s="150" customFormat="1" ht="120">
      <c r="A102" s="1"/>
      <c r="B102" s="289">
        <v>96</v>
      </c>
      <c r="C102" s="305" t="s">
        <v>2544</v>
      </c>
      <c r="D102" s="289" t="s">
        <v>860</v>
      </c>
      <c r="E102" s="305" t="s">
        <v>2545</v>
      </c>
      <c r="F102" s="307">
        <v>35.790999999999997</v>
      </c>
      <c r="G102" s="308">
        <v>35.790999999999997</v>
      </c>
      <c r="H102" s="291"/>
      <c r="I102" s="289" t="s">
        <v>1170</v>
      </c>
      <c r="J102" s="289" t="s">
        <v>2478</v>
      </c>
      <c r="K102" s="290" t="s">
        <v>6940</v>
      </c>
      <c r="L102" s="290" t="s">
        <v>6941</v>
      </c>
      <c r="M102" s="440" t="s">
        <v>7060</v>
      </c>
    </row>
    <row r="103" spans="1:15" s="293" customFormat="1" ht="135">
      <c r="A103" s="1"/>
      <c r="B103" s="289">
        <v>97</v>
      </c>
      <c r="C103" s="305" t="s">
        <v>2677</v>
      </c>
      <c r="D103" s="289" t="s">
        <v>27</v>
      </c>
      <c r="E103" s="289" t="s">
        <v>285</v>
      </c>
      <c r="F103" s="310">
        <v>8</v>
      </c>
      <c r="G103" s="291">
        <v>8</v>
      </c>
      <c r="H103" s="291"/>
      <c r="I103" s="289" t="s">
        <v>2557</v>
      </c>
      <c r="J103" s="289" t="s">
        <v>2678</v>
      </c>
      <c r="K103" s="290" t="s">
        <v>2679</v>
      </c>
      <c r="L103" s="290"/>
      <c r="M103" s="440" t="s">
        <v>7060</v>
      </c>
    </row>
    <row r="104" spans="1:15" s="293" customFormat="1" ht="105">
      <c r="A104" s="1"/>
      <c r="B104" s="289">
        <v>98</v>
      </c>
      <c r="C104" s="305" t="s">
        <v>2688</v>
      </c>
      <c r="D104" s="289" t="s">
        <v>27</v>
      </c>
      <c r="E104" s="289" t="s">
        <v>285</v>
      </c>
      <c r="F104" s="310">
        <v>0.2</v>
      </c>
      <c r="G104" s="291">
        <v>0.2</v>
      </c>
      <c r="H104" s="291"/>
      <c r="I104" s="289" t="s">
        <v>2557</v>
      </c>
      <c r="J104" s="289" t="s">
        <v>2633</v>
      </c>
      <c r="K104" s="290" t="s">
        <v>2689</v>
      </c>
      <c r="L104" s="290"/>
      <c r="M104" s="440" t="s">
        <v>7060</v>
      </c>
    </row>
    <row r="105" spans="1:15" s="293" customFormat="1" ht="120">
      <c r="A105" s="1"/>
      <c r="B105" s="289">
        <v>99</v>
      </c>
      <c r="C105" s="305" t="s">
        <v>2742</v>
      </c>
      <c r="D105" s="289" t="s">
        <v>27</v>
      </c>
      <c r="E105" s="289" t="s">
        <v>285</v>
      </c>
      <c r="F105" s="310">
        <v>0.4</v>
      </c>
      <c r="G105" s="291">
        <v>0.4</v>
      </c>
      <c r="H105" s="291">
        <v>0.16</v>
      </c>
      <c r="I105" s="289" t="s">
        <v>2557</v>
      </c>
      <c r="J105" s="289" t="s">
        <v>2566</v>
      </c>
      <c r="K105" s="290" t="s">
        <v>2743</v>
      </c>
      <c r="L105" s="290"/>
      <c r="M105" s="440" t="s">
        <v>7060</v>
      </c>
    </row>
    <row r="106" spans="1:15" s="293" customFormat="1" ht="105">
      <c r="A106" s="1"/>
      <c r="B106" s="289">
        <v>100</v>
      </c>
      <c r="C106" s="305" t="s">
        <v>6080</v>
      </c>
      <c r="D106" s="289" t="s">
        <v>1603</v>
      </c>
      <c r="E106" s="289" t="s">
        <v>5949</v>
      </c>
      <c r="F106" s="291">
        <v>9.6999999999999993</v>
      </c>
      <c r="G106" s="291"/>
      <c r="H106" s="291">
        <v>0.8</v>
      </c>
      <c r="I106" s="289" t="s">
        <v>4222</v>
      </c>
      <c r="J106" s="289" t="s">
        <v>6081</v>
      </c>
      <c r="K106" s="290" t="s">
        <v>6780</v>
      </c>
      <c r="L106" s="290"/>
      <c r="M106" s="440" t="s">
        <v>7060</v>
      </c>
    </row>
    <row r="107" spans="1:15" s="150" customFormat="1" ht="120">
      <c r="A107" s="1"/>
      <c r="B107" s="289">
        <v>101</v>
      </c>
      <c r="C107" s="305" t="s">
        <v>490</v>
      </c>
      <c r="D107" s="289" t="s">
        <v>166</v>
      </c>
      <c r="E107" s="289" t="s">
        <v>487</v>
      </c>
      <c r="F107" s="308">
        <v>28.87</v>
      </c>
      <c r="G107" s="308">
        <v>3.67</v>
      </c>
      <c r="H107" s="308">
        <v>22.06</v>
      </c>
      <c r="I107" s="289" t="s">
        <v>281</v>
      </c>
      <c r="J107" s="289" t="s">
        <v>491</v>
      </c>
      <c r="K107" s="305" t="s">
        <v>492</v>
      </c>
      <c r="L107" s="290" t="s">
        <v>6671</v>
      </c>
      <c r="M107" s="440" t="s">
        <v>7060</v>
      </c>
      <c r="O107" s="150">
        <v>0</v>
      </c>
    </row>
    <row r="108" spans="1:15" s="150" customFormat="1" ht="150">
      <c r="A108" s="1"/>
      <c r="B108" s="289">
        <v>102</v>
      </c>
      <c r="C108" s="305" t="s">
        <v>498</v>
      </c>
      <c r="D108" s="289" t="s">
        <v>27</v>
      </c>
      <c r="E108" s="289" t="s">
        <v>285</v>
      </c>
      <c r="F108" s="308">
        <v>4.41005</v>
      </c>
      <c r="G108" s="308">
        <v>0.36259999999999998</v>
      </c>
      <c r="H108" s="308">
        <v>0.9</v>
      </c>
      <c r="I108" s="289" t="s">
        <v>281</v>
      </c>
      <c r="J108" s="289" t="s">
        <v>499</v>
      </c>
      <c r="K108" s="305" t="s">
        <v>500</v>
      </c>
      <c r="L108" s="290"/>
      <c r="M108" s="440" t="s">
        <v>7060</v>
      </c>
      <c r="O108" s="150">
        <v>0</v>
      </c>
    </row>
    <row r="109" spans="1:15" s="150" customFormat="1" ht="120">
      <c r="A109" s="1"/>
      <c r="B109" s="289">
        <v>103</v>
      </c>
      <c r="C109" s="305" t="s">
        <v>507</v>
      </c>
      <c r="D109" s="289" t="s">
        <v>27</v>
      </c>
      <c r="E109" s="289" t="s">
        <v>285</v>
      </c>
      <c r="F109" s="308">
        <v>1.87</v>
      </c>
      <c r="G109" s="308">
        <v>1</v>
      </c>
      <c r="H109" s="308">
        <v>0.3</v>
      </c>
      <c r="I109" s="289" t="s">
        <v>281</v>
      </c>
      <c r="J109" s="289" t="s">
        <v>508</v>
      </c>
      <c r="K109" s="305" t="s">
        <v>509</v>
      </c>
      <c r="L109" s="290"/>
      <c r="M109" s="440" t="s">
        <v>7060</v>
      </c>
      <c r="O109" s="150">
        <v>0</v>
      </c>
    </row>
    <row r="110" spans="1:15" s="150" customFormat="1" ht="120">
      <c r="A110" s="1"/>
      <c r="B110" s="289">
        <v>104</v>
      </c>
      <c r="C110" s="305" t="s">
        <v>510</v>
      </c>
      <c r="D110" s="289" t="s">
        <v>27</v>
      </c>
      <c r="E110" s="289" t="s">
        <v>285</v>
      </c>
      <c r="F110" s="308">
        <v>2.6747000000000001</v>
      </c>
      <c r="G110" s="308">
        <v>2.5000000000000001E-2</v>
      </c>
      <c r="H110" s="308">
        <v>0.95</v>
      </c>
      <c r="I110" s="289" t="s">
        <v>281</v>
      </c>
      <c r="J110" s="289" t="s">
        <v>511</v>
      </c>
      <c r="K110" s="305" t="s">
        <v>512</v>
      </c>
      <c r="L110" s="290"/>
      <c r="M110" s="440" t="s">
        <v>7060</v>
      </c>
      <c r="O110" s="150">
        <v>0</v>
      </c>
    </row>
    <row r="111" spans="1:15" s="150" customFormat="1" ht="135">
      <c r="A111" s="1"/>
      <c r="B111" s="289">
        <v>105</v>
      </c>
      <c r="C111" s="305" t="s">
        <v>526</v>
      </c>
      <c r="D111" s="289" t="s">
        <v>95</v>
      </c>
      <c r="E111" s="289" t="s">
        <v>285</v>
      </c>
      <c r="F111" s="308">
        <v>2.0699999999999998</v>
      </c>
      <c r="G111" s="308">
        <v>1.99</v>
      </c>
      <c r="H111" s="308">
        <v>1.01</v>
      </c>
      <c r="I111" s="289" t="s">
        <v>281</v>
      </c>
      <c r="J111" s="289" t="s">
        <v>527</v>
      </c>
      <c r="K111" s="305" t="s">
        <v>528</v>
      </c>
      <c r="L111" s="290"/>
      <c r="M111" s="440" t="s">
        <v>7060</v>
      </c>
      <c r="O111" s="150">
        <v>0</v>
      </c>
    </row>
    <row r="112" spans="1:15" s="150" customFormat="1" ht="30">
      <c r="A112" s="1"/>
      <c r="B112" s="289">
        <v>106</v>
      </c>
      <c r="C112" s="305" t="s">
        <v>1571</v>
      </c>
      <c r="D112" s="289" t="s">
        <v>27</v>
      </c>
      <c r="E112" s="305" t="s">
        <v>1450</v>
      </c>
      <c r="F112" s="340">
        <v>4</v>
      </c>
      <c r="G112" s="341">
        <v>1.7400000000000002</v>
      </c>
      <c r="H112" s="341">
        <v>1.89575</v>
      </c>
      <c r="I112" s="342" t="s">
        <v>1451</v>
      </c>
      <c r="J112" s="342" t="s">
        <v>1572</v>
      </c>
      <c r="K112" s="343" t="s">
        <v>1573</v>
      </c>
      <c r="L112" s="290" t="s">
        <v>6762</v>
      </c>
      <c r="M112" s="440" t="s">
        <v>7060</v>
      </c>
      <c r="O112" s="150">
        <v>0</v>
      </c>
    </row>
    <row r="113" spans="1:15" s="150" customFormat="1" ht="45">
      <c r="A113" s="1"/>
      <c r="B113" s="289">
        <v>107</v>
      </c>
      <c r="C113" s="305" t="s">
        <v>1574</v>
      </c>
      <c r="D113" s="289" t="s">
        <v>27</v>
      </c>
      <c r="E113" s="305" t="s">
        <v>1450</v>
      </c>
      <c r="F113" s="340">
        <v>3.58</v>
      </c>
      <c r="G113" s="341">
        <v>0.93820000000000014</v>
      </c>
      <c r="H113" s="341">
        <v>1.4600000000000002</v>
      </c>
      <c r="I113" s="342" t="s">
        <v>1451</v>
      </c>
      <c r="J113" s="342" t="s">
        <v>1575</v>
      </c>
      <c r="K113" s="343" t="s">
        <v>1576</v>
      </c>
      <c r="L113" s="290" t="s">
        <v>6762</v>
      </c>
      <c r="M113" s="440" t="s">
        <v>7060</v>
      </c>
      <c r="O113" s="150">
        <v>0</v>
      </c>
    </row>
    <row r="114" spans="1:15" s="293" customFormat="1" ht="105">
      <c r="A114" s="180"/>
      <c r="B114" s="289">
        <v>108</v>
      </c>
      <c r="C114" s="305" t="s">
        <v>2222</v>
      </c>
      <c r="D114" s="289" t="s">
        <v>166</v>
      </c>
      <c r="E114" s="305" t="s">
        <v>1225</v>
      </c>
      <c r="F114" s="310">
        <v>1</v>
      </c>
      <c r="G114" s="291">
        <v>0.70910000000000006</v>
      </c>
      <c r="H114" s="291">
        <v>0.3</v>
      </c>
      <c r="I114" s="289" t="s">
        <v>2132</v>
      </c>
      <c r="J114" s="289" t="s">
        <v>2136</v>
      </c>
      <c r="K114" s="290" t="s">
        <v>2223</v>
      </c>
      <c r="L114" s="290" t="s">
        <v>6815</v>
      </c>
      <c r="M114" s="440" t="s">
        <v>7060</v>
      </c>
      <c r="O114" s="293">
        <v>0</v>
      </c>
    </row>
    <row r="115" spans="1:15" s="1" customFormat="1" ht="60">
      <c r="B115" s="289">
        <v>109</v>
      </c>
      <c r="C115" s="305" t="s">
        <v>3241</v>
      </c>
      <c r="D115" s="289" t="s">
        <v>860</v>
      </c>
      <c r="E115" s="289" t="s">
        <v>1843</v>
      </c>
      <c r="F115" s="291">
        <v>18</v>
      </c>
      <c r="G115" s="291">
        <v>10</v>
      </c>
      <c r="H115" s="291"/>
      <c r="I115" s="289" t="s">
        <v>281</v>
      </c>
      <c r="J115" s="289" t="s">
        <v>3242</v>
      </c>
      <c r="K115" s="305" t="s">
        <v>3243</v>
      </c>
      <c r="L115" s="290" t="s">
        <v>6687</v>
      </c>
      <c r="M115" s="202" t="s">
        <v>7061</v>
      </c>
    </row>
    <row r="116" spans="1:15" s="1" customFormat="1" ht="90">
      <c r="B116" s="289">
        <v>110</v>
      </c>
      <c r="C116" s="305" t="s">
        <v>3253</v>
      </c>
      <c r="D116" s="289" t="s">
        <v>860</v>
      </c>
      <c r="E116" s="289" t="s">
        <v>280</v>
      </c>
      <c r="F116" s="291">
        <v>0.73</v>
      </c>
      <c r="G116" s="291">
        <v>0.73</v>
      </c>
      <c r="H116" s="291"/>
      <c r="I116" s="289" t="s">
        <v>281</v>
      </c>
      <c r="J116" s="289" t="s">
        <v>306</v>
      </c>
      <c r="K116" s="305" t="s">
        <v>3254</v>
      </c>
      <c r="L116" s="290" t="s">
        <v>6688</v>
      </c>
      <c r="M116" s="202" t="s">
        <v>7061</v>
      </c>
    </row>
    <row r="117" spans="1:15" s="1" customFormat="1" ht="60">
      <c r="B117" s="289">
        <v>111</v>
      </c>
      <c r="C117" s="305" t="s">
        <v>3381</v>
      </c>
      <c r="D117" s="289" t="s">
        <v>929</v>
      </c>
      <c r="E117" s="289" t="s">
        <v>1262</v>
      </c>
      <c r="F117" s="291">
        <v>0.11</v>
      </c>
      <c r="G117" s="291">
        <v>0.11</v>
      </c>
      <c r="H117" s="291"/>
      <c r="I117" s="289" t="s">
        <v>1251</v>
      </c>
      <c r="J117" s="289" t="s">
        <v>1332</v>
      </c>
      <c r="K117" s="305" t="s">
        <v>3382</v>
      </c>
      <c r="L117" s="290"/>
      <c r="M117" s="202" t="s">
        <v>7061</v>
      </c>
    </row>
    <row r="118" spans="1:15" s="1" customFormat="1" ht="45">
      <c r="B118" s="289">
        <v>112</v>
      </c>
      <c r="C118" s="305" t="s">
        <v>3383</v>
      </c>
      <c r="D118" s="289" t="s">
        <v>929</v>
      </c>
      <c r="E118" s="289" t="s">
        <v>1262</v>
      </c>
      <c r="F118" s="291">
        <v>0.24</v>
      </c>
      <c r="G118" s="291">
        <v>0.24</v>
      </c>
      <c r="H118" s="291"/>
      <c r="I118" s="289" t="s">
        <v>1251</v>
      </c>
      <c r="J118" s="289" t="s">
        <v>3384</v>
      </c>
      <c r="K118" s="305" t="s">
        <v>3385</v>
      </c>
      <c r="L118" s="290"/>
      <c r="M118" s="202" t="s">
        <v>7061</v>
      </c>
    </row>
    <row r="119" spans="1:15" s="1" customFormat="1" ht="60">
      <c r="B119" s="289">
        <v>113</v>
      </c>
      <c r="C119" s="305" t="s">
        <v>3386</v>
      </c>
      <c r="D119" s="289" t="s">
        <v>929</v>
      </c>
      <c r="E119" s="289" t="s">
        <v>1262</v>
      </c>
      <c r="F119" s="291">
        <v>0.12</v>
      </c>
      <c r="G119" s="291">
        <v>0.12</v>
      </c>
      <c r="H119" s="291"/>
      <c r="I119" s="289" t="s">
        <v>1251</v>
      </c>
      <c r="J119" s="289" t="s">
        <v>1252</v>
      </c>
      <c r="K119" s="305" t="s">
        <v>3385</v>
      </c>
      <c r="L119" s="290"/>
      <c r="M119" s="202" t="s">
        <v>7061</v>
      </c>
    </row>
    <row r="120" spans="1:15" s="180" customFormat="1" ht="110.25">
      <c r="B120" s="289">
        <v>114</v>
      </c>
      <c r="C120" s="305" t="s">
        <v>3587</v>
      </c>
      <c r="D120" s="289" t="s">
        <v>860</v>
      </c>
      <c r="E120" s="289" t="s">
        <v>2098</v>
      </c>
      <c r="F120" s="291">
        <v>1.2</v>
      </c>
      <c r="G120" s="291">
        <v>0.02</v>
      </c>
      <c r="H120" s="291"/>
      <c r="I120" s="289" t="s">
        <v>1966</v>
      </c>
      <c r="J120" s="289" t="s">
        <v>2046</v>
      </c>
      <c r="K120" s="290" t="s">
        <v>3588</v>
      </c>
      <c r="L120" s="290"/>
      <c r="M120" s="202" t="s">
        <v>7061</v>
      </c>
      <c r="N120" s="20" t="s">
        <v>6783</v>
      </c>
    </row>
    <row r="121" spans="1:15" s="180" customFormat="1" ht="90">
      <c r="B121" s="289">
        <v>115</v>
      </c>
      <c r="C121" s="290" t="s">
        <v>3595</v>
      </c>
      <c r="D121" s="289" t="s">
        <v>929</v>
      </c>
      <c r="E121" s="289" t="s">
        <v>1225</v>
      </c>
      <c r="F121" s="291">
        <v>0.23</v>
      </c>
      <c r="G121" s="291">
        <v>7.0000000000000007E-2</v>
      </c>
      <c r="H121" s="291"/>
      <c r="I121" s="289" t="s">
        <v>2132</v>
      </c>
      <c r="J121" s="289" t="s">
        <v>2151</v>
      </c>
      <c r="K121" s="290" t="s">
        <v>3596</v>
      </c>
      <c r="L121" s="290" t="s">
        <v>6826</v>
      </c>
      <c r="M121" s="202" t="s">
        <v>7061</v>
      </c>
    </row>
    <row r="122" spans="1:15" s="180" customFormat="1" ht="180">
      <c r="B122" s="289">
        <v>116</v>
      </c>
      <c r="C122" s="305" t="s">
        <v>3606</v>
      </c>
      <c r="D122" s="289" t="s">
        <v>860</v>
      </c>
      <c r="E122" s="305" t="s">
        <v>1225</v>
      </c>
      <c r="F122" s="310">
        <v>3.64</v>
      </c>
      <c r="G122" s="291">
        <v>1.32</v>
      </c>
      <c r="H122" s="12">
        <v>1.65</v>
      </c>
      <c r="I122" s="289" t="s">
        <v>2132</v>
      </c>
      <c r="J122" s="289" t="s">
        <v>2189</v>
      </c>
      <c r="K122" s="290" t="s">
        <v>3607</v>
      </c>
      <c r="L122" s="290" t="s">
        <v>6829</v>
      </c>
      <c r="M122" s="202" t="s">
        <v>7061</v>
      </c>
    </row>
    <row r="123" spans="1:15" s="180" customFormat="1" ht="75">
      <c r="B123" s="289">
        <v>117</v>
      </c>
      <c r="C123" s="305" t="s">
        <v>3680</v>
      </c>
      <c r="D123" s="289" t="s">
        <v>860</v>
      </c>
      <c r="E123" s="305" t="s">
        <v>2450</v>
      </c>
      <c r="F123" s="310">
        <v>1</v>
      </c>
      <c r="G123" s="291">
        <v>1</v>
      </c>
      <c r="H123" s="291"/>
      <c r="I123" s="289" t="s">
        <v>1170</v>
      </c>
      <c r="J123" s="289" t="s">
        <v>2488</v>
      </c>
      <c r="K123" s="290" t="s">
        <v>6961</v>
      </c>
      <c r="L123" s="290" t="s">
        <v>6947</v>
      </c>
      <c r="M123" s="202" t="s">
        <v>7061</v>
      </c>
    </row>
    <row r="124" spans="1:15" s="180" customFormat="1" ht="75">
      <c r="B124" s="289">
        <v>118</v>
      </c>
      <c r="C124" s="305" t="s">
        <v>3681</v>
      </c>
      <c r="D124" s="289" t="s">
        <v>860</v>
      </c>
      <c r="E124" s="305" t="s">
        <v>2450</v>
      </c>
      <c r="F124" s="310">
        <v>0.5</v>
      </c>
      <c r="G124" s="291">
        <v>0.5</v>
      </c>
      <c r="H124" s="291"/>
      <c r="I124" s="289" t="s">
        <v>1170</v>
      </c>
      <c r="J124" s="289" t="s">
        <v>2498</v>
      </c>
      <c r="K124" s="290" t="s">
        <v>6960</v>
      </c>
      <c r="L124" s="290" t="s">
        <v>6947</v>
      </c>
      <c r="M124" s="202" t="s">
        <v>7061</v>
      </c>
    </row>
    <row r="125" spans="1:15" s="180" customFormat="1" ht="135">
      <c r="B125" s="289">
        <v>119</v>
      </c>
      <c r="C125" s="305" t="s">
        <v>3683</v>
      </c>
      <c r="D125" s="289" t="s">
        <v>860</v>
      </c>
      <c r="E125" s="305" t="s">
        <v>2450</v>
      </c>
      <c r="F125" s="310">
        <v>0.5</v>
      </c>
      <c r="G125" s="291">
        <v>0.5</v>
      </c>
      <c r="H125" s="291"/>
      <c r="I125" s="289" t="s">
        <v>1170</v>
      </c>
      <c r="J125" s="289" t="s">
        <v>2458</v>
      </c>
      <c r="K125" s="290" t="s">
        <v>6959</v>
      </c>
      <c r="L125" s="290" t="s">
        <v>6947</v>
      </c>
      <c r="M125" s="202" t="s">
        <v>7061</v>
      </c>
    </row>
    <row r="126" spans="1:15" s="180" customFormat="1" ht="75">
      <c r="A126" s="436"/>
      <c r="B126" s="289">
        <v>120</v>
      </c>
      <c r="C126" s="290" t="s">
        <v>108</v>
      </c>
      <c r="D126" s="289" t="s">
        <v>104</v>
      </c>
      <c r="E126" s="289" t="s">
        <v>109</v>
      </c>
      <c r="F126" s="291">
        <v>0.152</v>
      </c>
      <c r="G126" s="291">
        <v>0.152</v>
      </c>
      <c r="H126" s="291"/>
      <c r="I126" s="289" t="s">
        <v>23</v>
      </c>
      <c r="J126" s="289" t="s">
        <v>110</v>
      </c>
      <c r="K126" s="290" t="s">
        <v>111</v>
      </c>
      <c r="L126" s="290"/>
      <c r="M126" s="438">
        <v>2</v>
      </c>
      <c r="N126" s="442"/>
      <c r="O126" s="442"/>
    </row>
    <row r="127" spans="1:15" s="180" customFormat="1" ht="60">
      <c r="A127" s="1"/>
      <c r="B127" s="289">
        <v>121</v>
      </c>
      <c r="C127" s="290" t="s">
        <v>4426</v>
      </c>
      <c r="D127" s="289" t="s">
        <v>104</v>
      </c>
      <c r="E127" s="290" t="s">
        <v>4427</v>
      </c>
      <c r="F127" s="310">
        <v>0.72</v>
      </c>
      <c r="G127" s="291">
        <v>0.72</v>
      </c>
      <c r="H127" s="291"/>
      <c r="I127" s="289" t="s">
        <v>4223</v>
      </c>
      <c r="J127" s="289" t="s">
        <v>4428</v>
      </c>
      <c r="K127" s="290" t="s">
        <v>6642</v>
      </c>
      <c r="L127" s="290"/>
      <c r="M127" s="438">
        <v>2</v>
      </c>
    </row>
    <row r="128" spans="1:15" s="1" customFormat="1" ht="105">
      <c r="B128" s="289">
        <v>122</v>
      </c>
      <c r="C128" s="305" t="s">
        <v>3866</v>
      </c>
      <c r="D128" s="289" t="s">
        <v>104</v>
      </c>
      <c r="E128" s="289" t="s">
        <v>3867</v>
      </c>
      <c r="F128" s="291">
        <v>1.3</v>
      </c>
      <c r="G128" s="291">
        <v>1.3</v>
      </c>
      <c r="H128" s="291"/>
      <c r="I128" s="289" t="s">
        <v>281</v>
      </c>
      <c r="J128" s="289" t="s">
        <v>3868</v>
      </c>
      <c r="K128" s="305" t="s">
        <v>3869</v>
      </c>
      <c r="L128" s="290" t="s">
        <v>6694</v>
      </c>
      <c r="M128" s="438">
        <v>2</v>
      </c>
    </row>
    <row r="129" spans="1:13" s="1" customFormat="1" ht="75">
      <c r="B129" s="289">
        <v>123</v>
      </c>
      <c r="C129" s="305" t="s">
        <v>3870</v>
      </c>
      <c r="D129" s="289" t="s">
        <v>104</v>
      </c>
      <c r="E129" s="289" t="s">
        <v>3871</v>
      </c>
      <c r="F129" s="291">
        <v>0.24</v>
      </c>
      <c r="G129" s="291">
        <v>0.24</v>
      </c>
      <c r="H129" s="291"/>
      <c r="I129" s="289" t="s">
        <v>281</v>
      </c>
      <c r="J129" s="289" t="s">
        <v>295</v>
      </c>
      <c r="K129" s="305" t="s">
        <v>3872</v>
      </c>
      <c r="L129" s="290"/>
      <c r="M129" s="438">
        <v>2</v>
      </c>
    </row>
    <row r="130" spans="1:13" s="1" customFormat="1" ht="90">
      <c r="B130" s="289">
        <v>124</v>
      </c>
      <c r="C130" s="305" t="s">
        <v>3873</v>
      </c>
      <c r="D130" s="289" t="s">
        <v>104</v>
      </c>
      <c r="E130" s="289" t="s">
        <v>3874</v>
      </c>
      <c r="F130" s="291">
        <v>1.1000000000000001</v>
      </c>
      <c r="G130" s="291">
        <v>1.1000000000000001</v>
      </c>
      <c r="H130" s="291"/>
      <c r="I130" s="289" t="s">
        <v>281</v>
      </c>
      <c r="J130" s="289" t="s">
        <v>282</v>
      </c>
      <c r="K130" s="305" t="s">
        <v>3875</v>
      </c>
      <c r="L130" s="290" t="s">
        <v>6695</v>
      </c>
      <c r="M130" s="438">
        <v>2</v>
      </c>
    </row>
    <row r="131" spans="1:13" s="180" customFormat="1" ht="105">
      <c r="B131" s="289">
        <v>125</v>
      </c>
      <c r="C131" s="305" t="s">
        <v>3901</v>
      </c>
      <c r="D131" s="289" t="s">
        <v>104</v>
      </c>
      <c r="E131" s="289" t="s">
        <v>3902</v>
      </c>
      <c r="F131" s="308">
        <v>0.54</v>
      </c>
      <c r="G131" s="308">
        <v>0.54</v>
      </c>
      <c r="H131" s="308"/>
      <c r="I131" s="289" t="s">
        <v>905</v>
      </c>
      <c r="J131" s="289" t="s">
        <v>915</v>
      </c>
      <c r="K131" s="290" t="s">
        <v>3903</v>
      </c>
      <c r="L131" s="322"/>
      <c r="M131" s="438">
        <v>2</v>
      </c>
    </row>
    <row r="132" spans="1:13" s="1" customFormat="1" ht="135">
      <c r="B132" s="289">
        <v>126</v>
      </c>
      <c r="C132" s="305" t="s">
        <v>3915</v>
      </c>
      <c r="D132" s="289" t="s">
        <v>104</v>
      </c>
      <c r="E132" s="289" t="s">
        <v>3867</v>
      </c>
      <c r="F132" s="308">
        <v>0.59</v>
      </c>
      <c r="G132" s="308">
        <v>0.59</v>
      </c>
      <c r="H132" s="308"/>
      <c r="I132" s="289" t="s">
        <v>905</v>
      </c>
      <c r="J132" s="289" t="s">
        <v>3899</v>
      </c>
      <c r="K132" s="290" t="s">
        <v>3916</v>
      </c>
      <c r="L132" s="290"/>
      <c r="M132" s="438">
        <v>2</v>
      </c>
    </row>
    <row r="133" spans="1:13" s="180" customFormat="1" ht="45">
      <c r="B133" s="289">
        <v>127</v>
      </c>
      <c r="C133" s="305" t="s">
        <v>3920</v>
      </c>
      <c r="D133" s="289" t="s">
        <v>104</v>
      </c>
      <c r="E133" s="289" t="s">
        <v>3921</v>
      </c>
      <c r="F133" s="291">
        <v>0.43</v>
      </c>
      <c r="G133" s="291">
        <v>0.43</v>
      </c>
      <c r="H133" s="291"/>
      <c r="I133" s="289" t="s">
        <v>1136</v>
      </c>
      <c r="J133" s="289" t="s">
        <v>1159</v>
      </c>
      <c r="K133" s="290" t="s">
        <v>6463</v>
      </c>
      <c r="L133" s="290"/>
      <c r="M133" s="438">
        <v>2</v>
      </c>
    </row>
    <row r="134" spans="1:13" s="1" customFormat="1" ht="45">
      <c r="B134" s="289">
        <v>128</v>
      </c>
      <c r="C134" s="305" t="s">
        <v>3948</v>
      </c>
      <c r="D134" s="289" t="s">
        <v>104</v>
      </c>
      <c r="E134" s="289" t="s">
        <v>3949</v>
      </c>
      <c r="F134" s="291">
        <v>3.38</v>
      </c>
      <c r="G134" s="291">
        <v>3.38</v>
      </c>
      <c r="H134" s="291"/>
      <c r="I134" s="289" t="s">
        <v>1251</v>
      </c>
      <c r="J134" s="289" t="s">
        <v>3950</v>
      </c>
      <c r="K134" s="305" t="s">
        <v>3951</v>
      </c>
      <c r="L134" s="290"/>
      <c r="M134" s="438">
        <v>2</v>
      </c>
    </row>
    <row r="135" spans="1:13" s="180" customFormat="1" ht="90">
      <c r="B135" s="289">
        <v>129</v>
      </c>
      <c r="C135" s="290" t="s">
        <v>3989</v>
      </c>
      <c r="D135" s="289" t="s">
        <v>104</v>
      </c>
      <c r="E135" s="289" t="s">
        <v>109</v>
      </c>
      <c r="F135" s="310">
        <v>0.53</v>
      </c>
      <c r="G135" s="291">
        <v>0.53</v>
      </c>
      <c r="H135" s="291"/>
      <c r="I135" s="289" t="s">
        <v>1808</v>
      </c>
      <c r="J135" s="289" t="s">
        <v>3990</v>
      </c>
      <c r="K135" s="290" t="s">
        <v>3991</v>
      </c>
      <c r="L135" s="290"/>
      <c r="M135" s="438">
        <v>2</v>
      </c>
    </row>
    <row r="136" spans="1:13" s="1" customFormat="1" ht="105">
      <c r="B136" s="289">
        <v>130</v>
      </c>
      <c r="C136" s="305" t="s">
        <v>4056</v>
      </c>
      <c r="D136" s="289" t="s">
        <v>104</v>
      </c>
      <c r="E136" s="289" t="s">
        <v>3898</v>
      </c>
      <c r="F136" s="310">
        <v>0.4</v>
      </c>
      <c r="G136" s="291">
        <v>0.4</v>
      </c>
      <c r="H136" s="291"/>
      <c r="I136" s="289" t="s">
        <v>2557</v>
      </c>
      <c r="J136" s="289" t="s">
        <v>4057</v>
      </c>
      <c r="K136" s="290" t="s">
        <v>4058</v>
      </c>
      <c r="L136" s="290"/>
      <c r="M136" s="438">
        <v>2</v>
      </c>
    </row>
    <row r="137" spans="1:13" s="1" customFormat="1" ht="60">
      <c r="B137" s="289">
        <v>131</v>
      </c>
      <c r="C137" s="305" t="s">
        <v>4059</v>
      </c>
      <c r="D137" s="289" t="s">
        <v>104</v>
      </c>
      <c r="E137" s="289" t="s">
        <v>3902</v>
      </c>
      <c r="F137" s="310">
        <v>0.12</v>
      </c>
      <c r="G137" s="291">
        <v>0.12</v>
      </c>
      <c r="H137" s="291"/>
      <c r="I137" s="289" t="s">
        <v>2557</v>
      </c>
      <c r="J137" s="289" t="s">
        <v>4060</v>
      </c>
      <c r="K137" s="290" t="s">
        <v>4061</v>
      </c>
      <c r="L137" s="290"/>
      <c r="M137" s="438">
        <v>2</v>
      </c>
    </row>
    <row r="138" spans="1:13" s="180" customFormat="1" ht="90">
      <c r="A138" s="1"/>
      <c r="B138" s="289">
        <v>132</v>
      </c>
      <c r="C138" s="290" t="s">
        <v>6090</v>
      </c>
      <c r="D138" s="289" t="s">
        <v>1603</v>
      </c>
      <c r="E138" s="289" t="s">
        <v>6091</v>
      </c>
      <c r="F138" s="291">
        <v>8.6896000000000004</v>
      </c>
      <c r="G138" s="291"/>
      <c r="H138" s="291">
        <v>6.53</v>
      </c>
      <c r="I138" s="289" t="s">
        <v>4222</v>
      </c>
      <c r="J138" s="289" t="s">
        <v>6092</v>
      </c>
      <c r="K138" s="290" t="s">
        <v>6093</v>
      </c>
      <c r="L138" s="290"/>
      <c r="M138" s="438">
        <v>2</v>
      </c>
    </row>
    <row r="139" spans="1:13" s="180" customFormat="1" ht="120">
      <c r="A139" s="1"/>
      <c r="B139" s="289">
        <v>133</v>
      </c>
      <c r="C139" s="290" t="s">
        <v>5948</v>
      </c>
      <c r="D139" s="289" t="s">
        <v>122</v>
      </c>
      <c r="E139" s="289" t="s">
        <v>5949</v>
      </c>
      <c r="F139" s="291">
        <v>5.84</v>
      </c>
      <c r="G139" s="291">
        <v>5.84</v>
      </c>
      <c r="H139" s="291"/>
      <c r="I139" s="289" t="s">
        <v>4222</v>
      </c>
      <c r="J139" s="289" t="s">
        <v>5950</v>
      </c>
      <c r="K139" s="290" t="s">
        <v>5951</v>
      </c>
      <c r="L139" s="290"/>
      <c r="M139" s="16">
        <v>3</v>
      </c>
    </row>
    <row r="140" spans="1:13" s="180" customFormat="1" ht="120">
      <c r="A140" s="1"/>
      <c r="B140" s="289">
        <v>134</v>
      </c>
      <c r="C140" s="290" t="s">
        <v>6099</v>
      </c>
      <c r="D140" s="289" t="s">
        <v>1603</v>
      </c>
      <c r="E140" s="289" t="s">
        <v>5992</v>
      </c>
      <c r="F140" s="291">
        <v>0.18</v>
      </c>
      <c r="G140" s="291">
        <v>0.18</v>
      </c>
      <c r="H140" s="291"/>
      <c r="I140" s="289" t="s">
        <v>4222</v>
      </c>
      <c r="J140" s="289" t="s">
        <v>5953</v>
      </c>
      <c r="K140" s="290" t="s">
        <v>6100</v>
      </c>
      <c r="L140" s="290"/>
      <c r="M140" s="16">
        <v>3</v>
      </c>
    </row>
    <row r="141" spans="1:13" s="180" customFormat="1" ht="75">
      <c r="A141" s="1"/>
      <c r="B141" s="289">
        <v>135</v>
      </c>
      <c r="C141" s="290" t="s">
        <v>6117</v>
      </c>
      <c r="D141" s="289" t="s">
        <v>122</v>
      </c>
      <c r="E141" s="289" t="s">
        <v>5992</v>
      </c>
      <c r="F141" s="291">
        <v>53.87</v>
      </c>
      <c r="G141" s="291">
        <v>53.87</v>
      </c>
      <c r="H141" s="291"/>
      <c r="I141" s="289" t="s">
        <v>4222</v>
      </c>
      <c r="J141" s="289" t="s">
        <v>5971</v>
      </c>
      <c r="K141" s="290" t="s">
        <v>6118</v>
      </c>
      <c r="L141" s="290"/>
      <c r="M141" s="16">
        <v>3</v>
      </c>
    </row>
    <row r="142" spans="1:13" s="180" customFormat="1" ht="75">
      <c r="A142" s="1"/>
      <c r="B142" s="289">
        <v>136</v>
      </c>
      <c r="C142" s="290" t="s">
        <v>6121</v>
      </c>
      <c r="D142" s="289" t="s">
        <v>6122</v>
      </c>
      <c r="E142" s="289" t="s">
        <v>5992</v>
      </c>
      <c r="F142" s="291">
        <v>3.76</v>
      </c>
      <c r="G142" s="291">
        <v>3.76</v>
      </c>
      <c r="H142" s="291"/>
      <c r="I142" s="289" t="s">
        <v>4222</v>
      </c>
      <c r="J142" s="289" t="s">
        <v>5971</v>
      </c>
      <c r="K142" s="290" t="s">
        <v>6123</v>
      </c>
      <c r="L142" s="290"/>
      <c r="M142" s="16">
        <v>3</v>
      </c>
    </row>
    <row r="143" spans="1:13" s="180" customFormat="1" ht="75">
      <c r="A143" s="1"/>
      <c r="B143" s="289">
        <v>137</v>
      </c>
      <c r="C143" s="290" t="s">
        <v>6126</v>
      </c>
      <c r="D143" s="289" t="s">
        <v>6127</v>
      </c>
      <c r="E143" s="289" t="s">
        <v>5992</v>
      </c>
      <c r="F143" s="291">
        <v>1.19</v>
      </c>
      <c r="G143" s="291">
        <v>1.19</v>
      </c>
      <c r="H143" s="291"/>
      <c r="I143" s="289" t="s">
        <v>4222</v>
      </c>
      <c r="J143" s="289" t="s">
        <v>6013</v>
      </c>
      <c r="K143" s="290" t="s">
        <v>6128</v>
      </c>
      <c r="L143" s="290"/>
      <c r="M143" s="16">
        <v>3</v>
      </c>
    </row>
    <row r="144" spans="1:13" s="180" customFormat="1" ht="75">
      <c r="A144" s="1"/>
      <c r="B144" s="289">
        <v>138</v>
      </c>
      <c r="C144" s="305" t="s">
        <v>6137</v>
      </c>
      <c r="D144" s="289" t="s">
        <v>1603</v>
      </c>
      <c r="E144" s="289" t="s">
        <v>5992</v>
      </c>
      <c r="F144" s="291">
        <v>48.89</v>
      </c>
      <c r="G144" s="291">
        <v>48.89</v>
      </c>
      <c r="H144" s="291"/>
      <c r="I144" s="289" t="s">
        <v>4222</v>
      </c>
      <c r="J144" s="289" t="s">
        <v>6138</v>
      </c>
      <c r="K144" s="290" t="s">
        <v>6139</v>
      </c>
      <c r="L144" s="290"/>
      <c r="M144" s="16">
        <v>3</v>
      </c>
    </row>
    <row r="145" spans="1:13" s="180" customFormat="1" ht="75">
      <c r="A145" s="1"/>
      <c r="B145" s="289">
        <v>139</v>
      </c>
      <c r="C145" s="305" t="s">
        <v>6140</v>
      </c>
      <c r="D145" s="289" t="s">
        <v>929</v>
      </c>
      <c r="E145" s="289" t="s">
        <v>5992</v>
      </c>
      <c r="F145" s="291">
        <v>138.94</v>
      </c>
      <c r="G145" s="291">
        <v>138.94</v>
      </c>
      <c r="H145" s="291"/>
      <c r="I145" s="289" t="s">
        <v>4222</v>
      </c>
      <c r="J145" s="289" t="s">
        <v>6141</v>
      </c>
      <c r="K145" s="290" t="s">
        <v>6142</v>
      </c>
      <c r="L145" s="290"/>
      <c r="M145" s="16">
        <v>3</v>
      </c>
    </row>
    <row r="146" spans="1:13" s="180" customFormat="1" ht="75">
      <c r="A146" s="1"/>
      <c r="B146" s="289">
        <v>140</v>
      </c>
      <c r="C146" s="305" t="s">
        <v>6143</v>
      </c>
      <c r="D146" s="289" t="s">
        <v>27</v>
      </c>
      <c r="E146" s="289" t="s">
        <v>5992</v>
      </c>
      <c r="F146" s="291">
        <v>25</v>
      </c>
      <c r="G146" s="291">
        <v>25</v>
      </c>
      <c r="H146" s="291"/>
      <c r="I146" s="289" t="s">
        <v>4222</v>
      </c>
      <c r="J146" s="289" t="s">
        <v>6144</v>
      </c>
      <c r="K146" s="290" t="s">
        <v>6145</v>
      </c>
      <c r="L146" s="290"/>
      <c r="M146" s="16">
        <v>3</v>
      </c>
    </row>
    <row r="147" spans="1:13" s="180" customFormat="1" ht="75">
      <c r="A147" s="1"/>
      <c r="B147" s="289">
        <v>141</v>
      </c>
      <c r="C147" s="305" t="s">
        <v>6146</v>
      </c>
      <c r="D147" s="289" t="s">
        <v>27</v>
      </c>
      <c r="E147" s="289" t="s">
        <v>5992</v>
      </c>
      <c r="F147" s="291">
        <v>36</v>
      </c>
      <c r="G147" s="291">
        <v>36</v>
      </c>
      <c r="H147" s="291"/>
      <c r="I147" s="289" t="s">
        <v>4222</v>
      </c>
      <c r="J147" s="289" t="s">
        <v>5965</v>
      </c>
      <c r="K147" s="290" t="s">
        <v>6147</v>
      </c>
      <c r="L147" s="290"/>
      <c r="M147" s="16">
        <v>3</v>
      </c>
    </row>
    <row r="148" spans="1:13" s="180" customFormat="1" ht="150">
      <c r="A148" s="1"/>
      <c r="B148" s="289">
        <v>142</v>
      </c>
      <c r="C148" s="305" t="s">
        <v>6150</v>
      </c>
      <c r="D148" s="289" t="s">
        <v>929</v>
      </c>
      <c r="E148" s="289" t="s">
        <v>5992</v>
      </c>
      <c r="F148" s="291">
        <v>48.563000000000002</v>
      </c>
      <c r="G148" s="291">
        <v>48.563000000000002</v>
      </c>
      <c r="H148" s="291"/>
      <c r="I148" s="289" t="s">
        <v>4222</v>
      </c>
      <c r="J148" s="289" t="s">
        <v>6151</v>
      </c>
      <c r="K148" s="290" t="s">
        <v>6152</v>
      </c>
      <c r="L148" s="290"/>
      <c r="M148" s="16">
        <v>3</v>
      </c>
    </row>
    <row r="149" spans="1:13" s="180" customFormat="1" ht="90">
      <c r="A149" s="1"/>
      <c r="B149" s="289">
        <v>143</v>
      </c>
      <c r="C149" s="305" t="s">
        <v>6153</v>
      </c>
      <c r="D149" s="289" t="s">
        <v>410</v>
      </c>
      <c r="E149" s="289" t="s">
        <v>5992</v>
      </c>
      <c r="F149" s="291">
        <v>1.98</v>
      </c>
      <c r="G149" s="291">
        <v>1.98</v>
      </c>
      <c r="H149" s="291"/>
      <c r="I149" s="289" t="s">
        <v>4222</v>
      </c>
      <c r="J149" s="289" t="s">
        <v>5993</v>
      </c>
      <c r="K149" s="290" t="s">
        <v>6154</v>
      </c>
      <c r="L149" s="290"/>
      <c r="M149" s="16">
        <v>3</v>
      </c>
    </row>
    <row r="150" spans="1:13" s="180" customFormat="1" ht="90">
      <c r="A150" s="1"/>
      <c r="B150" s="289">
        <v>144</v>
      </c>
      <c r="C150" s="305" t="s">
        <v>6155</v>
      </c>
      <c r="D150" s="289" t="s">
        <v>410</v>
      </c>
      <c r="E150" s="289" t="s">
        <v>5992</v>
      </c>
      <c r="F150" s="291">
        <v>1.1299999999999999</v>
      </c>
      <c r="G150" s="291">
        <v>1.1299999999999999</v>
      </c>
      <c r="H150" s="291"/>
      <c r="I150" s="289" t="s">
        <v>4222</v>
      </c>
      <c r="J150" s="289" t="s">
        <v>5965</v>
      </c>
      <c r="K150" s="290" t="s">
        <v>6156</v>
      </c>
      <c r="L150" s="290"/>
      <c r="M150" s="16">
        <v>3</v>
      </c>
    </row>
    <row r="151" spans="1:13" s="180" customFormat="1" ht="75">
      <c r="A151" s="1"/>
      <c r="B151" s="289">
        <v>145</v>
      </c>
      <c r="C151" s="305" t="s">
        <v>6157</v>
      </c>
      <c r="D151" s="289" t="s">
        <v>122</v>
      </c>
      <c r="E151" s="289" t="s">
        <v>5992</v>
      </c>
      <c r="F151" s="291">
        <v>11.1</v>
      </c>
      <c r="G151" s="291">
        <v>11.1</v>
      </c>
      <c r="H151" s="291"/>
      <c r="I151" s="289" t="s">
        <v>4222</v>
      </c>
      <c r="J151" s="289" t="s">
        <v>6013</v>
      </c>
      <c r="K151" s="290" t="s">
        <v>6158</v>
      </c>
      <c r="L151" s="290"/>
      <c r="M151" s="16">
        <v>3</v>
      </c>
    </row>
    <row r="152" spans="1:13" s="180" customFormat="1" ht="105">
      <c r="A152" s="1"/>
      <c r="B152" s="289">
        <v>146</v>
      </c>
      <c r="C152" s="290" t="s">
        <v>6169</v>
      </c>
      <c r="D152" s="289" t="s">
        <v>929</v>
      </c>
      <c r="E152" s="290" t="s">
        <v>5992</v>
      </c>
      <c r="F152" s="307">
        <v>3.99</v>
      </c>
      <c r="G152" s="308">
        <v>3.99</v>
      </c>
      <c r="H152" s="291"/>
      <c r="I152" s="289" t="s">
        <v>4222</v>
      </c>
      <c r="J152" s="289" t="s">
        <v>5956</v>
      </c>
      <c r="K152" s="290" t="s">
        <v>6170</v>
      </c>
      <c r="L152" s="290"/>
      <c r="M152" s="16">
        <v>3</v>
      </c>
    </row>
    <row r="153" spans="1:13" s="180" customFormat="1" ht="60">
      <c r="A153" s="1"/>
      <c r="B153" s="289">
        <v>147</v>
      </c>
      <c r="C153" s="290" t="s">
        <v>6171</v>
      </c>
      <c r="D153" s="289" t="s">
        <v>41</v>
      </c>
      <c r="E153" s="290" t="s">
        <v>5992</v>
      </c>
      <c r="F153" s="307">
        <v>16.7</v>
      </c>
      <c r="G153" s="308">
        <v>16.7</v>
      </c>
      <c r="H153" s="291"/>
      <c r="I153" s="289" t="s">
        <v>4222</v>
      </c>
      <c r="J153" s="289" t="s">
        <v>5993</v>
      </c>
      <c r="K153" s="290" t="s">
        <v>6172</v>
      </c>
      <c r="L153" s="290"/>
      <c r="M153" s="16">
        <v>3</v>
      </c>
    </row>
    <row r="154" spans="1:13" s="180" customFormat="1" ht="45">
      <c r="A154" s="1"/>
      <c r="B154" s="289">
        <v>148</v>
      </c>
      <c r="C154" s="290" t="s">
        <v>6173</v>
      </c>
      <c r="D154" s="289" t="s">
        <v>41</v>
      </c>
      <c r="E154" s="290" t="s">
        <v>5992</v>
      </c>
      <c r="F154" s="307">
        <v>13.31</v>
      </c>
      <c r="G154" s="308">
        <v>13.31</v>
      </c>
      <c r="H154" s="291"/>
      <c r="I154" s="289" t="s">
        <v>4222</v>
      </c>
      <c r="J154" s="289" t="s">
        <v>6013</v>
      </c>
      <c r="K154" s="290" t="s">
        <v>6174</v>
      </c>
      <c r="L154" s="290"/>
      <c r="M154" s="16">
        <v>3</v>
      </c>
    </row>
    <row r="155" spans="1:13" s="1" customFormat="1" ht="255">
      <c r="B155" s="289">
        <v>149</v>
      </c>
      <c r="C155" s="290" t="s">
        <v>4085</v>
      </c>
      <c r="D155" s="289" t="s">
        <v>860</v>
      </c>
      <c r="E155" s="289" t="s">
        <v>280</v>
      </c>
      <c r="F155" s="291">
        <v>38.46</v>
      </c>
      <c r="G155" s="291">
        <v>38.46</v>
      </c>
      <c r="H155" s="291"/>
      <c r="I155" s="289" t="s">
        <v>281</v>
      </c>
      <c r="J155" s="289" t="s">
        <v>542</v>
      </c>
      <c r="K155" s="315" t="s">
        <v>4086</v>
      </c>
      <c r="L155" s="290"/>
      <c r="M155" s="16">
        <v>3</v>
      </c>
    </row>
    <row r="156" spans="1:13" s="1" customFormat="1" ht="165">
      <c r="B156" s="289">
        <v>150</v>
      </c>
      <c r="C156" s="290" t="s">
        <v>4087</v>
      </c>
      <c r="D156" s="289" t="s">
        <v>860</v>
      </c>
      <c r="E156" s="289" t="s">
        <v>280</v>
      </c>
      <c r="F156" s="291">
        <v>43.9</v>
      </c>
      <c r="G156" s="291">
        <v>43.9</v>
      </c>
      <c r="H156" s="291"/>
      <c r="I156" s="289" t="s">
        <v>281</v>
      </c>
      <c r="J156" s="289" t="s">
        <v>306</v>
      </c>
      <c r="K156" s="315" t="s">
        <v>4088</v>
      </c>
      <c r="L156" s="290"/>
      <c r="M156" s="16">
        <v>3</v>
      </c>
    </row>
    <row r="157" spans="1:13" s="1" customFormat="1" ht="135">
      <c r="B157" s="289">
        <v>151</v>
      </c>
      <c r="C157" s="290" t="s">
        <v>4089</v>
      </c>
      <c r="D157" s="289" t="s">
        <v>860</v>
      </c>
      <c r="E157" s="289" t="s">
        <v>280</v>
      </c>
      <c r="F157" s="291">
        <v>87.9</v>
      </c>
      <c r="G157" s="291">
        <v>87.9</v>
      </c>
      <c r="H157" s="291"/>
      <c r="I157" s="289" t="s">
        <v>281</v>
      </c>
      <c r="J157" s="289" t="s">
        <v>4090</v>
      </c>
      <c r="K157" s="315" t="s">
        <v>4091</v>
      </c>
      <c r="L157" s="290"/>
      <c r="M157" s="16">
        <v>3</v>
      </c>
    </row>
    <row r="158" spans="1:13" s="1" customFormat="1" ht="150">
      <c r="B158" s="289">
        <v>152</v>
      </c>
      <c r="C158" s="290" t="s">
        <v>4092</v>
      </c>
      <c r="D158" s="289" t="s">
        <v>860</v>
      </c>
      <c r="E158" s="289" t="s">
        <v>280</v>
      </c>
      <c r="F158" s="291">
        <v>52.7</v>
      </c>
      <c r="G158" s="291">
        <v>52.7</v>
      </c>
      <c r="H158" s="291"/>
      <c r="I158" s="289" t="s">
        <v>281</v>
      </c>
      <c r="J158" s="289" t="s">
        <v>380</v>
      </c>
      <c r="K158" s="315" t="s">
        <v>4093</v>
      </c>
      <c r="L158" s="290"/>
      <c r="M158" s="16">
        <v>3</v>
      </c>
    </row>
    <row r="159" spans="1:13" s="1" customFormat="1" ht="30">
      <c r="B159" s="289">
        <v>153</v>
      </c>
      <c r="C159" s="290" t="s">
        <v>4094</v>
      </c>
      <c r="D159" s="289" t="s">
        <v>860</v>
      </c>
      <c r="E159" s="289" t="s">
        <v>280</v>
      </c>
      <c r="F159" s="291">
        <v>165</v>
      </c>
      <c r="G159" s="291">
        <v>165</v>
      </c>
      <c r="H159" s="291"/>
      <c r="I159" s="289" t="s">
        <v>281</v>
      </c>
      <c r="J159" s="289" t="s">
        <v>363</v>
      </c>
      <c r="K159" s="315" t="s">
        <v>4095</v>
      </c>
      <c r="L159" s="290"/>
      <c r="M159" s="16">
        <v>3</v>
      </c>
    </row>
    <row r="160" spans="1:13" s="1" customFormat="1" ht="75">
      <c r="B160" s="289">
        <v>154</v>
      </c>
      <c r="C160" s="290" t="s">
        <v>4096</v>
      </c>
      <c r="D160" s="289" t="s">
        <v>27</v>
      </c>
      <c r="E160" s="289" t="s">
        <v>280</v>
      </c>
      <c r="F160" s="291">
        <v>29.3</v>
      </c>
      <c r="G160" s="291">
        <v>29.3</v>
      </c>
      <c r="H160" s="291"/>
      <c r="I160" s="289" t="s">
        <v>281</v>
      </c>
      <c r="J160" s="289" t="s">
        <v>282</v>
      </c>
      <c r="K160" s="315" t="s">
        <v>4097</v>
      </c>
      <c r="L160" s="290"/>
      <c r="M160" s="16">
        <v>3</v>
      </c>
    </row>
    <row r="161" spans="2:13" s="1" customFormat="1" ht="60">
      <c r="B161" s="289">
        <v>155</v>
      </c>
      <c r="C161" s="290" t="s">
        <v>4098</v>
      </c>
      <c r="D161" s="289" t="s">
        <v>860</v>
      </c>
      <c r="E161" s="289" t="s">
        <v>280</v>
      </c>
      <c r="F161" s="291">
        <v>56.8</v>
      </c>
      <c r="G161" s="291">
        <v>56.8</v>
      </c>
      <c r="H161" s="291"/>
      <c r="I161" s="289" t="s">
        <v>281</v>
      </c>
      <c r="J161" s="289" t="s">
        <v>4099</v>
      </c>
      <c r="K161" s="315" t="s">
        <v>4100</v>
      </c>
      <c r="L161" s="290"/>
      <c r="M161" s="16">
        <v>3</v>
      </c>
    </row>
    <row r="162" spans="2:13" s="1" customFormat="1" ht="180">
      <c r="B162" s="289">
        <v>156</v>
      </c>
      <c r="C162" s="305" t="s">
        <v>4101</v>
      </c>
      <c r="D162" s="289" t="s">
        <v>860</v>
      </c>
      <c r="E162" s="289" t="s">
        <v>280</v>
      </c>
      <c r="F162" s="291">
        <v>45.3</v>
      </c>
      <c r="G162" s="291">
        <v>45.3</v>
      </c>
      <c r="H162" s="291"/>
      <c r="I162" s="289" t="s">
        <v>281</v>
      </c>
      <c r="J162" s="289" t="s">
        <v>282</v>
      </c>
      <c r="K162" s="305" t="s">
        <v>4102</v>
      </c>
      <c r="L162" s="290"/>
      <c r="M162" s="16">
        <v>3</v>
      </c>
    </row>
    <row r="163" spans="2:13" s="1" customFormat="1" ht="195">
      <c r="B163" s="289">
        <v>157</v>
      </c>
      <c r="C163" s="305" t="s">
        <v>4103</v>
      </c>
      <c r="D163" s="289" t="s">
        <v>860</v>
      </c>
      <c r="E163" s="289" t="s">
        <v>280</v>
      </c>
      <c r="F163" s="291">
        <v>79.900000000000006</v>
      </c>
      <c r="G163" s="291">
        <v>79.900000000000006</v>
      </c>
      <c r="H163" s="291"/>
      <c r="I163" s="289" t="s">
        <v>281</v>
      </c>
      <c r="J163" s="289" t="s">
        <v>870</v>
      </c>
      <c r="K163" s="305" t="s">
        <v>4104</v>
      </c>
      <c r="L163" s="290"/>
      <c r="M163" s="16">
        <v>3</v>
      </c>
    </row>
    <row r="164" spans="2:13" s="1" customFormat="1" ht="180">
      <c r="B164" s="289">
        <v>158</v>
      </c>
      <c r="C164" s="305" t="s">
        <v>4105</v>
      </c>
      <c r="D164" s="289" t="s">
        <v>860</v>
      </c>
      <c r="E164" s="289" t="s">
        <v>280</v>
      </c>
      <c r="F164" s="291">
        <v>95.8</v>
      </c>
      <c r="G164" s="291">
        <v>95.8</v>
      </c>
      <c r="H164" s="291"/>
      <c r="I164" s="289" t="s">
        <v>281</v>
      </c>
      <c r="J164" s="289" t="s">
        <v>295</v>
      </c>
      <c r="K164" s="305" t="s">
        <v>4102</v>
      </c>
      <c r="L164" s="290"/>
      <c r="M164" s="16">
        <v>3</v>
      </c>
    </row>
    <row r="165" spans="2:13" s="1" customFormat="1" ht="195">
      <c r="B165" s="289">
        <v>159</v>
      </c>
      <c r="C165" s="305" t="s">
        <v>4106</v>
      </c>
      <c r="D165" s="289" t="s">
        <v>860</v>
      </c>
      <c r="E165" s="289" t="s">
        <v>280</v>
      </c>
      <c r="F165" s="291">
        <v>57.3</v>
      </c>
      <c r="G165" s="291">
        <v>57.3</v>
      </c>
      <c r="H165" s="291"/>
      <c r="I165" s="289" t="s">
        <v>281</v>
      </c>
      <c r="J165" s="289" t="s">
        <v>282</v>
      </c>
      <c r="K165" s="305" t="s">
        <v>4104</v>
      </c>
      <c r="L165" s="290"/>
      <c r="M165" s="16">
        <v>3</v>
      </c>
    </row>
    <row r="166" spans="2:13" s="1" customFormat="1" ht="195">
      <c r="B166" s="289">
        <v>160</v>
      </c>
      <c r="C166" s="305" t="s">
        <v>4107</v>
      </c>
      <c r="D166" s="289" t="s">
        <v>860</v>
      </c>
      <c r="E166" s="289" t="s">
        <v>280</v>
      </c>
      <c r="F166" s="291">
        <v>46.6</v>
      </c>
      <c r="G166" s="291">
        <v>46.6</v>
      </c>
      <c r="H166" s="291"/>
      <c r="I166" s="289" t="s">
        <v>281</v>
      </c>
      <c r="J166" s="289" t="s">
        <v>295</v>
      </c>
      <c r="K166" s="305" t="s">
        <v>4104</v>
      </c>
      <c r="L166" s="290"/>
      <c r="M166" s="16">
        <v>3</v>
      </c>
    </row>
    <row r="167" spans="2:13" s="1" customFormat="1" ht="165">
      <c r="B167" s="289">
        <v>161</v>
      </c>
      <c r="C167" s="305" t="s">
        <v>4108</v>
      </c>
      <c r="D167" s="289" t="s">
        <v>929</v>
      </c>
      <c r="E167" s="289" t="s">
        <v>280</v>
      </c>
      <c r="F167" s="291">
        <v>51.32</v>
      </c>
      <c r="G167" s="291">
        <v>51.32</v>
      </c>
      <c r="H167" s="291"/>
      <c r="I167" s="289" t="s">
        <v>281</v>
      </c>
      <c r="J167" s="289" t="s">
        <v>374</v>
      </c>
      <c r="K167" s="305" t="s">
        <v>4109</v>
      </c>
      <c r="L167" s="290"/>
      <c r="M167" s="16">
        <v>3</v>
      </c>
    </row>
    <row r="168" spans="2:13" s="1" customFormat="1" ht="210">
      <c r="B168" s="289">
        <v>162</v>
      </c>
      <c r="C168" s="305" t="s">
        <v>4110</v>
      </c>
      <c r="D168" s="289" t="s">
        <v>860</v>
      </c>
      <c r="E168" s="289" t="s">
        <v>280</v>
      </c>
      <c r="F168" s="291">
        <v>32.799999999999997</v>
      </c>
      <c r="G168" s="291">
        <v>32.799999999999997</v>
      </c>
      <c r="H168" s="291"/>
      <c r="I168" s="289" t="s">
        <v>281</v>
      </c>
      <c r="J168" s="289" t="s">
        <v>374</v>
      </c>
      <c r="K168" s="305" t="s">
        <v>4111</v>
      </c>
      <c r="L168" s="290"/>
      <c r="M168" s="16">
        <v>3</v>
      </c>
    </row>
    <row r="169" spans="2:13" s="1" customFormat="1" ht="195">
      <c r="B169" s="289">
        <v>163</v>
      </c>
      <c r="C169" s="305" t="s">
        <v>4112</v>
      </c>
      <c r="D169" s="289" t="s">
        <v>860</v>
      </c>
      <c r="E169" s="289" t="s">
        <v>280</v>
      </c>
      <c r="F169" s="291">
        <v>39.700000000000003</v>
      </c>
      <c r="G169" s="291">
        <v>39.700000000000003</v>
      </c>
      <c r="H169" s="291"/>
      <c r="I169" s="289" t="s">
        <v>281</v>
      </c>
      <c r="J169" s="289" t="s">
        <v>522</v>
      </c>
      <c r="K169" s="305" t="s">
        <v>4113</v>
      </c>
      <c r="L169" s="290"/>
      <c r="M169" s="16">
        <v>3</v>
      </c>
    </row>
    <row r="170" spans="2:13" s="1" customFormat="1" ht="195">
      <c r="B170" s="289">
        <v>164</v>
      </c>
      <c r="C170" s="305" t="s">
        <v>4114</v>
      </c>
      <c r="D170" s="289" t="s">
        <v>860</v>
      </c>
      <c r="E170" s="289" t="s">
        <v>280</v>
      </c>
      <c r="F170" s="291">
        <v>44.2</v>
      </c>
      <c r="G170" s="291">
        <v>44.2</v>
      </c>
      <c r="H170" s="291"/>
      <c r="I170" s="289" t="s">
        <v>281</v>
      </c>
      <c r="J170" s="289" t="s">
        <v>4115</v>
      </c>
      <c r="K170" s="305" t="s">
        <v>4113</v>
      </c>
      <c r="L170" s="290"/>
      <c r="M170" s="16">
        <v>3</v>
      </c>
    </row>
    <row r="171" spans="2:13" s="1" customFormat="1" ht="240">
      <c r="B171" s="289">
        <v>165</v>
      </c>
      <c r="C171" s="305" t="s">
        <v>4116</v>
      </c>
      <c r="D171" s="289" t="s">
        <v>860</v>
      </c>
      <c r="E171" s="289" t="s">
        <v>280</v>
      </c>
      <c r="F171" s="291">
        <v>57.69</v>
      </c>
      <c r="G171" s="291">
        <v>57.69</v>
      </c>
      <c r="H171" s="291"/>
      <c r="I171" s="289" t="s">
        <v>281</v>
      </c>
      <c r="J171" s="289" t="s">
        <v>286</v>
      </c>
      <c r="K171" s="305" t="s">
        <v>4117</v>
      </c>
      <c r="L171" s="290"/>
      <c r="M171" s="16">
        <v>3</v>
      </c>
    </row>
    <row r="172" spans="2:13" s="1" customFormat="1" ht="210">
      <c r="B172" s="289">
        <v>166</v>
      </c>
      <c r="C172" s="305" t="s">
        <v>4118</v>
      </c>
      <c r="D172" s="289" t="s">
        <v>860</v>
      </c>
      <c r="E172" s="289" t="s">
        <v>280</v>
      </c>
      <c r="F172" s="291">
        <v>23.45</v>
      </c>
      <c r="G172" s="291">
        <v>23.45</v>
      </c>
      <c r="H172" s="291"/>
      <c r="I172" s="289" t="s">
        <v>281</v>
      </c>
      <c r="J172" s="289" t="s">
        <v>286</v>
      </c>
      <c r="K172" s="305" t="s">
        <v>4119</v>
      </c>
      <c r="L172" s="290"/>
      <c r="M172" s="16">
        <v>3</v>
      </c>
    </row>
    <row r="173" spans="2:13" s="1" customFormat="1" ht="60">
      <c r="B173" s="289">
        <v>167</v>
      </c>
      <c r="C173" s="305" t="s">
        <v>4120</v>
      </c>
      <c r="D173" s="289" t="s">
        <v>860</v>
      </c>
      <c r="E173" s="289" t="s">
        <v>280</v>
      </c>
      <c r="F173" s="291">
        <v>20.6</v>
      </c>
      <c r="G173" s="291">
        <v>20.6</v>
      </c>
      <c r="H173" s="291"/>
      <c r="I173" s="289" t="s">
        <v>281</v>
      </c>
      <c r="J173" s="289" t="s">
        <v>282</v>
      </c>
      <c r="K173" s="305" t="s">
        <v>4121</v>
      </c>
      <c r="L173" s="290"/>
      <c r="M173" s="16">
        <v>3</v>
      </c>
    </row>
    <row r="174" spans="2:13" s="1" customFormat="1" ht="150">
      <c r="B174" s="289">
        <v>168</v>
      </c>
      <c r="C174" s="305" t="s">
        <v>4122</v>
      </c>
      <c r="D174" s="289" t="s">
        <v>860</v>
      </c>
      <c r="E174" s="289" t="s">
        <v>280</v>
      </c>
      <c r="F174" s="291">
        <v>48.2</v>
      </c>
      <c r="G174" s="291">
        <v>48.2</v>
      </c>
      <c r="H174" s="291"/>
      <c r="I174" s="289" t="s">
        <v>281</v>
      </c>
      <c r="J174" s="289" t="s">
        <v>416</v>
      </c>
      <c r="K174" s="305" t="s">
        <v>4123</v>
      </c>
      <c r="L174" s="290"/>
      <c r="M174" s="16">
        <v>3</v>
      </c>
    </row>
    <row r="175" spans="2:13" s="1" customFormat="1" ht="195">
      <c r="B175" s="289">
        <v>169</v>
      </c>
      <c r="C175" s="305" t="s">
        <v>4127</v>
      </c>
      <c r="D175" s="289" t="s">
        <v>860</v>
      </c>
      <c r="E175" s="289" t="s">
        <v>280</v>
      </c>
      <c r="F175" s="291">
        <v>268</v>
      </c>
      <c r="G175" s="291">
        <v>268</v>
      </c>
      <c r="H175" s="291"/>
      <c r="I175" s="289" t="s">
        <v>281</v>
      </c>
      <c r="J175" s="289" t="s">
        <v>4128</v>
      </c>
      <c r="K175" s="305" t="s">
        <v>4104</v>
      </c>
      <c r="L175" s="290"/>
      <c r="M175" s="16">
        <v>3</v>
      </c>
    </row>
    <row r="176" spans="2:13" s="1" customFormat="1" ht="195">
      <c r="B176" s="289">
        <v>170</v>
      </c>
      <c r="C176" s="305" t="s">
        <v>4129</v>
      </c>
      <c r="D176" s="289" t="s">
        <v>41</v>
      </c>
      <c r="E176" s="289" t="s">
        <v>280</v>
      </c>
      <c r="F176" s="291">
        <v>136.03149999999999</v>
      </c>
      <c r="G176" s="291">
        <v>136.03149999999999</v>
      </c>
      <c r="H176" s="291"/>
      <c r="I176" s="289" t="s">
        <v>281</v>
      </c>
      <c r="J176" s="289" t="s">
        <v>4130</v>
      </c>
      <c r="K176" s="305" t="s">
        <v>4104</v>
      </c>
      <c r="L176" s="290"/>
      <c r="M176" s="16">
        <v>3</v>
      </c>
    </row>
    <row r="177" spans="1:13" s="1" customFormat="1" ht="180">
      <c r="B177" s="289">
        <v>171</v>
      </c>
      <c r="C177" s="305" t="s">
        <v>4136</v>
      </c>
      <c r="D177" s="289" t="s">
        <v>27</v>
      </c>
      <c r="E177" s="289" t="s">
        <v>280</v>
      </c>
      <c r="F177" s="291">
        <v>14.8</v>
      </c>
      <c r="G177" s="291">
        <v>14.8</v>
      </c>
      <c r="H177" s="291"/>
      <c r="I177" s="289" t="s">
        <v>281</v>
      </c>
      <c r="J177" s="289" t="s">
        <v>4137</v>
      </c>
      <c r="K177" s="305" t="s">
        <v>4102</v>
      </c>
      <c r="L177" s="290"/>
      <c r="M177" s="16">
        <v>3</v>
      </c>
    </row>
    <row r="178" spans="1:13" s="1" customFormat="1" ht="90">
      <c r="B178" s="289">
        <v>172</v>
      </c>
      <c r="C178" s="305" t="s">
        <v>4145</v>
      </c>
      <c r="D178" s="289" t="s">
        <v>860</v>
      </c>
      <c r="E178" s="289" t="s">
        <v>280</v>
      </c>
      <c r="F178" s="291">
        <v>62.44</v>
      </c>
      <c r="G178" s="291">
        <v>62.44</v>
      </c>
      <c r="H178" s="291"/>
      <c r="I178" s="289" t="s">
        <v>281</v>
      </c>
      <c r="J178" s="289" t="s">
        <v>612</v>
      </c>
      <c r="K178" s="305" t="s">
        <v>4146</v>
      </c>
      <c r="L178" s="290"/>
      <c r="M178" s="16">
        <v>3</v>
      </c>
    </row>
    <row r="179" spans="1:13" s="1" customFormat="1" ht="105">
      <c r="B179" s="289">
        <v>173</v>
      </c>
      <c r="C179" s="305" t="s">
        <v>4147</v>
      </c>
      <c r="D179" s="289" t="s">
        <v>860</v>
      </c>
      <c r="E179" s="289" t="s">
        <v>4148</v>
      </c>
      <c r="F179" s="291">
        <v>35.89</v>
      </c>
      <c r="G179" s="291">
        <v>35.89</v>
      </c>
      <c r="H179" s="291"/>
      <c r="I179" s="289" t="s">
        <v>281</v>
      </c>
      <c r="J179" s="289" t="s">
        <v>522</v>
      </c>
      <c r="K179" s="305" t="s">
        <v>4149</v>
      </c>
      <c r="L179" s="290"/>
      <c r="M179" s="16">
        <v>3</v>
      </c>
    </row>
    <row r="180" spans="1:13" s="1" customFormat="1" ht="105">
      <c r="B180" s="289">
        <v>174</v>
      </c>
      <c r="C180" s="305" t="s">
        <v>4150</v>
      </c>
      <c r="D180" s="289" t="s">
        <v>860</v>
      </c>
      <c r="E180" s="289" t="s">
        <v>4151</v>
      </c>
      <c r="F180" s="291">
        <v>107</v>
      </c>
      <c r="G180" s="291">
        <v>107</v>
      </c>
      <c r="H180" s="291"/>
      <c r="I180" s="289" t="s">
        <v>281</v>
      </c>
      <c r="J180" s="289" t="s">
        <v>380</v>
      </c>
      <c r="K180" s="305" t="s">
        <v>4152</v>
      </c>
      <c r="L180" s="290"/>
      <c r="M180" s="16">
        <v>3</v>
      </c>
    </row>
    <row r="181" spans="1:13" s="1" customFormat="1" ht="45">
      <c r="B181" s="289">
        <v>175</v>
      </c>
      <c r="C181" s="305" t="s">
        <v>4157</v>
      </c>
      <c r="D181" s="289" t="s">
        <v>860</v>
      </c>
      <c r="E181" s="289" t="s">
        <v>280</v>
      </c>
      <c r="F181" s="291">
        <v>86.76</v>
      </c>
      <c r="G181" s="291">
        <v>86.76</v>
      </c>
      <c r="H181" s="291"/>
      <c r="I181" s="289" t="s">
        <v>281</v>
      </c>
      <c r="J181" s="289" t="s">
        <v>4158</v>
      </c>
      <c r="K181" s="305" t="s">
        <v>4159</v>
      </c>
      <c r="L181" s="290"/>
      <c r="M181" s="16">
        <v>3</v>
      </c>
    </row>
    <row r="182" spans="1:13" s="1" customFormat="1" ht="120">
      <c r="B182" s="289">
        <v>176</v>
      </c>
      <c r="C182" s="305" t="s">
        <v>4171</v>
      </c>
      <c r="D182" s="289" t="s">
        <v>929</v>
      </c>
      <c r="E182" s="289" t="s">
        <v>947</v>
      </c>
      <c r="F182" s="308">
        <v>226.88</v>
      </c>
      <c r="G182" s="308">
        <v>226.88</v>
      </c>
      <c r="H182" s="308"/>
      <c r="I182" s="289" t="s">
        <v>905</v>
      </c>
      <c r="J182" s="289" t="s">
        <v>4172</v>
      </c>
      <c r="K182" s="290" t="s">
        <v>4173</v>
      </c>
      <c r="L182" s="322"/>
      <c r="M182" s="16">
        <v>3</v>
      </c>
    </row>
    <row r="183" spans="1:13" s="1" customFormat="1" ht="90">
      <c r="B183" s="289">
        <v>177</v>
      </c>
      <c r="C183" s="305" t="s">
        <v>4174</v>
      </c>
      <c r="D183" s="289" t="s">
        <v>4161</v>
      </c>
      <c r="E183" s="289" t="s">
        <v>947</v>
      </c>
      <c r="F183" s="308">
        <v>40.07</v>
      </c>
      <c r="G183" s="308">
        <v>40.07</v>
      </c>
      <c r="H183" s="308"/>
      <c r="I183" s="289" t="s">
        <v>905</v>
      </c>
      <c r="J183" s="289" t="s">
        <v>4175</v>
      </c>
      <c r="K183" s="290" t="s">
        <v>4176</v>
      </c>
      <c r="L183" s="322"/>
      <c r="M183" s="16">
        <v>3</v>
      </c>
    </row>
    <row r="184" spans="1:13" s="1" customFormat="1" ht="165">
      <c r="B184" s="289">
        <v>178</v>
      </c>
      <c r="C184" s="305" t="s">
        <v>4177</v>
      </c>
      <c r="D184" s="289" t="s">
        <v>4161</v>
      </c>
      <c r="E184" s="289" t="s">
        <v>947</v>
      </c>
      <c r="F184" s="308">
        <v>101.7</v>
      </c>
      <c r="G184" s="308">
        <v>101.7</v>
      </c>
      <c r="H184" s="308"/>
      <c r="I184" s="289" t="s">
        <v>905</v>
      </c>
      <c r="J184" s="289" t="s">
        <v>4178</v>
      </c>
      <c r="K184" s="290" t="s">
        <v>4179</v>
      </c>
      <c r="L184" s="322"/>
      <c r="M184" s="16">
        <v>3</v>
      </c>
    </row>
    <row r="185" spans="1:13" s="180" customFormat="1" ht="60">
      <c r="A185" s="1"/>
      <c r="B185" s="289">
        <v>179</v>
      </c>
      <c r="C185" s="355" t="s">
        <v>6485</v>
      </c>
      <c r="D185" s="356" t="s">
        <v>6486</v>
      </c>
      <c r="E185" s="289" t="s">
        <v>4658</v>
      </c>
      <c r="F185" s="357">
        <v>35.9</v>
      </c>
      <c r="G185" s="357">
        <v>33.71</v>
      </c>
      <c r="H185" s="357"/>
      <c r="I185" s="356" t="s">
        <v>4233</v>
      </c>
      <c r="J185" s="289" t="s">
        <v>5427</v>
      </c>
      <c r="K185" s="329" t="s">
        <v>6490</v>
      </c>
      <c r="L185" s="290"/>
      <c r="M185" s="387">
        <v>3</v>
      </c>
    </row>
    <row r="186" spans="1:13" s="180" customFormat="1" ht="60">
      <c r="A186" s="1"/>
      <c r="B186" s="289">
        <v>180</v>
      </c>
      <c r="C186" s="290" t="s">
        <v>6487</v>
      </c>
      <c r="D186" s="289" t="s">
        <v>6486</v>
      </c>
      <c r="E186" s="289" t="s">
        <v>4658</v>
      </c>
      <c r="F186" s="357">
        <v>39.200000000000003</v>
      </c>
      <c r="G186" s="357">
        <v>39.200000000000003</v>
      </c>
      <c r="H186" s="357"/>
      <c r="I186" s="356" t="s">
        <v>4233</v>
      </c>
      <c r="J186" s="289" t="s">
        <v>6488</v>
      </c>
      <c r="K186" s="329" t="s">
        <v>6491</v>
      </c>
      <c r="L186" s="290"/>
      <c r="M186" s="387">
        <v>3</v>
      </c>
    </row>
    <row r="187" spans="1:13" s="1" customFormat="1" ht="45">
      <c r="B187" s="289">
        <v>181</v>
      </c>
      <c r="C187" s="305" t="s">
        <v>4180</v>
      </c>
      <c r="D187" s="289" t="s">
        <v>860</v>
      </c>
      <c r="E187" s="289" t="s">
        <v>4181</v>
      </c>
      <c r="F187" s="308">
        <v>53.1</v>
      </c>
      <c r="G187" s="308">
        <v>53.1</v>
      </c>
      <c r="H187" s="308"/>
      <c r="I187" s="289" t="s">
        <v>905</v>
      </c>
      <c r="J187" s="289" t="s">
        <v>912</v>
      </c>
      <c r="K187" s="290" t="s">
        <v>4182</v>
      </c>
      <c r="L187" s="322"/>
      <c r="M187" s="16">
        <v>3</v>
      </c>
    </row>
    <row r="188" spans="1:13" s="1" customFormat="1" ht="210">
      <c r="B188" s="289">
        <v>182</v>
      </c>
      <c r="C188" s="305" t="s">
        <v>4132</v>
      </c>
      <c r="D188" s="289" t="s">
        <v>860</v>
      </c>
      <c r="E188" s="289" t="s">
        <v>280</v>
      </c>
      <c r="F188" s="291">
        <v>44.72</v>
      </c>
      <c r="G188" s="291">
        <v>44.72</v>
      </c>
      <c r="H188" s="291"/>
      <c r="I188" s="289" t="s">
        <v>281</v>
      </c>
      <c r="J188" s="289" t="s">
        <v>319</v>
      </c>
      <c r="K188" s="305" t="s">
        <v>4133</v>
      </c>
      <c r="L188" s="290"/>
      <c r="M188" s="16">
        <v>3</v>
      </c>
    </row>
    <row r="189" spans="1:13" s="1" customFormat="1" ht="210">
      <c r="B189" s="289">
        <v>183</v>
      </c>
      <c r="C189" s="305" t="s">
        <v>4134</v>
      </c>
      <c r="D189" s="289" t="s">
        <v>860</v>
      </c>
      <c r="E189" s="289" t="s">
        <v>280</v>
      </c>
      <c r="F189" s="291">
        <v>39.5</v>
      </c>
      <c r="G189" s="291">
        <v>39.5</v>
      </c>
      <c r="H189" s="291"/>
      <c r="I189" s="289" t="s">
        <v>281</v>
      </c>
      <c r="J189" s="289" t="s">
        <v>319</v>
      </c>
      <c r="K189" s="305" t="s">
        <v>4135</v>
      </c>
      <c r="L189" s="290"/>
      <c r="M189" s="16">
        <v>3</v>
      </c>
    </row>
    <row r="190" spans="1:13" s="1" customFormat="1" ht="180">
      <c r="B190" s="289">
        <v>184</v>
      </c>
      <c r="C190" s="305" t="s">
        <v>4131</v>
      </c>
      <c r="D190" s="289" t="s">
        <v>860</v>
      </c>
      <c r="E190" s="289" t="s">
        <v>280</v>
      </c>
      <c r="F190" s="291">
        <v>94.63</v>
      </c>
      <c r="G190" s="291">
        <v>94.63</v>
      </c>
      <c r="H190" s="291"/>
      <c r="I190" s="289" t="s">
        <v>281</v>
      </c>
      <c r="J190" s="289" t="s">
        <v>380</v>
      </c>
      <c r="K190" s="305" t="s">
        <v>4102</v>
      </c>
      <c r="L190" s="290"/>
      <c r="M190" s="16">
        <v>3</v>
      </c>
    </row>
    <row r="191" spans="1:13" s="1" customFormat="1" ht="60">
      <c r="B191" s="289">
        <v>185</v>
      </c>
      <c r="C191" s="305" t="s">
        <v>3153</v>
      </c>
      <c r="D191" s="289" t="s">
        <v>860</v>
      </c>
      <c r="E191" s="289" t="s">
        <v>1843</v>
      </c>
      <c r="F191" s="291">
        <v>3.67</v>
      </c>
      <c r="G191" s="291"/>
      <c r="H191" s="291">
        <v>3.44</v>
      </c>
      <c r="I191" s="289" t="s">
        <v>281</v>
      </c>
      <c r="J191" s="289" t="s">
        <v>295</v>
      </c>
      <c r="K191" s="305" t="s">
        <v>3154</v>
      </c>
      <c r="L191" s="290" t="s">
        <v>6668</v>
      </c>
      <c r="M191" s="202" t="s">
        <v>7061</v>
      </c>
    </row>
    <row r="192" spans="1:13" s="1" customFormat="1" ht="45">
      <c r="B192" s="289">
        <v>186</v>
      </c>
      <c r="C192" s="305" t="s">
        <v>3167</v>
      </c>
      <c r="D192" s="289" t="s">
        <v>860</v>
      </c>
      <c r="E192" s="289" t="s">
        <v>1843</v>
      </c>
      <c r="F192" s="291">
        <v>1.4790000000000001</v>
      </c>
      <c r="G192" s="291"/>
      <c r="H192" s="291">
        <v>1.1299999999999999</v>
      </c>
      <c r="I192" s="289" t="s">
        <v>281</v>
      </c>
      <c r="J192" s="289" t="s">
        <v>374</v>
      </c>
      <c r="K192" s="305" t="s">
        <v>3168</v>
      </c>
      <c r="L192" s="290" t="s">
        <v>6686</v>
      </c>
      <c r="M192" s="202" t="s">
        <v>7061</v>
      </c>
    </row>
    <row r="193" spans="1:15" s="1" customFormat="1" ht="45">
      <c r="B193" s="289">
        <v>187</v>
      </c>
      <c r="C193" s="305" t="s">
        <v>3197</v>
      </c>
      <c r="D193" s="289" t="s">
        <v>860</v>
      </c>
      <c r="E193" s="289" t="s">
        <v>1843</v>
      </c>
      <c r="F193" s="291">
        <v>1.88</v>
      </c>
      <c r="G193" s="291"/>
      <c r="H193" s="291">
        <v>1.3</v>
      </c>
      <c r="I193" s="289" t="s">
        <v>281</v>
      </c>
      <c r="J193" s="289" t="s">
        <v>387</v>
      </c>
      <c r="K193" s="305" t="s">
        <v>3198</v>
      </c>
      <c r="L193" s="290" t="s">
        <v>6685</v>
      </c>
      <c r="M193" s="202" t="s">
        <v>7061</v>
      </c>
    </row>
    <row r="194" spans="1:15" s="1" customFormat="1" ht="90">
      <c r="B194" s="289">
        <v>188</v>
      </c>
      <c r="C194" s="305" t="s">
        <v>3199</v>
      </c>
      <c r="D194" s="289" t="s">
        <v>860</v>
      </c>
      <c r="E194" s="289" t="s">
        <v>1843</v>
      </c>
      <c r="F194" s="291">
        <v>1.1299999999999999</v>
      </c>
      <c r="G194" s="291"/>
      <c r="H194" s="291">
        <v>0.81</v>
      </c>
      <c r="I194" s="289" t="s">
        <v>281</v>
      </c>
      <c r="J194" s="289" t="s">
        <v>371</v>
      </c>
      <c r="K194" s="305" t="s">
        <v>3200</v>
      </c>
      <c r="L194" s="290" t="s">
        <v>6686</v>
      </c>
      <c r="M194" s="202" t="s">
        <v>7061</v>
      </c>
    </row>
    <row r="195" spans="1:15" s="180" customFormat="1" ht="180">
      <c r="B195" s="289">
        <v>189</v>
      </c>
      <c r="C195" s="305" t="s">
        <v>3612</v>
      </c>
      <c r="D195" s="289" t="s">
        <v>929</v>
      </c>
      <c r="E195" s="305" t="s">
        <v>1225</v>
      </c>
      <c r="F195" s="310">
        <v>0.05</v>
      </c>
      <c r="G195" s="291"/>
      <c r="H195" s="291"/>
      <c r="I195" s="289" t="s">
        <v>2132</v>
      </c>
      <c r="J195" s="289" t="s">
        <v>3613</v>
      </c>
      <c r="K195" s="290" t="s">
        <v>3614</v>
      </c>
      <c r="L195" s="290" t="s">
        <v>6831</v>
      </c>
      <c r="M195" s="202" t="s">
        <v>7061</v>
      </c>
    </row>
    <row r="196" spans="1:15" s="150" customFormat="1" ht="165">
      <c r="A196" s="1"/>
      <c r="B196" s="289">
        <v>190</v>
      </c>
      <c r="C196" s="305" t="s">
        <v>504</v>
      </c>
      <c r="D196" s="289" t="s">
        <v>27</v>
      </c>
      <c r="E196" s="289" t="s">
        <v>285</v>
      </c>
      <c r="F196" s="308">
        <v>3.8424</v>
      </c>
      <c r="G196" s="308"/>
      <c r="H196" s="308">
        <v>1.56</v>
      </c>
      <c r="I196" s="289" t="s">
        <v>281</v>
      </c>
      <c r="J196" s="289" t="s">
        <v>505</v>
      </c>
      <c r="K196" s="305" t="s">
        <v>506</v>
      </c>
      <c r="L196" s="290"/>
      <c r="M196" s="202" t="s">
        <v>7060</v>
      </c>
      <c r="O196" s="150">
        <v>0</v>
      </c>
    </row>
    <row r="197" spans="1:15" s="150" customFormat="1" ht="135">
      <c r="A197" s="1"/>
      <c r="B197" s="289">
        <v>191</v>
      </c>
      <c r="C197" s="305" t="s">
        <v>521</v>
      </c>
      <c r="D197" s="289" t="s">
        <v>47</v>
      </c>
      <c r="E197" s="289" t="s">
        <v>285</v>
      </c>
      <c r="F197" s="308">
        <v>0.76</v>
      </c>
      <c r="G197" s="308"/>
      <c r="H197" s="308">
        <v>0.72</v>
      </c>
      <c r="I197" s="289" t="s">
        <v>281</v>
      </c>
      <c r="J197" s="289" t="s">
        <v>522</v>
      </c>
      <c r="K197" s="305" t="s">
        <v>523</v>
      </c>
      <c r="L197" s="290"/>
      <c r="M197" s="202" t="s">
        <v>7060</v>
      </c>
      <c r="O197" s="150">
        <v>0</v>
      </c>
    </row>
    <row r="198" spans="1:15" s="150" customFormat="1" ht="135">
      <c r="A198" s="1"/>
      <c r="B198" s="289">
        <v>192</v>
      </c>
      <c r="C198" s="305" t="s">
        <v>529</v>
      </c>
      <c r="D198" s="289" t="s">
        <v>47</v>
      </c>
      <c r="E198" s="289" t="s">
        <v>285</v>
      </c>
      <c r="F198" s="308">
        <v>1.33</v>
      </c>
      <c r="G198" s="308"/>
      <c r="H198" s="308">
        <v>1</v>
      </c>
      <c r="I198" s="289" t="s">
        <v>281</v>
      </c>
      <c r="J198" s="289" t="s">
        <v>303</v>
      </c>
      <c r="K198" s="305" t="s">
        <v>530</v>
      </c>
      <c r="L198" s="290"/>
      <c r="M198" s="202" t="s">
        <v>7060</v>
      </c>
      <c r="O198" s="150">
        <v>0</v>
      </c>
    </row>
    <row r="199" spans="1:15" s="150" customFormat="1" ht="75">
      <c r="A199" s="1"/>
      <c r="B199" s="289">
        <v>193</v>
      </c>
      <c r="C199" s="305" t="s">
        <v>586</v>
      </c>
      <c r="D199" s="289" t="s">
        <v>27</v>
      </c>
      <c r="E199" s="289" t="s">
        <v>285</v>
      </c>
      <c r="F199" s="308">
        <v>0.1</v>
      </c>
      <c r="G199" s="308"/>
      <c r="H199" s="308">
        <v>0.01</v>
      </c>
      <c r="I199" s="289" t="s">
        <v>281</v>
      </c>
      <c r="J199" s="289" t="s">
        <v>366</v>
      </c>
      <c r="K199" s="305" t="s">
        <v>587</v>
      </c>
      <c r="L199" s="290"/>
      <c r="M199" s="202" t="s">
        <v>7060</v>
      </c>
      <c r="O199" s="150">
        <v>0</v>
      </c>
    </row>
    <row r="200" spans="1:15" s="150" customFormat="1" ht="120">
      <c r="A200" s="1"/>
      <c r="B200" s="289">
        <v>194</v>
      </c>
      <c r="C200" s="305" t="s">
        <v>694</v>
      </c>
      <c r="D200" s="289" t="s">
        <v>122</v>
      </c>
      <c r="E200" s="289" t="s">
        <v>285</v>
      </c>
      <c r="F200" s="308">
        <v>9.6999999999999993</v>
      </c>
      <c r="G200" s="308"/>
      <c r="H200" s="308">
        <v>5.17</v>
      </c>
      <c r="I200" s="289" t="s">
        <v>281</v>
      </c>
      <c r="J200" s="289" t="s">
        <v>286</v>
      </c>
      <c r="K200" s="305" t="s">
        <v>695</v>
      </c>
      <c r="L200" s="290"/>
      <c r="M200" s="202" t="s">
        <v>7060</v>
      </c>
      <c r="O200" s="150">
        <v>0</v>
      </c>
    </row>
    <row r="201" spans="1:15" s="150" customFormat="1" ht="225">
      <c r="A201" s="1"/>
      <c r="B201" s="289">
        <v>195</v>
      </c>
      <c r="C201" s="305" t="s">
        <v>696</v>
      </c>
      <c r="D201" s="289" t="s">
        <v>47</v>
      </c>
      <c r="E201" s="289" t="s">
        <v>285</v>
      </c>
      <c r="F201" s="308">
        <v>0.96840000000000004</v>
      </c>
      <c r="G201" s="308"/>
      <c r="H201" s="308">
        <v>0.8</v>
      </c>
      <c r="I201" s="289" t="s">
        <v>281</v>
      </c>
      <c r="J201" s="289" t="s">
        <v>601</v>
      </c>
      <c r="K201" s="305" t="s">
        <v>697</v>
      </c>
      <c r="L201" s="290"/>
      <c r="M201" s="202" t="s">
        <v>7060</v>
      </c>
      <c r="O201" s="150">
        <v>0</v>
      </c>
    </row>
    <row r="202" spans="1:15" s="150" customFormat="1" ht="120">
      <c r="A202" s="1"/>
      <c r="B202" s="289">
        <v>196</v>
      </c>
      <c r="C202" s="305" t="s">
        <v>698</v>
      </c>
      <c r="D202" s="289" t="s">
        <v>47</v>
      </c>
      <c r="E202" s="289" t="s">
        <v>285</v>
      </c>
      <c r="F202" s="308">
        <v>1.0419</v>
      </c>
      <c r="G202" s="308"/>
      <c r="H202" s="308">
        <v>0.83</v>
      </c>
      <c r="I202" s="289" t="s">
        <v>281</v>
      </c>
      <c r="J202" s="289" t="s">
        <v>612</v>
      </c>
      <c r="K202" s="305" t="s">
        <v>699</v>
      </c>
      <c r="L202" s="290"/>
      <c r="M202" s="202" t="s">
        <v>7060</v>
      </c>
      <c r="O202" s="150">
        <v>0</v>
      </c>
    </row>
    <row r="203" spans="1:15" s="150" customFormat="1" ht="180">
      <c r="A203" s="1"/>
      <c r="B203" s="289">
        <v>197</v>
      </c>
      <c r="C203" s="305" t="s">
        <v>702</v>
      </c>
      <c r="D203" s="289" t="s">
        <v>47</v>
      </c>
      <c r="E203" s="289" t="s">
        <v>285</v>
      </c>
      <c r="F203" s="308">
        <v>2.36</v>
      </c>
      <c r="G203" s="308"/>
      <c r="H203" s="308">
        <v>2.1</v>
      </c>
      <c r="I203" s="289" t="s">
        <v>281</v>
      </c>
      <c r="J203" s="289" t="s">
        <v>703</v>
      </c>
      <c r="K203" s="305" t="s">
        <v>704</v>
      </c>
      <c r="L203" s="290"/>
      <c r="M203" s="202" t="s">
        <v>7060</v>
      </c>
      <c r="O203" s="150">
        <v>0</v>
      </c>
    </row>
    <row r="204" spans="1:15" s="150" customFormat="1" ht="165">
      <c r="A204" s="1"/>
      <c r="B204" s="289">
        <v>198</v>
      </c>
      <c r="C204" s="305" t="s">
        <v>709</v>
      </c>
      <c r="D204" s="289" t="s">
        <v>73</v>
      </c>
      <c r="E204" s="289" t="s">
        <v>285</v>
      </c>
      <c r="F204" s="308">
        <v>4.97</v>
      </c>
      <c r="G204" s="308"/>
      <c r="H204" s="308">
        <v>1.68</v>
      </c>
      <c r="I204" s="289" t="s">
        <v>281</v>
      </c>
      <c r="J204" s="289" t="s">
        <v>303</v>
      </c>
      <c r="K204" s="305" t="s">
        <v>710</v>
      </c>
      <c r="L204" s="290" t="s">
        <v>6668</v>
      </c>
      <c r="M204" s="202" t="s">
        <v>7060</v>
      </c>
      <c r="O204" s="150">
        <v>0</v>
      </c>
    </row>
    <row r="205" spans="1:15" s="150" customFormat="1" ht="60">
      <c r="A205" s="1"/>
      <c r="B205" s="289">
        <v>199</v>
      </c>
      <c r="C205" s="305" t="s">
        <v>711</v>
      </c>
      <c r="D205" s="289" t="s">
        <v>712</v>
      </c>
      <c r="E205" s="289" t="s">
        <v>285</v>
      </c>
      <c r="F205" s="308">
        <v>5.7</v>
      </c>
      <c r="G205" s="308"/>
      <c r="H205" s="308">
        <v>2.5299999999999998</v>
      </c>
      <c r="I205" s="289" t="s">
        <v>281</v>
      </c>
      <c r="J205" s="289" t="s">
        <v>286</v>
      </c>
      <c r="K205" s="305" t="s">
        <v>713</v>
      </c>
      <c r="L205" s="290" t="s">
        <v>6668</v>
      </c>
      <c r="M205" s="202" t="s">
        <v>7060</v>
      </c>
      <c r="O205" s="150">
        <v>0</v>
      </c>
    </row>
    <row r="206" spans="1:15" s="150" customFormat="1" ht="90">
      <c r="A206" s="1"/>
      <c r="B206" s="289">
        <v>200</v>
      </c>
      <c r="C206" s="305" t="s">
        <v>714</v>
      </c>
      <c r="D206" s="289" t="s">
        <v>712</v>
      </c>
      <c r="E206" s="289" t="s">
        <v>285</v>
      </c>
      <c r="F206" s="308">
        <v>8.17</v>
      </c>
      <c r="G206" s="308"/>
      <c r="H206" s="308">
        <v>6.25</v>
      </c>
      <c r="I206" s="289" t="s">
        <v>281</v>
      </c>
      <c r="J206" s="289" t="s">
        <v>286</v>
      </c>
      <c r="K206" s="305" t="s">
        <v>715</v>
      </c>
      <c r="L206" s="290" t="s">
        <v>6668</v>
      </c>
      <c r="M206" s="202" t="s">
        <v>7060</v>
      </c>
      <c r="O206" s="150">
        <v>0</v>
      </c>
    </row>
    <row r="207" spans="1:15" s="150" customFormat="1" ht="90">
      <c r="A207" s="1"/>
      <c r="B207" s="289">
        <v>201</v>
      </c>
      <c r="C207" s="305" t="s">
        <v>716</v>
      </c>
      <c r="D207" s="289" t="s">
        <v>712</v>
      </c>
      <c r="E207" s="289" t="s">
        <v>285</v>
      </c>
      <c r="F207" s="308">
        <v>9.85</v>
      </c>
      <c r="G207" s="308"/>
      <c r="H207" s="308">
        <v>2.65</v>
      </c>
      <c r="I207" s="289" t="s">
        <v>281</v>
      </c>
      <c r="J207" s="289" t="s">
        <v>286</v>
      </c>
      <c r="K207" s="305" t="s">
        <v>717</v>
      </c>
      <c r="L207" s="290" t="s">
        <v>6668</v>
      </c>
      <c r="M207" s="202" t="s">
        <v>7060</v>
      </c>
      <c r="O207" s="150">
        <v>0</v>
      </c>
    </row>
    <row r="208" spans="1:15" s="150" customFormat="1" ht="45">
      <c r="A208" s="1"/>
      <c r="B208" s="289">
        <v>202</v>
      </c>
      <c r="C208" s="305" t="s">
        <v>718</v>
      </c>
      <c r="D208" s="289" t="s">
        <v>719</v>
      </c>
      <c r="E208" s="289" t="s">
        <v>720</v>
      </c>
      <c r="F208" s="308">
        <v>0.65</v>
      </c>
      <c r="G208" s="308"/>
      <c r="H208" s="308">
        <v>0.5</v>
      </c>
      <c r="I208" s="289" t="s">
        <v>281</v>
      </c>
      <c r="J208" s="289" t="s">
        <v>306</v>
      </c>
      <c r="K208" s="305" t="s">
        <v>721</v>
      </c>
      <c r="L208" s="290"/>
      <c r="M208" s="202" t="s">
        <v>7060</v>
      </c>
      <c r="O208" s="150">
        <v>0</v>
      </c>
    </row>
  </sheetData>
  <autoFilter ref="B1:M208" xr:uid="{2B26B3C3-5E71-49C6-9FA1-A8D88E7912CD}"/>
  <mergeCells count="9">
    <mergeCell ref="I4:J4"/>
    <mergeCell ref="K4:K5"/>
    <mergeCell ref="L4:L5"/>
    <mergeCell ref="B4:B5"/>
    <mergeCell ref="C4:C5"/>
    <mergeCell ref="D4:D5"/>
    <mergeCell ref="E4:E5"/>
    <mergeCell ref="F4:F5"/>
    <mergeCell ref="G4:H4"/>
  </mergeCells>
  <conditionalFormatting sqref="C1:C1048576">
    <cfRule type="duplicateValues" dxfId="0" priority="1"/>
  </conditionalFormatting>
  <pageMargins left="0.23622047244094491" right="0.23622047244094491" top="0.51181102362204722" bottom="0.47244094488188981" header="0.31496062992125984" footer="0.31496062992125984"/>
  <pageSetup paperSize="9" scale="67" fitToHeight="0" orientation="landscape" r:id="rId1"/>
  <headerFooter>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0BC86-D828-4212-A98B-8758054ABCE5}">
  <sheetPr>
    <tabColor rgb="FFFF0000"/>
    <pageSetUpPr fitToPage="1"/>
  </sheetPr>
  <dimension ref="A1:K18"/>
  <sheetViews>
    <sheetView view="pageBreakPreview" topLeftCell="A4" zoomScale="85" zoomScaleNormal="70" zoomScaleSheetLayoutView="85" workbookViewId="0">
      <selection activeCell="G11" sqref="G11"/>
    </sheetView>
  </sheetViews>
  <sheetFormatPr defaultRowHeight="15.75"/>
  <cols>
    <col min="1" max="1" width="4.85546875" style="1" customWidth="1"/>
    <col min="2" max="2" width="30.5703125" style="1" customWidth="1"/>
    <col min="3" max="3" width="10.42578125" style="1" customWidth="1"/>
    <col min="4" max="4" width="17.85546875" style="1" customWidth="1"/>
    <col min="5" max="5" width="10.5703125" style="1" customWidth="1"/>
    <col min="6" max="7" width="13.140625" style="1" customWidth="1"/>
    <col min="8" max="9" width="12.5703125" style="1" customWidth="1"/>
    <col min="10" max="10" width="69.5703125" style="1" customWidth="1"/>
    <col min="11" max="11" width="14.85546875" style="1" customWidth="1"/>
    <col min="12" max="16384" width="9.140625" style="1"/>
  </cols>
  <sheetData>
    <row r="1" spans="1:11" ht="18.75">
      <c r="A1" s="66" t="s">
        <v>7062</v>
      </c>
      <c r="B1" s="67"/>
      <c r="C1" s="67"/>
      <c r="D1" s="67"/>
      <c r="E1" s="67"/>
      <c r="F1" s="67"/>
      <c r="G1" s="67"/>
      <c r="H1" s="67"/>
      <c r="I1" s="67"/>
      <c r="J1" s="67"/>
      <c r="K1" s="29"/>
    </row>
    <row r="2" spans="1:11" ht="18.75">
      <c r="A2" s="26" t="str">
        <f>Sheet1!A8</f>
        <v>(Kèm theo Nghị quyết số       /NQ-HĐND ngày     /      /2024 của HĐND Thành phố)</v>
      </c>
      <c r="B2" s="25"/>
      <c r="C2" s="25"/>
      <c r="D2" s="25"/>
      <c r="E2" s="25"/>
      <c r="F2" s="25"/>
      <c r="G2" s="25"/>
      <c r="H2" s="25"/>
      <c r="I2" s="25"/>
      <c r="J2" s="25"/>
      <c r="K2" s="29"/>
    </row>
    <row r="3" spans="1:11">
      <c r="A3" s="27"/>
      <c r="B3" s="17"/>
      <c r="C3" s="18"/>
      <c r="D3" s="18"/>
      <c r="E3" s="17"/>
      <c r="F3" s="17"/>
      <c r="G3" s="17"/>
      <c r="H3" s="18"/>
      <c r="I3" s="18"/>
      <c r="J3" s="17"/>
      <c r="K3" s="20"/>
    </row>
    <row r="4" spans="1:11">
      <c r="A4" s="468" t="s">
        <v>1</v>
      </c>
      <c r="B4" s="467" t="s">
        <v>2</v>
      </c>
      <c r="C4" s="467" t="s">
        <v>3</v>
      </c>
      <c r="D4" s="467" t="s">
        <v>4</v>
      </c>
      <c r="E4" s="467" t="s">
        <v>5</v>
      </c>
      <c r="F4" s="468" t="s">
        <v>6</v>
      </c>
      <c r="G4" s="468"/>
      <c r="H4" s="467" t="s">
        <v>7</v>
      </c>
      <c r="I4" s="467"/>
      <c r="J4" s="467" t="s">
        <v>8</v>
      </c>
      <c r="K4" s="467" t="s">
        <v>9</v>
      </c>
    </row>
    <row r="5" spans="1:11" ht="47.25">
      <c r="A5" s="468"/>
      <c r="B5" s="467"/>
      <c r="C5" s="467"/>
      <c r="D5" s="467"/>
      <c r="E5" s="467"/>
      <c r="F5" s="32" t="s">
        <v>10</v>
      </c>
      <c r="G5" s="32" t="s">
        <v>11</v>
      </c>
      <c r="H5" s="32" t="s">
        <v>12</v>
      </c>
      <c r="I5" s="32" t="s">
        <v>13</v>
      </c>
      <c r="J5" s="467"/>
      <c r="K5" s="467"/>
    </row>
    <row r="6" spans="1:11" s="75" customFormat="1">
      <c r="A6" s="73" t="s">
        <v>7063</v>
      </c>
      <c r="B6" s="42" t="s">
        <v>7064</v>
      </c>
      <c r="C6" s="73"/>
      <c r="D6" s="73"/>
      <c r="E6" s="40"/>
      <c r="F6" s="40"/>
      <c r="G6" s="40"/>
      <c r="H6" s="40"/>
      <c r="I6" s="40"/>
      <c r="J6" s="55"/>
      <c r="K6" s="55"/>
    </row>
    <row r="7" spans="1:11" s="447" customFormat="1">
      <c r="A7" s="390">
        <v>1</v>
      </c>
      <c r="B7" s="444" t="s">
        <v>4229</v>
      </c>
      <c r="C7" s="32"/>
      <c r="D7" s="32"/>
      <c r="E7" s="445"/>
      <c r="F7" s="445"/>
      <c r="G7" s="445"/>
      <c r="H7" s="445"/>
      <c r="I7" s="445"/>
      <c r="J7" s="446"/>
      <c r="K7" s="446"/>
    </row>
    <row r="8" spans="1:11" s="447" customFormat="1">
      <c r="A8" s="390" t="s">
        <v>16</v>
      </c>
      <c r="B8" s="443" t="s">
        <v>6493</v>
      </c>
      <c r="C8" s="32"/>
      <c r="D8" s="32"/>
      <c r="E8" s="445"/>
      <c r="F8" s="445"/>
      <c r="G8" s="445"/>
      <c r="H8" s="445"/>
      <c r="I8" s="445"/>
      <c r="J8" s="446"/>
      <c r="K8" s="446"/>
    </row>
    <row r="9" spans="1:11">
      <c r="A9" s="448" t="s">
        <v>18</v>
      </c>
      <c r="B9" s="449" t="s">
        <v>19</v>
      </c>
      <c r="C9" s="6"/>
      <c r="D9" s="6"/>
      <c r="E9" s="33"/>
      <c r="F9" s="33"/>
      <c r="G9" s="33"/>
      <c r="H9" s="33"/>
      <c r="I9" s="33"/>
      <c r="J9" s="7"/>
      <c r="K9" s="7"/>
    </row>
    <row r="10" spans="1:11" ht="78.75">
      <c r="A10" s="6">
        <v>1</v>
      </c>
      <c r="B10" s="33" t="s">
        <v>7067</v>
      </c>
      <c r="C10" s="6" t="s">
        <v>41</v>
      </c>
      <c r="D10" s="6" t="s">
        <v>7069</v>
      </c>
      <c r="E10" s="33">
        <v>18.68</v>
      </c>
      <c r="F10" s="33">
        <v>18.68</v>
      </c>
      <c r="G10" s="33"/>
      <c r="H10" s="33" t="s">
        <v>4229</v>
      </c>
      <c r="I10" s="33" t="s">
        <v>1352</v>
      </c>
      <c r="J10" s="7" t="s">
        <v>7068</v>
      </c>
      <c r="K10" s="392"/>
    </row>
    <row r="11" spans="1:11" s="75" customFormat="1">
      <c r="A11" s="73" t="s">
        <v>7065</v>
      </c>
      <c r="B11" s="42" t="s">
        <v>7066</v>
      </c>
      <c r="C11" s="73"/>
      <c r="D11" s="73"/>
      <c r="E11" s="40"/>
      <c r="F11" s="40"/>
      <c r="G11" s="40"/>
      <c r="H11" s="40"/>
      <c r="I11" s="40"/>
      <c r="J11" s="55"/>
      <c r="K11" s="55"/>
    </row>
    <row r="12" spans="1:11" s="447" customFormat="1">
      <c r="A12" s="32">
        <v>1</v>
      </c>
      <c r="B12" s="445" t="s">
        <v>1671</v>
      </c>
      <c r="C12" s="32"/>
      <c r="D12" s="32"/>
      <c r="E12" s="445"/>
      <c r="F12" s="445"/>
      <c r="G12" s="445"/>
      <c r="H12" s="445"/>
      <c r="I12" s="445"/>
      <c r="J12" s="446"/>
      <c r="K12" s="446"/>
    </row>
    <row r="13" spans="1:11" ht="21" customHeight="1">
      <c r="A13" s="390" t="s">
        <v>16</v>
      </c>
      <c r="B13" s="443" t="s">
        <v>6493</v>
      </c>
      <c r="C13" s="6"/>
      <c r="D13" s="6"/>
      <c r="E13" s="33"/>
      <c r="F13" s="33"/>
      <c r="G13" s="33"/>
      <c r="H13" s="33"/>
      <c r="I13" s="33"/>
      <c r="J13" s="7"/>
      <c r="K13" s="7"/>
    </row>
    <row r="14" spans="1:11">
      <c r="A14" s="448" t="s">
        <v>56</v>
      </c>
      <c r="B14" s="449" t="s">
        <v>6492</v>
      </c>
      <c r="C14" s="6"/>
      <c r="D14" s="6"/>
      <c r="E14" s="33"/>
      <c r="F14" s="33"/>
      <c r="G14" s="33"/>
      <c r="H14" s="33"/>
      <c r="I14" s="33"/>
      <c r="J14" s="7"/>
      <c r="K14" s="7"/>
    </row>
    <row r="15" spans="1:11" ht="346.5">
      <c r="A15" s="19">
        <v>1</v>
      </c>
      <c r="B15" s="7" t="s">
        <v>7070</v>
      </c>
      <c r="C15" s="6" t="s">
        <v>860</v>
      </c>
      <c r="D15" s="6" t="s">
        <v>7071</v>
      </c>
      <c r="E15" s="33">
        <v>51.65</v>
      </c>
      <c r="F15" s="33">
        <v>50.72</v>
      </c>
      <c r="G15" s="33"/>
      <c r="H15" s="33" t="s">
        <v>1671</v>
      </c>
      <c r="I15" s="33" t="s">
        <v>1686</v>
      </c>
      <c r="J15" s="7" t="s">
        <v>7072</v>
      </c>
      <c r="K15" s="7"/>
    </row>
    <row r="17" spans="5:6">
      <c r="E17" s="1">
        <f>COUNTA(E6:E15)</f>
        <v>2</v>
      </c>
      <c r="F17" s="1">
        <f>COUNTA(F6:F15)</f>
        <v>2</v>
      </c>
    </row>
    <row r="18" spans="5:6">
      <c r="E18" s="1">
        <f>SUM(E6:E15)</f>
        <v>70.33</v>
      </c>
      <c r="F18" s="1">
        <f>SUM(F6:F15)</f>
        <v>69.400000000000006</v>
      </c>
    </row>
  </sheetData>
  <mergeCells count="9">
    <mergeCell ref="H4:I4"/>
    <mergeCell ref="J4:J5"/>
    <mergeCell ref="K4:K5"/>
    <mergeCell ref="A4:A5"/>
    <mergeCell ref="B4:B5"/>
    <mergeCell ref="C4:C5"/>
    <mergeCell ref="D4:D5"/>
    <mergeCell ref="E4:E5"/>
    <mergeCell ref="F4:G4"/>
  </mergeCells>
  <pageMargins left="0.25" right="0.25" top="0.55000000000000004" bottom="0.75" header="0.3" footer="0.3"/>
  <pageSetup paperSize="9" scale="6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FADFD-A7BE-4E4B-99F4-30E5D46752B3}">
  <sheetPr>
    <pageSetUpPr fitToPage="1"/>
  </sheetPr>
  <dimension ref="A1:L68"/>
  <sheetViews>
    <sheetView view="pageBreakPreview" topLeftCell="A15" zoomScale="70" zoomScaleNormal="70" zoomScaleSheetLayoutView="70" workbookViewId="0">
      <selection activeCell="H20" sqref="H20"/>
    </sheetView>
  </sheetViews>
  <sheetFormatPr defaultRowHeight="15.75"/>
  <cols>
    <col min="1" max="1" width="4.85546875" style="1" customWidth="1"/>
    <col min="2" max="2" width="30.5703125" style="1" customWidth="1"/>
    <col min="3" max="3" width="10.42578125" style="1" customWidth="1"/>
    <col min="4" max="4" width="17.85546875" style="1" customWidth="1"/>
    <col min="5" max="5" width="10.5703125" style="1" customWidth="1"/>
    <col min="6" max="7" width="13.140625" style="1" customWidth="1"/>
    <col min="8" max="9" width="12.5703125" style="1" customWidth="1"/>
    <col min="10" max="11" width="69.5703125" style="1" customWidth="1"/>
    <col min="12" max="12" width="16.7109375" style="397" customWidth="1"/>
    <col min="13" max="16384" width="9.140625" style="1"/>
  </cols>
  <sheetData>
    <row r="1" spans="1:12">
      <c r="A1" s="393"/>
      <c r="B1" s="393"/>
      <c r="C1" s="393"/>
      <c r="D1" s="393"/>
      <c r="E1" s="393"/>
      <c r="F1" s="393"/>
      <c r="G1" s="393"/>
      <c r="H1" s="393"/>
      <c r="I1" s="393"/>
      <c r="J1" s="393"/>
      <c r="K1" s="393"/>
      <c r="L1" s="394"/>
    </row>
    <row r="2" spans="1:12">
      <c r="A2" s="468" t="s">
        <v>1</v>
      </c>
      <c r="B2" s="467" t="s">
        <v>2</v>
      </c>
      <c r="C2" s="467" t="s">
        <v>3</v>
      </c>
      <c r="D2" s="467" t="s">
        <v>4</v>
      </c>
      <c r="E2" s="467" t="s">
        <v>5</v>
      </c>
      <c r="F2" s="468" t="s">
        <v>6</v>
      </c>
      <c r="G2" s="468"/>
      <c r="H2" s="467" t="s">
        <v>7</v>
      </c>
      <c r="I2" s="467"/>
      <c r="J2" s="467" t="s">
        <v>8</v>
      </c>
      <c r="K2" s="485" t="s">
        <v>7010</v>
      </c>
      <c r="L2" s="467"/>
    </row>
    <row r="3" spans="1:12" ht="47.25">
      <c r="A3" s="468"/>
      <c r="B3" s="467"/>
      <c r="C3" s="467"/>
      <c r="D3" s="467"/>
      <c r="E3" s="467"/>
      <c r="F3" s="32" t="s">
        <v>10</v>
      </c>
      <c r="G3" s="32" t="s">
        <v>11</v>
      </c>
      <c r="H3" s="32" t="s">
        <v>12</v>
      </c>
      <c r="I3" s="32" t="s">
        <v>13</v>
      </c>
      <c r="J3" s="467"/>
      <c r="K3" s="486"/>
      <c r="L3" s="467"/>
    </row>
    <row r="4" spans="1:12" s="2" customFormat="1">
      <c r="A4" s="43" t="s">
        <v>7011</v>
      </c>
      <c r="B4" s="73"/>
      <c r="C4" s="73"/>
      <c r="D4" s="73"/>
      <c r="E4" s="73"/>
      <c r="F4" s="73"/>
      <c r="G4" s="73"/>
      <c r="H4" s="73"/>
      <c r="I4" s="73"/>
      <c r="J4" s="73"/>
      <c r="K4" s="73"/>
      <c r="L4" s="73"/>
    </row>
    <row r="5" spans="1:12" ht="31.5">
      <c r="A5" s="6">
        <v>17</v>
      </c>
      <c r="B5" s="7" t="s">
        <v>6235</v>
      </c>
      <c r="C5" s="6" t="s">
        <v>410</v>
      </c>
      <c r="D5" s="33" t="s">
        <v>6195</v>
      </c>
      <c r="E5" s="35">
        <v>0.38</v>
      </c>
      <c r="F5" s="12">
        <v>0.38</v>
      </c>
      <c r="G5" s="12"/>
      <c r="H5" s="6" t="s">
        <v>4229</v>
      </c>
      <c r="I5" s="6" t="s">
        <v>5962</v>
      </c>
      <c r="J5" s="7" t="s">
        <v>6236</v>
      </c>
      <c r="K5" s="7"/>
      <c r="L5" s="32" t="s">
        <v>7033</v>
      </c>
    </row>
    <row r="6" spans="1:12" ht="63">
      <c r="A6" s="6">
        <v>16</v>
      </c>
      <c r="B6" s="7" t="s">
        <v>5994</v>
      </c>
      <c r="C6" s="6" t="s">
        <v>410</v>
      </c>
      <c r="D6" s="6" t="s">
        <v>5995</v>
      </c>
      <c r="E6" s="12">
        <v>0.18</v>
      </c>
      <c r="F6" s="12">
        <v>0.18</v>
      </c>
      <c r="G6" s="12"/>
      <c r="H6" s="6" t="s">
        <v>4222</v>
      </c>
      <c r="I6" s="6" t="s">
        <v>5977</v>
      </c>
      <c r="J6" s="7" t="s">
        <v>5996</v>
      </c>
      <c r="K6" s="7"/>
      <c r="L6" s="32" t="s">
        <v>7033</v>
      </c>
    </row>
    <row r="7" spans="1:12" ht="31.5">
      <c r="A7" s="6">
        <v>52</v>
      </c>
      <c r="B7" s="7" t="s">
        <v>6184</v>
      </c>
      <c r="C7" s="6" t="s">
        <v>410</v>
      </c>
      <c r="D7" s="6" t="s">
        <v>6185</v>
      </c>
      <c r="E7" s="52">
        <v>0.6</v>
      </c>
      <c r="F7" s="45">
        <v>0.6</v>
      </c>
      <c r="G7" s="12"/>
      <c r="H7" s="6" t="s">
        <v>4222</v>
      </c>
      <c r="I7" s="6" t="s">
        <v>5993</v>
      </c>
      <c r="J7" s="7" t="s">
        <v>6186</v>
      </c>
      <c r="K7" s="7"/>
      <c r="L7" s="32" t="s">
        <v>7033</v>
      </c>
    </row>
    <row r="8" spans="1:12" s="75" customFormat="1">
      <c r="A8" s="395" t="s">
        <v>7012</v>
      </c>
      <c r="B8" s="395"/>
      <c r="C8" s="395"/>
      <c r="D8" s="395"/>
      <c r="E8" s="395"/>
      <c r="F8" s="395"/>
      <c r="G8" s="395"/>
      <c r="H8" s="395"/>
      <c r="I8" s="395"/>
      <c r="J8" s="395"/>
      <c r="K8" s="395"/>
      <c r="L8" s="41"/>
    </row>
    <row r="9" spans="1:12" ht="78.75">
      <c r="A9" s="6">
        <v>1</v>
      </c>
      <c r="B9" s="7" t="s">
        <v>3037</v>
      </c>
      <c r="C9" s="6" t="s">
        <v>860</v>
      </c>
      <c r="D9" s="6" t="s">
        <v>1843</v>
      </c>
      <c r="E9" s="12">
        <v>6.2</v>
      </c>
      <c r="F9" s="12">
        <v>6.2</v>
      </c>
      <c r="G9" s="12">
        <v>6</v>
      </c>
      <c r="H9" s="6" t="s">
        <v>281</v>
      </c>
      <c r="I9" s="6" t="s">
        <v>339</v>
      </c>
      <c r="J9" s="64" t="s">
        <v>7023</v>
      </c>
      <c r="K9" s="64" t="s">
        <v>7024</v>
      </c>
      <c r="L9" s="32" t="s">
        <v>7032</v>
      </c>
    </row>
    <row r="10" spans="1:12" ht="47.25">
      <c r="A10" s="6">
        <v>2</v>
      </c>
      <c r="B10" s="7" t="s">
        <v>3039</v>
      </c>
      <c r="C10" s="6" t="s">
        <v>860</v>
      </c>
      <c r="D10" s="6" t="s">
        <v>1843</v>
      </c>
      <c r="E10" s="12">
        <v>5.9</v>
      </c>
      <c r="F10" s="12">
        <v>1</v>
      </c>
      <c r="G10" s="12">
        <v>5</v>
      </c>
      <c r="H10" s="6" t="s">
        <v>281</v>
      </c>
      <c r="I10" s="6" t="s">
        <v>3040</v>
      </c>
      <c r="J10" s="64" t="s">
        <v>3041</v>
      </c>
      <c r="K10" s="64" t="s">
        <v>7025</v>
      </c>
      <c r="L10" s="32" t="s">
        <v>7032</v>
      </c>
    </row>
    <row r="11" spans="1:12" ht="63">
      <c r="A11" s="6">
        <v>3</v>
      </c>
      <c r="B11" s="7" t="s">
        <v>3042</v>
      </c>
      <c r="C11" s="6" t="s">
        <v>860</v>
      </c>
      <c r="D11" s="6" t="s">
        <v>1843</v>
      </c>
      <c r="E11" s="12">
        <v>3.3</v>
      </c>
      <c r="F11" s="12">
        <v>2.48</v>
      </c>
      <c r="G11" s="12">
        <v>2.4300000000000002</v>
      </c>
      <c r="H11" s="6" t="s">
        <v>281</v>
      </c>
      <c r="I11" s="6" t="s">
        <v>3043</v>
      </c>
      <c r="J11" s="64" t="s">
        <v>3044</v>
      </c>
      <c r="K11" s="64" t="s">
        <v>7026</v>
      </c>
      <c r="L11" s="32" t="s">
        <v>7032</v>
      </c>
    </row>
    <row r="12" spans="1:12" ht="47.25">
      <c r="A12" s="6">
        <v>4</v>
      </c>
      <c r="B12" s="7" t="s">
        <v>3050</v>
      </c>
      <c r="C12" s="6" t="s">
        <v>860</v>
      </c>
      <c r="D12" s="6" t="s">
        <v>1843</v>
      </c>
      <c r="E12" s="12">
        <v>8.9600000000000009</v>
      </c>
      <c r="F12" s="12">
        <v>3</v>
      </c>
      <c r="G12" s="12">
        <v>7</v>
      </c>
      <c r="H12" s="6" t="s">
        <v>281</v>
      </c>
      <c r="I12" s="6" t="s">
        <v>3051</v>
      </c>
      <c r="J12" s="64" t="s">
        <v>7027</v>
      </c>
      <c r="K12" s="64" t="s">
        <v>7028</v>
      </c>
      <c r="L12" s="32" t="s">
        <v>7032</v>
      </c>
    </row>
    <row r="13" spans="1:12" ht="47.25">
      <c r="A13" s="6">
        <v>17</v>
      </c>
      <c r="B13" s="7" t="s">
        <v>5342</v>
      </c>
      <c r="C13" s="6" t="s">
        <v>860</v>
      </c>
      <c r="D13" s="7" t="s">
        <v>5302</v>
      </c>
      <c r="E13" s="52">
        <v>0.39927299999999993</v>
      </c>
      <c r="F13" s="45">
        <v>0.39927299999999993</v>
      </c>
      <c r="G13" s="45">
        <v>0.4</v>
      </c>
      <c r="H13" s="6" t="s">
        <v>4231</v>
      </c>
      <c r="I13" s="6" t="s">
        <v>5195</v>
      </c>
      <c r="J13" s="7" t="s">
        <v>5343</v>
      </c>
      <c r="K13" s="7" t="s">
        <v>7032</v>
      </c>
      <c r="L13" s="32" t="s">
        <v>7032</v>
      </c>
    </row>
    <row r="14" spans="1:12" ht="78.75">
      <c r="A14" s="6">
        <v>19</v>
      </c>
      <c r="B14" s="7" t="s">
        <v>5347</v>
      </c>
      <c r="C14" s="6" t="s">
        <v>860</v>
      </c>
      <c r="D14" s="7" t="s">
        <v>5302</v>
      </c>
      <c r="E14" s="52">
        <v>3.29</v>
      </c>
      <c r="F14" s="45">
        <v>3.29</v>
      </c>
      <c r="G14" s="45">
        <v>3.29</v>
      </c>
      <c r="H14" s="6" t="s">
        <v>4231</v>
      </c>
      <c r="I14" s="6" t="s">
        <v>5224</v>
      </c>
      <c r="J14" s="7" t="s">
        <v>5348</v>
      </c>
      <c r="K14" s="7" t="s">
        <v>7032</v>
      </c>
      <c r="L14" s="32" t="s">
        <v>7032</v>
      </c>
    </row>
    <row r="15" spans="1:12" ht="106.5" customHeight="1">
      <c r="A15" s="6">
        <v>20</v>
      </c>
      <c r="B15" s="7" t="s">
        <v>5349</v>
      </c>
      <c r="C15" s="6" t="s">
        <v>860</v>
      </c>
      <c r="D15" s="7" t="s">
        <v>5302</v>
      </c>
      <c r="E15" s="52">
        <v>3.24</v>
      </c>
      <c r="F15" s="45">
        <v>3.24</v>
      </c>
      <c r="G15" s="45">
        <v>3.24</v>
      </c>
      <c r="H15" s="6" t="s">
        <v>4231</v>
      </c>
      <c r="I15" s="6" t="s">
        <v>5350</v>
      </c>
      <c r="J15" s="7" t="s">
        <v>5351</v>
      </c>
      <c r="K15" s="7" t="s">
        <v>7032</v>
      </c>
      <c r="L15" s="32" t="s">
        <v>7032</v>
      </c>
    </row>
    <row r="16" spans="1:12" ht="94.5">
      <c r="A16" s="60">
        <v>4</v>
      </c>
      <c r="B16" s="398" t="s">
        <v>3602</v>
      </c>
      <c r="C16" s="60" t="s">
        <v>929</v>
      </c>
      <c r="D16" s="398" t="s">
        <v>1225</v>
      </c>
      <c r="E16" s="399">
        <v>4.8</v>
      </c>
      <c r="F16" s="400">
        <v>4.71</v>
      </c>
      <c r="G16" s="400"/>
      <c r="H16" s="60" t="s">
        <v>2132</v>
      </c>
      <c r="I16" s="60" t="s">
        <v>2136</v>
      </c>
      <c r="J16" s="401" t="s">
        <v>3603</v>
      </c>
      <c r="K16" s="401" t="s">
        <v>7018</v>
      </c>
      <c r="L16" s="32" t="s">
        <v>7032</v>
      </c>
    </row>
    <row r="17" spans="1:12" ht="157.5">
      <c r="A17" s="60">
        <v>5</v>
      </c>
      <c r="B17" s="398" t="s">
        <v>3604</v>
      </c>
      <c r="C17" s="60" t="s">
        <v>860</v>
      </c>
      <c r="D17" s="398" t="s">
        <v>1225</v>
      </c>
      <c r="E17" s="399">
        <v>4.9800000000000004</v>
      </c>
      <c r="F17" s="400">
        <v>4.9800000000000004</v>
      </c>
      <c r="G17" s="400"/>
      <c r="H17" s="60" t="s">
        <v>2132</v>
      </c>
      <c r="I17" s="60" t="s">
        <v>2218</v>
      </c>
      <c r="J17" s="401" t="s">
        <v>3605</v>
      </c>
      <c r="K17" s="401" t="s">
        <v>7018</v>
      </c>
      <c r="L17" s="32" t="s">
        <v>7032</v>
      </c>
    </row>
    <row r="18" spans="1:12" ht="204.75">
      <c r="A18" s="60">
        <v>6</v>
      </c>
      <c r="B18" s="398" t="s">
        <v>3606</v>
      </c>
      <c r="C18" s="60" t="s">
        <v>860</v>
      </c>
      <c r="D18" s="398" t="s">
        <v>1225</v>
      </c>
      <c r="E18" s="399">
        <v>3.64</v>
      </c>
      <c r="F18" s="400">
        <v>2.97</v>
      </c>
      <c r="G18" s="400"/>
      <c r="H18" s="60" t="s">
        <v>2132</v>
      </c>
      <c r="I18" s="60" t="s">
        <v>2189</v>
      </c>
      <c r="J18" s="401" t="s">
        <v>3607</v>
      </c>
      <c r="K18" s="401" t="s">
        <v>7018</v>
      </c>
      <c r="L18" s="32" t="s">
        <v>7032</v>
      </c>
    </row>
    <row r="19" spans="1:12" s="2" customFormat="1">
      <c r="A19" s="395" t="s">
        <v>7013</v>
      </c>
      <c r="B19" s="396"/>
      <c r="C19" s="396"/>
      <c r="D19" s="396"/>
      <c r="E19" s="396"/>
      <c r="F19" s="396"/>
      <c r="G19" s="396"/>
      <c r="H19" s="396"/>
      <c r="I19" s="396"/>
      <c r="J19" s="396"/>
      <c r="K19" s="396"/>
      <c r="L19" s="41"/>
    </row>
    <row r="20" spans="1:12" ht="157.5">
      <c r="A20" s="6">
        <v>5</v>
      </c>
      <c r="B20" s="33" t="s">
        <v>3884</v>
      </c>
      <c r="C20" s="6" t="s">
        <v>27</v>
      </c>
      <c r="D20" s="6" t="s">
        <v>3885</v>
      </c>
      <c r="E20" s="12">
        <v>1.23</v>
      </c>
      <c r="F20" s="12">
        <v>1.23</v>
      </c>
      <c r="G20" s="12">
        <v>1.1000000000000001</v>
      </c>
      <c r="H20" s="6" t="s">
        <v>281</v>
      </c>
      <c r="I20" s="6" t="s">
        <v>3886</v>
      </c>
      <c r="J20" s="33" t="s">
        <v>3887</v>
      </c>
      <c r="K20" s="33"/>
      <c r="L20" s="32" t="s">
        <v>7034</v>
      </c>
    </row>
    <row r="21" spans="1:12" ht="94.5">
      <c r="A21" s="60">
        <v>6</v>
      </c>
      <c r="B21" s="398" t="s">
        <v>3977</v>
      </c>
      <c r="C21" s="60" t="s">
        <v>929</v>
      </c>
      <c r="D21" s="60" t="s">
        <v>3978</v>
      </c>
      <c r="E21" s="402">
        <v>2.67</v>
      </c>
      <c r="F21" s="402">
        <v>0.38</v>
      </c>
      <c r="G21" s="402"/>
      <c r="H21" s="60" t="s">
        <v>1671</v>
      </c>
      <c r="I21" s="60" t="s">
        <v>1697</v>
      </c>
      <c r="J21" s="401" t="s">
        <v>3979</v>
      </c>
      <c r="K21" s="401" t="s">
        <v>7019</v>
      </c>
      <c r="L21" s="32" t="s">
        <v>7034</v>
      </c>
    </row>
    <row r="22" spans="1:12" ht="31.5">
      <c r="A22" s="6">
        <v>2</v>
      </c>
      <c r="B22" s="33" t="s">
        <v>5538</v>
      </c>
      <c r="C22" s="6" t="s">
        <v>1603</v>
      </c>
      <c r="D22" s="33" t="s">
        <v>5539</v>
      </c>
      <c r="E22" s="35">
        <v>0.9</v>
      </c>
      <c r="F22" s="12">
        <v>0.19</v>
      </c>
      <c r="G22" s="12"/>
      <c r="H22" s="6" t="s">
        <v>5540</v>
      </c>
      <c r="I22" s="6" t="s">
        <v>4236</v>
      </c>
      <c r="J22" s="7" t="s">
        <v>5541</v>
      </c>
      <c r="K22" s="7"/>
      <c r="L22" s="32" t="s">
        <v>7034</v>
      </c>
    </row>
    <row r="23" spans="1:12" s="75" customFormat="1">
      <c r="A23" s="395" t="s">
        <v>7014</v>
      </c>
      <c r="B23" s="395"/>
      <c r="C23" s="395"/>
      <c r="D23" s="395"/>
      <c r="E23" s="395"/>
      <c r="F23" s="395"/>
      <c r="G23" s="395"/>
      <c r="H23" s="395"/>
      <c r="I23" s="395"/>
      <c r="J23" s="395"/>
      <c r="K23" s="395"/>
      <c r="L23" s="41"/>
    </row>
    <row r="24" spans="1:12" ht="126">
      <c r="A24" s="6">
        <v>1</v>
      </c>
      <c r="B24" s="7" t="s">
        <v>3841</v>
      </c>
      <c r="C24" s="6" t="s">
        <v>166</v>
      </c>
      <c r="D24" s="7" t="s">
        <v>3842</v>
      </c>
      <c r="E24" s="169">
        <v>0.08</v>
      </c>
      <c r="F24" s="6">
        <v>0.08</v>
      </c>
      <c r="G24" s="6"/>
      <c r="H24" s="6" t="s">
        <v>134</v>
      </c>
      <c r="I24" s="6" t="s">
        <v>211</v>
      </c>
      <c r="J24" s="7" t="s">
        <v>3843</v>
      </c>
      <c r="K24" s="7"/>
      <c r="L24" s="32" t="s">
        <v>7033</v>
      </c>
    </row>
    <row r="25" spans="1:12" ht="126">
      <c r="A25" s="6">
        <v>2</v>
      </c>
      <c r="B25" s="33" t="s">
        <v>6072</v>
      </c>
      <c r="C25" s="6" t="s">
        <v>3891</v>
      </c>
      <c r="D25" s="6" t="s">
        <v>6073</v>
      </c>
      <c r="E25" s="12">
        <v>3.6297999999999999</v>
      </c>
      <c r="F25" s="12">
        <v>3.6297999999999999</v>
      </c>
      <c r="G25" s="12"/>
      <c r="H25" s="6" t="s">
        <v>4222</v>
      </c>
      <c r="I25" s="6" t="s">
        <v>6074</v>
      </c>
      <c r="J25" s="7" t="s">
        <v>6782</v>
      </c>
      <c r="K25" s="7"/>
      <c r="L25" s="32" t="s">
        <v>7033</v>
      </c>
    </row>
    <row r="26" spans="1:12" ht="110.25">
      <c r="A26" s="6">
        <v>6</v>
      </c>
      <c r="B26" s="7" t="s">
        <v>3850</v>
      </c>
      <c r="C26" s="6" t="s">
        <v>271</v>
      </c>
      <c r="D26" s="6" t="s">
        <v>3851</v>
      </c>
      <c r="E26" s="12">
        <v>40.76</v>
      </c>
      <c r="F26" s="12">
        <v>12.46</v>
      </c>
      <c r="G26" s="12">
        <v>28.4</v>
      </c>
      <c r="H26" s="6" t="s">
        <v>281</v>
      </c>
      <c r="I26" s="6" t="s">
        <v>319</v>
      </c>
      <c r="J26" s="64" t="s">
        <v>3852</v>
      </c>
      <c r="K26" s="64"/>
      <c r="L26" s="32" t="s">
        <v>7034</v>
      </c>
    </row>
    <row r="27" spans="1:12" ht="126">
      <c r="A27" s="6">
        <v>7</v>
      </c>
      <c r="B27" s="7" t="s">
        <v>3857</v>
      </c>
      <c r="C27" s="6" t="s">
        <v>3858</v>
      </c>
      <c r="D27" s="6" t="s">
        <v>3859</v>
      </c>
      <c r="E27" s="12">
        <v>77.5</v>
      </c>
      <c r="F27" s="12">
        <v>5.319</v>
      </c>
      <c r="G27" s="12"/>
      <c r="H27" s="6" t="s">
        <v>281</v>
      </c>
      <c r="I27" s="6" t="s">
        <v>3860</v>
      </c>
      <c r="J27" s="64" t="s">
        <v>3861</v>
      </c>
      <c r="K27" s="64" t="s">
        <v>7029</v>
      </c>
      <c r="L27" s="32" t="s">
        <v>7033</v>
      </c>
    </row>
    <row r="28" spans="1:12" s="75" customFormat="1">
      <c r="A28" s="395" t="s">
        <v>7015</v>
      </c>
      <c r="B28" s="395"/>
      <c r="C28" s="395"/>
      <c r="D28" s="395"/>
      <c r="E28" s="395"/>
      <c r="F28" s="395"/>
      <c r="G28" s="395"/>
      <c r="H28" s="395"/>
      <c r="I28" s="395"/>
      <c r="J28" s="395"/>
      <c r="K28" s="395"/>
      <c r="L28" s="41"/>
    </row>
    <row r="29" spans="1:12" ht="31.5">
      <c r="A29" s="6">
        <v>7</v>
      </c>
      <c r="B29" s="7" t="s">
        <v>6381</v>
      </c>
      <c r="C29" s="6" t="s">
        <v>929</v>
      </c>
      <c r="D29" s="6" t="s">
        <v>6382</v>
      </c>
      <c r="E29" s="35">
        <v>8.3000000000000007</v>
      </c>
      <c r="F29" s="12">
        <v>1.55</v>
      </c>
      <c r="G29" s="12"/>
      <c r="H29" s="6" t="s">
        <v>4229</v>
      </c>
      <c r="I29" s="6" t="s">
        <v>6270</v>
      </c>
      <c r="J29" s="7" t="s">
        <v>6383</v>
      </c>
      <c r="K29" s="7"/>
      <c r="L29" s="32" t="s">
        <v>7035</v>
      </c>
    </row>
    <row r="30" spans="1:12" ht="141.75">
      <c r="A30" s="6">
        <v>9</v>
      </c>
      <c r="B30" s="7" t="s">
        <v>6190</v>
      </c>
      <c r="C30" s="6" t="s">
        <v>929</v>
      </c>
      <c r="D30" s="7" t="s">
        <v>6191</v>
      </c>
      <c r="E30" s="35">
        <v>8.3800000000000008</v>
      </c>
      <c r="F30" s="12">
        <v>0.36399999999999999</v>
      </c>
      <c r="G30" s="12"/>
      <c r="H30" s="6" t="s">
        <v>5552</v>
      </c>
      <c r="I30" s="6" t="s">
        <v>6192</v>
      </c>
      <c r="J30" s="7" t="s">
        <v>6193</v>
      </c>
      <c r="K30" s="7"/>
      <c r="L30" s="32" t="s">
        <v>7035</v>
      </c>
    </row>
    <row r="31" spans="1:12" s="2" customFormat="1">
      <c r="A31" s="395" t="s">
        <v>7016</v>
      </c>
      <c r="B31" s="396"/>
      <c r="C31" s="396"/>
      <c r="D31" s="396"/>
      <c r="E31" s="396"/>
      <c r="F31" s="396"/>
      <c r="G31" s="396"/>
      <c r="H31" s="396"/>
      <c r="I31" s="396"/>
      <c r="J31" s="396"/>
      <c r="K31" s="396"/>
      <c r="L31" s="41"/>
    </row>
    <row r="32" spans="1:12" ht="94.5">
      <c r="A32" s="6">
        <v>6</v>
      </c>
      <c r="B32" s="7" t="s">
        <v>6101</v>
      </c>
      <c r="C32" s="6" t="s">
        <v>410</v>
      </c>
      <c r="D32" s="6" t="s">
        <v>5992</v>
      </c>
      <c r="E32" s="12">
        <v>0.34</v>
      </c>
      <c r="F32" s="12">
        <v>0.34</v>
      </c>
      <c r="G32" s="12"/>
      <c r="H32" s="6" t="s">
        <v>4222</v>
      </c>
      <c r="I32" s="6" t="s">
        <v>5962</v>
      </c>
      <c r="J32" s="7" t="s">
        <v>6102</v>
      </c>
      <c r="K32" s="7"/>
      <c r="L32" s="32" t="s">
        <v>7038</v>
      </c>
    </row>
    <row r="33" spans="1:12" ht="157.5">
      <c r="A33" s="6">
        <v>11</v>
      </c>
      <c r="B33" s="7" t="s">
        <v>6111</v>
      </c>
      <c r="C33" s="6" t="s">
        <v>122</v>
      </c>
      <c r="D33" s="6" t="s">
        <v>5992</v>
      </c>
      <c r="E33" s="12">
        <v>84.2</v>
      </c>
      <c r="F33" s="12">
        <v>84.2</v>
      </c>
      <c r="G33" s="12"/>
      <c r="H33" s="6" t="s">
        <v>4222</v>
      </c>
      <c r="I33" s="6" t="s">
        <v>6112</v>
      </c>
      <c r="J33" s="7" t="s">
        <v>6113</v>
      </c>
      <c r="K33" s="7"/>
      <c r="L33" s="32" t="s">
        <v>7034</v>
      </c>
    </row>
    <row r="34" spans="1:12" ht="126">
      <c r="A34" s="6">
        <v>12</v>
      </c>
      <c r="B34" s="7" t="s">
        <v>6114</v>
      </c>
      <c r="C34" s="6" t="s">
        <v>122</v>
      </c>
      <c r="D34" s="6" t="s">
        <v>5992</v>
      </c>
      <c r="E34" s="12">
        <v>82.68</v>
      </c>
      <c r="F34" s="12">
        <v>82.68</v>
      </c>
      <c r="G34" s="12"/>
      <c r="H34" s="6" t="s">
        <v>4222</v>
      </c>
      <c r="I34" s="6" t="s">
        <v>6115</v>
      </c>
      <c r="J34" s="7" t="s">
        <v>6116</v>
      </c>
      <c r="K34" s="7"/>
      <c r="L34" s="32" t="s">
        <v>7034</v>
      </c>
    </row>
    <row r="35" spans="1:12" ht="126">
      <c r="A35" s="6">
        <v>14</v>
      </c>
      <c r="B35" s="7" t="s">
        <v>6119</v>
      </c>
      <c r="C35" s="6" t="s">
        <v>122</v>
      </c>
      <c r="D35" s="6" t="s">
        <v>5992</v>
      </c>
      <c r="E35" s="12">
        <v>33.799999999999997</v>
      </c>
      <c r="F35" s="12">
        <v>33.799999999999997</v>
      </c>
      <c r="G35" s="12"/>
      <c r="H35" s="6" t="s">
        <v>4222</v>
      </c>
      <c r="I35" s="6" t="s">
        <v>5971</v>
      </c>
      <c r="J35" s="7" t="s">
        <v>6120</v>
      </c>
      <c r="K35" s="7"/>
      <c r="L35" s="32" t="s">
        <v>7034</v>
      </c>
    </row>
    <row r="36" spans="1:12" ht="189">
      <c r="A36" s="6">
        <v>28</v>
      </c>
      <c r="B36" s="33" t="s">
        <v>4138</v>
      </c>
      <c r="C36" s="6" t="s">
        <v>4139</v>
      </c>
      <c r="D36" s="6" t="s">
        <v>280</v>
      </c>
      <c r="E36" s="12">
        <v>23.8</v>
      </c>
      <c r="F36" s="12">
        <v>23.8</v>
      </c>
      <c r="G36" s="12"/>
      <c r="H36" s="6" t="s">
        <v>281</v>
      </c>
      <c r="I36" s="6" t="s">
        <v>4140</v>
      </c>
      <c r="J36" s="33" t="s">
        <v>4102</v>
      </c>
      <c r="K36" s="482" t="s">
        <v>7036</v>
      </c>
      <c r="L36" s="32" t="s">
        <v>7034</v>
      </c>
    </row>
    <row r="37" spans="1:12" ht="110.25">
      <c r="A37" s="6">
        <v>30</v>
      </c>
      <c r="B37" s="33" t="s">
        <v>4143</v>
      </c>
      <c r="C37" s="6" t="s">
        <v>41</v>
      </c>
      <c r="D37" s="6" t="s">
        <v>280</v>
      </c>
      <c r="E37" s="12">
        <v>7.7</v>
      </c>
      <c r="F37" s="12">
        <v>7.7</v>
      </c>
      <c r="G37" s="12"/>
      <c r="H37" s="6" t="s">
        <v>281</v>
      </c>
      <c r="I37" s="6" t="s">
        <v>295</v>
      </c>
      <c r="J37" s="33" t="s">
        <v>4144</v>
      </c>
      <c r="K37" s="483"/>
      <c r="L37" s="32" t="s">
        <v>7034</v>
      </c>
    </row>
    <row r="38" spans="1:12" ht="236.25">
      <c r="A38" s="6">
        <v>34</v>
      </c>
      <c r="B38" s="33" t="s">
        <v>4153</v>
      </c>
      <c r="C38" s="6" t="s">
        <v>4154</v>
      </c>
      <c r="D38" s="6" t="s">
        <v>4155</v>
      </c>
      <c r="E38" s="12">
        <v>30.5</v>
      </c>
      <c r="F38" s="12">
        <v>30.5</v>
      </c>
      <c r="G38" s="12"/>
      <c r="H38" s="6" t="s">
        <v>281</v>
      </c>
      <c r="I38" s="6" t="s">
        <v>377</v>
      </c>
      <c r="J38" s="33" t="s">
        <v>4156</v>
      </c>
      <c r="K38" s="484"/>
      <c r="L38" s="32" t="s">
        <v>7034</v>
      </c>
    </row>
    <row r="39" spans="1:12" ht="110.25">
      <c r="A39" s="6">
        <v>2</v>
      </c>
      <c r="B39" s="7" t="s">
        <v>4163</v>
      </c>
      <c r="C39" s="6" t="s">
        <v>4161</v>
      </c>
      <c r="D39" s="6" t="s">
        <v>947</v>
      </c>
      <c r="E39" s="45">
        <v>89.67</v>
      </c>
      <c r="F39" s="45">
        <v>89.67</v>
      </c>
      <c r="G39" s="12"/>
      <c r="H39" s="6" t="s">
        <v>905</v>
      </c>
      <c r="I39" s="6" t="s">
        <v>4164</v>
      </c>
      <c r="J39" s="7" t="s">
        <v>4162</v>
      </c>
      <c r="K39" s="7" t="s">
        <v>7030</v>
      </c>
      <c r="L39" s="32" t="s">
        <v>7034</v>
      </c>
    </row>
    <row r="40" spans="1:12" ht="110.25">
      <c r="A40" s="6">
        <v>3</v>
      </c>
      <c r="B40" s="7" t="s">
        <v>4165</v>
      </c>
      <c r="C40" s="6" t="s">
        <v>4161</v>
      </c>
      <c r="D40" s="6" t="s">
        <v>947</v>
      </c>
      <c r="E40" s="45">
        <v>116.82</v>
      </c>
      <c r="F40" s="45">
        <v>116.82</v>
      </c>
      <c r="G40" s="12"/>
      <c r="H40" s="6" t="s">
        <v>905</v>
      </c>
      <c r="I40" s="6" t="s">
        <v>978</v>
      </c>
      <c r="J40" s="7" t="s">
        <v>4162</v>
      </c>
      <c r="K40" s="7" t="s">
        <v>7030</v>
      </c>
      <c r="L40" s="32" t="s">
        <v>7034</v>
      </c>
    </row>
    <row r="41" spans="1:12" ht="110.25">
      <c r="A41" s="6">
        <v>4</v>
      </c>
      <c r="B41" s="7" t="s">
        <v>4166</v>
      </c>
      <c r="C41" s="6" t="s">
        <v>4161</v>
      </c>
      <c r="D41" s="6" t="s">
        <v>947</v>
      </c>
      <c r="E41" s="45">
        <v>69.290000000000006</v>
      </c>
      <c r="F41" s="45">
        <v>69.290000000000006</v>
      </c>
      <c r="G41" s="12"/>
      <c r="H41" s="6" t="s">
        <v>905</v>
      </c>
      <c r="I41" s="6" t="s">
        <v>931</v>
      </c>
      <c r="J41" s="7" t="s">
        <v>4162</v>
      </c>
      <c r="K41" s="7" t="s">
        <v>7030</v>
      </c>
      <c r="L41" s="32" t="s">
        <v>7034</v>
      </c>
    </row>
    <row r="42" spans="1:12" ht="157.5">
      <c r="A42" s="19">
        <v>5</v>
      </c>
      <c r="B42" s="33" t="s">
        <v>4167</v>
      </c>
      <c r="C42" s="6" t="s">
        <v>4168</v>
      </c>
      <c r="D42" s="6" t="s">
        <v>930</v>
      </c>
      <c r="E42" s="45">
        <v>18.22</v>
      </c>
      <c r="F42" s="45">
        <v>18.22</v>
      </c>
      <c r="G42" s="45"/>
      <c r="H42" s="6" t="s">
        <v>905</v>
      </c>
      <c r="I42" s="6" t="s">
        <v>4169</v>
      </c>
      <c r="J42" s="7" t="s">
        <v>4170</v>
      </c>
      <c r="K42" s="7" t="s">
        <v>7031</v>
      </c>
      <c r="L42" s="32" t="s">
        <v>7034</v>
      </c>
    </row>
    <row r="43" spans="1:12" ht="157.5">
      <c r="A43" s="6">
        <v>1</v>
      </c>
      <c r="B43" s="33" t="s">
        <v>4183</v>
      </c>
      <c r="C43" s="6" t="s">
        <v>2172</v>
      </c>
      <c r="D43" s="6" t="s">
        <v>1315</v>
      </c>
      <c r="E43" s="12">
        <v>20.7</v>
      </c>
      <c r="F43" s="12">
        <v>20.7</v>
      </c>
      <c r="G43" s="12"/>
      <c r="H43" s="6" t="s">
        <v>1251</v>
      </c>
      <c r="I43" s="6" t="s">
        <v>4184</v>
      </c>
      <c r="J43" s="7" t="s">
        <v>4185</v>
      </c>
      <c r="K43" s="7" t="s">
        <v>7021</v>
      </c>
      <c r="L43" s="390" t="s">
        <v>7033</v>
      </c>
    </row>
    <row r="44" spans="1:12" ht="252">
      <c r="A44" s="6">
        <v>2</v>
      </c>
      <c r="B44" s="33" t="s">
        <v>4186</v>
      </c>
      <c r="C44" s="6" t="s">
        <v>4187</v>
      </c>
      <c r="D44" s="6" t="s">
        <v>1262</v>
      </c>
      <c r="E44" s="12">
        <v>138.6</v>
      </c>
      <c r="F44" s="12">
        <v>138.6</v>
      </c>
      <c r="G44" s="12"/>
      <c r="H44" s="6" t="s">
        <v>1251</v>
      </c>
      <c r="I44" s="6" t="s">
        <v>4188</v>
      </c>
      <c r="J44" s="7" t="s">
        <v>4189</v>
      </c>
      <c r="K44" s="7" t="s">
        <v>7022</v>
      </c>
      <c r="L44" s="390" t="s">
        <v>7034</v>
      </c>
    </row>
    <row r="45" spans="1:12" ht="110.25">
      <c r="A45" s="6">
        <v>1</v>
      </c>
      <c r="B45" s="33" t="s">
        <v>4192</v>
      </c>
      <c r="C45" s="6" t="s">
        <v>4193</v>
      </c>
      <c r="D45" s="33" t="s">
        <v>4194</v>
      </c>
      <c r="E45" s="35">
        <v>18.64</v>
      </c>
      <c r="F45" s="12">
        <v>18.64</v>
      </c>
      <c r="G45" s="12"/>
      <c r="H45" s="6" t="s">
        <v>2268</v>
      </c>
      <c r="I45" s="6" t="s">
        <v>2281</v>
      </c>
      <c r="J45" s="7" t="s">
        <v>4195</v>
      </c>
      <c r="K45" s="7"/>
      <c r="L45" s="390" t="s">
        <v>7033</v>
      </c>
    </row>
    <row r="46" spans="1:12" s="75" customFormat="1">
      <c r="A46" s="395" t="s">
        <v>7017</v>
      </c>
      <c r="B46" s="395"/>
      <c r="C46" s="395"/>
      <c r="D46" s="395"/>
      <c r="E46" s="395"/>
      <c r="F46" s="395"/>
      <c r="G46" s="395"/>
      <c r="H46" s="395"/>
      <c r="I46" s="395"/>
      <c r="J46" s="395"/>
      <c r="K46" s="395"/>
      <c r="L46" s="41"/>
    </row>
    <row r="47" spans="1:12" ht="94.5">
      <c r="A47" s="6">
        <v>2</v>
      </c>
      <c r="B47" s="7" t="s">
        <v>6094</v>
      </c>
      <c r="C47" s="6" t="s">
        <v>1603</v>
      </c>
      <c r="D47" s="6" t="s">
        <v>5992</v>
      </c>
      <c r="E47" s="12">
        <v>7.16</v>
      </c>
      <c r="F47" s="12">
        <v>7.16</v>
      </c>
      <c r="G47" s="12"/>
      <c r="H47" s="6" t="s">
        <v>4222</v>
      </c>
      <c r="I47" s="6" t="s">
        <v>6013</v>
      </c>
      <c r="J47" s="7" t="s">
        <v>6095</v>
      </c>
      <c r="K47" s="7"/>
      <c r="L47" s="32" t="s">
        <v>7037</v>
      </c>
    </row>
    <row r="48" spans="1:12" ht="63">
      <c r="A48" s="6">
        <v>3</v>
      </c>
      <c r="B48" s="7" t="s">
        <v>6096</v>
      </c>
      <c r="C48" s="6" t="s">
        <v>1603</v>
      </c>
      <c r="D48" s="6" t="s">
        <v>5949</v>
      </c>
      <c r="E48" s="12">
        <v>0.36</v>
      </c>
      <c r="F48" s="12">
        <v>0.36</v>
      </c>
      <c r="G48" s="12"/>
      <c r="H48" s="6" t="s">
        <v>4222</v>
      </c>
      <c r="I48" s="6" t="s">
        <v>5993</v>
      </c>
      <c r="J48" s="7" t="s">
        <v>6097</v>
      </c>
      <c r="K48" s="7"/>
      <c r="L48" s="32" t="s">
        <v>7037</v>
      </c>
    </row>
    <row r="49" spans="1:12" ht="63">
      <c r="A49" s="6">
        <v>4</v>
      </c>
      <c r="B49" s="7" t="s">
        <v>6098</v>
      </c>
      <c r="C49" s="6" t="s">
        <v>1603</v>
      </c>
      <c r="D49" s="6" t="s">
        <v>5949</v>
      </c>
      <c r="E49" s="12">
        <v>0.37</v>
      </c>
      <c r="F49" s="12">
        <v>0.37</v>
      </c>
      <c r="G49" s="12"/>
      <c r="H49" s="6" t="s">
        <v>4222</v>
      </c>
      <c r="I49" s="6" t="s">
        <v>5993</v>
      </c>
      <c r="J49" s="7" t="s">
        <v>6097</v>
      </c>
      <c r="K49" s="7"/>
      <c r="L49" s="32" t="s">
        <v>7037</v>
      </c>
    </row>
    <row r="50" spans="1:12" ht="94.5">
      <c r="A50" s="6">
        <v>7</v>
      </c>
      <c r="B50" s="7" t="s">
        <v>6103</v>
      </c>
      <c r="C50" s="6" t="s">
        <v>1603</v>
      </c>
      <c r="D50" s="6" t="s">
        <v>5992</v>
      </c>
      <c r="E50" s="12">
        <v>0.34389999999999998</v>
      </c>
      <c r="F50" s="12">
        <v>0.34389999999999998</v>
      </c>
      <c r="G50" s="12"/>
      <c r="H50" s="6" t="s">
        <v>4222</v>
      </c>
      <c r="I50" s="6" t="s">
        <v>5993</v>
      </c>
      <c r="J50" s="7" t="s">
        <v>6104</v>
      </c>
      <c r="K50" s="7"/>
      <c r="L50" s="32" t="s">
        <v>7037</v>
      </c>
    </row>
    <row r="51" spans="1:12" ht="94.5">
      <c r="A51" s="6">
        <v>8</v>
      </c>
      <c r="B51" s="7" t="s">
        <v>6105</v>
      </c>
      <c r="C51" s="6" t="s">
        <v>1603</v>
      </c>
      <c r="D51" s="6" t="s">
        <v>5992</v>
      </c>
      <c r="E51" s="12">
        <v>0.2</v>
      </c>
      <c r="F51" s="12">
        <v>0.2</v>
      </c>
      <c r="G51" s="12"/>
      <c r="H51" s="6" t="s">
        <v>4222</v>
      </c>
      <c r="I51" s="6" t="s">
        <v>6001</v>
      </c>
      <c r="J51" s="7" t="s">
        <v>6106</v>
      </c>
      <c r="K51" s="7"/>
      <c r="L51" s="32" t="s">
        <v>7037</v>
      </c>
    </row>
    <row r="52" spans="1:12" ht="94.5">
      <c r="A52" s="6">
        <v>9</v>
      </c>
      <c r="B52" s="7" t="s">
        <v>6107</v>
      </c>
      <c r="C52" s="6" t="s">
        <v>1603</v>
      </c>
      <c r="D52" s="6" t="s">
        <v>5992</v>
      </c>
      <c r="E52" s="12">
        <v>0.22</v>
      </c>
      <c r="F52" s="12">
        <v>0.22</v>
      </c>
      <c r="G52" s="12"/>
      <c r="H52" s="6" t="s">
        <v>4222</v>
      </c>
      <c r="I52" s="6" t="s">
        <v>5959</v>
      </c>
      <c r="J52" s="7" t="s">
        <v>6108</v>
      </c>
      <c r="K52" s="7"/>
      <c r="L52" s="32" t="s">
        <v>7037</v>
      </c>
    </row>
    <row r="53" spans="1:12" ht="94.5">
      <c r="A53" s="6">
        <v>10</v>
      </c>
      <c r="B53" s="7" t="s">
        <v>6109</v>
      </c>
      <c r="C53" s="6" t="s">
        <v>27</v>
      </c>
      <c r="D53" s="6" t="s">
        <v>5992</v>
      </c>
      <c r="E53" s="12">
        <v>7.0000000000000007E-2</v>
      </c>
      <c r="F53" s="12">
        <v>7.0000000000000007E-2</v>
      </c>
      <c r="G53" s="12"/>
      <c r="H53" s="6" t="s">
        <v>4222</v>
      </c>
      <c r="I53" s="6" t="s">
        <v>5953</v>
      </c>
      <c r="J53" s="7" t="s">
        <v>6110</v>
      </c>
      <c r="K53" s="7"/>
      <c r="L53" s="32" t="s">
        <v>7037</v>
      </c>
    </row>
    <row r="54" spans="1:12" ht="141.75">
      <c r="A54" s="6">
        <v>18</v>
      </c>
      <c r="B54" s="33" t="s">
        <v>6129</v>
      </c>
      <c r="C54" s="6" t="s">
        <v>1603</v>
      </c>
      <c r="D54" s="6" t="s">
        <v>5992</v>
      </c>
      <c r="E54" s="12">
        <v>0.24</v>
      </c>
      <c r="F54" s="12">
        <v>0.24</v>
      </c>
      <c r="G54" s="12"/>
      <c r="H54" s="6" t="s">
        <v>4222</v>
      </c>
      <c r="I54" s="6" t="s">
        <v>6001</v>
      </c>
      <c r="J54" s="7" t="s">
        <v>6130</v>
      </c>
      <c r="K54" s="7"/>
      <c r="L54" s="32" t="s">
        <v>7037</v>
      </c>
    </row>
    <row r="55" spans="1:12" ht="141.75">
      <c r="A55" s="6">
        <v>19</v>
      </c>
      <c r="B55" s="33" t="s">
        <v>6131</v>
      </c>
      <c r="C55" s="6" t="s">
        <v>1603</v>
      </c>
      <c r="D55" s="6" t="s">
        <v>5992</v>
      </c>
      <c r="E55" s="12">
        <v>0.05</v>
      </c>
      <c r="F55" s="12">
        <v>0.05</v>
      </c>
      <c r="G55" s="12"/>
      <c r="H55" s="6" t="s">
        <v>4222</v>
      </c>
      <c r="I55" s="6" t="s">
        <v>6004</v>
      </c>
      <c r="J55" s="7" t="s">
        <v>6132</v>
      </c>
      <c r="K55" s="7"/>
      <c r="L55" s="32" t="s">
        <v>7037</v>
      </c>
    </row>
    <row r="56" spans="1:12" ht="141.75">
      <c r="A56" s="6">
        <v>20</v>
      </c>
      <c r="B56" s="33" t="s">
        <v>6133</v>
      </c>
      <c r="C56" s="6" t="s">
        <v>1603</v>
      </c>
      <c r="D56" s="6" t="s">
        <v>5992</v>
      </c>
      <c r="E56" s="12">
        <v>0.33</v>
      </c>
      <c r="F56" s="12">
        <v>0.33</v>
      </c>
      <c r="G56" s="12"/>
      <c r="H56" s="6" t="s">
        <v>4222</v>
      </c>
      <c r="I56" s="6" t="s">
        <v>6004</v>
      </c>
      <c r="J56" s="7" t="s">
        <v>6134</v>
      </c>
      <c r="K56" s="7"/>
      <c r="L56" s="32" t="s">
        <v>7037</v>
      </c>
    </row>
    <row r="57" spans="1:12" ht="189">
      <c r="A57" s="6">
        <v>21</v>
      </c>
      <c r="B57" s="33" t="s">
        <v>6135</v>
      </c>
      <c r="C57" s="6" t="s">
        <v>1603</v>
      </c>
      <c r="D57" s="6" t="s">
        <v>5992</v>
      </c>
      <c r="E57" s="12">
        <v>0.51</v>
      </c>
      <c r="F57" s="12">
        <v>0.51</v>
      </c>
      <c r="G57" s="12"/>
      <c r="H57" s="6" t="s">
        <v>4222</v>
      </c>
      <c r="I57" s="6" t="s">
        <v>5956</v>
      </c>
      <c r="J57" s="7" t="s">
        <v>6136</v>
      </c>
      <c r="K57" s="7"/>
      <c r="L57" s="32" t="s">
        <v>7037</v>
      </c>
    </row>
    <row r="58" spans="1:12" ht="94.5">
      <c r="A58" s="6">
        <v>31</v>
      </c>
      <c r="B58" s="7" t="s">
        <v>6159</v>
      </c>
      <c r="C58" s="6" t="s">
        <v>27</v>
      </c>
      <c r="D58" s="7" t="s">
        <v>5992</v>
      </c>
      <c r="E58" s="52">
        <v>0.16</v>
      </c>
      <c r="F58" s="45">
        <v>0.16</v>
      </c>
      <c r="G58" s="12"/>
      <c r="H58" s="6" t="s">
        <v>4222</v>
      </c>
      <c r="I58" s="6" t="s">
        <v>5959</v>
      </c>
      <c r="J58" s="7" t="s">
        <v>6160</v>
      </c>
      <c r="K58" s="7"/>
      <c r="L58" s="32" t="s">
        <v>7037</v>
      </c>
    </row>
    <row r="59" spans="1:12" ht="94.5">
      <c r="A59" s="6">
        <v>32</v>
      </c>
      <c r="B59" s="7" t="s">
        <v>6161</v>
      </c>
      <c r="C59" s="6" t="s">
        <v>27</v>
      </c>
      <c r="D59" s="7" t="s">
        <v>5992</v>
      </c>
      <c r="E59" s="52">
        <v>0.16</v>
      </c>
      <c r="F59" s="45">
        <v>0.16</v>
      </c>
      <c r="G59" s="12"/>
      <c r="H59" s="6" t="s">
        <v>4222</v>
      </c>
      <c r="I59" s="6" t="s">
        <v>5971</v>
      </c>
      <c r="J59" s="7" t="s">
        <v>6160</v>
      </c>
      <c r="K59" s="7"/>
      <c r="L59" s="32" t="s">
        <v>7037</v>
      </c>
    </row>
    <row r="60" spans="1:12" ht="110.25">
      <c r="A60" s="6">
        <v>33</v>
      </c>
      <c r="B60" s="7" t="s">
        <v>6162</v>
      </c>
      <c r="C60" s="6" t="s">
        <v>27</v>
      </c>
      <c r="D60" s="7" t="s">
        <v>5992</v>
      </c>
      <c r="E60" s="52">
        <v>0.18</v>
      </c>
      <c r="F60" s="45">
        <v>0.18</v>
      </c>
      <c r="G60" s="12"/>
      <c r="H60" s="6" t="s">
        <v>4222</v>
      </c>
      <c r="I60" s="6" t="s">
        <v>5953</v>
      </c>
      <c r="J60" s="7" t="s">
        <v>6163</v>
      </c>
      <c r="K60" s="7"/>
      <c r="L60" s="32" t="s">
        <v>7037</v>
      </c>
    </row>
    <row r="61" spans="1:12" ht="126">
      <c r="A61" s="6">
        <v>34</v>
      </c>
      <c r="B61" s="7" t="s">
        <v>6164</v>
      </c>
      <c r="C61" s="6" t="s">
        <v>27</v>
      </c>
      <c r="D61" s="7" t="s">
        <v>5992</v>
      </c>
      <c r="E61" s="52">
        <v>0.16</v>
      </c>
      <c r="F61" s="45">
        <v>0.16</v>
      </c>
      <c r="G61" s="12"/>
      <c r="H61" s="6" t="s">
        <v>4222</v>
      </c>
      <c r="I61" s="6" t="s">
        <v>6165</v>
      </c>
      <c r="J61" s="7" t="s">
        <v>6166</v>
      </c>
      <c r="K61" s="7"/>
      <c r="L61" s="32" t="s">
        <v>7037</v>
      </c>
    </row>
    <row r="62" spans="1:12" ht="110.25">
      <c r="A62" s="6">
        <v>35</v>
      </c>
      <c r="B62" s="7" t="s">
        <v>6167</v>
      </c>
      <c r="C62" s="6" t="s">
        <v>27</v>
      </c>
      <c r="D62" s="7" t="s">
        <v>5992</v>
      </c>
      <c r="E62" s="52">
        <v>0.20780000000000001</v>
      </c>
      <c r="F62" s="45">
        <v>0.20780000000000001</v>
      </c>
      <c r="G62" s="12"/>
      <c r="H62" s="6" t="s">
        <v>4222</v>
      </c>
      <c r="I62" s="6" t="s">
        <v>6165</v>
      </c>
      <c r="J62" s="7" t="s">
        <v>6168</v>
      </c>
      <c r="K62" s="7"/>
      <c r="L62" s="32" t="s">
        <v>7037</v>
      </c>
    </row>
    <row r="63" spans="1:12" ht="78.75">
      <c r="A63" s="6">
        <v>39</v>
      </c>
      <c r="B63" s="7" t="s">
        <v>6175</v>
      </c>
      <c r="C63" s="6" t="s">
        <v>27</v>
      </c>
      <c r="D63" s="7" t="s">
        <v>5992</v>
      </c>
      <c r="E63" s="52">
        <v>0.18329999999999999</v>
      </c>
      <c r="F63" s="45">
        <v>0.18329999999999999</v>
      </c>
      <c r="G63" s="12"/>
      <c r="H63" s="6" t="s">
        <v>4222</v>
      </c>
      <c r="I63" s="6" t="s">
        <v>5953</v>
      </c>
      <c r="J63" s="7" t="s">
        <v>6176</v>
      </c>
      <c r="K63" s="7"/>
      <c r="L63" s="32" t="s">
        <v>7037</v>
      </c>
    </row>
    <row r="64" spans="1:12" ht="47.25">
      <c r="A64" s="6">
        <v>40</v>
      </c>
      <c r="B64" s="7" t="s">
        <v>6177</v>
      </c>
      <c r="C64" s="6" t="s">
        <v>27</v>
      </c>
      <c r="D64" s="7" t="s">
        <v>5992</v>
      </c>
      <c r="E64" s="52">
        <v>0.14000000000000001</v>
      </c>
      <c r="F64" s="45">
        <v>0.14000000000000001</v>
      </c>
      <c r="G64" s="12"/>
      <c r="H64" s="6" t="s">
        <v>4222</v>
      </c>
      <c r="I64" s="6" t="s">
        <v>5993</v>
      </c>
      <c r="J64" s="7" t="s">
        <v>6178</v>
      </c>
      <c r="K64" s="7"/>
      <c r="L64" s="32" t="s">
        <v>7037</v>
      </c>
    </row>
    <row r="65" spans="1:12" ht="47.25">
      <c r="A65" s="6">
        <v>41</v>
      </c>
      <c r="B65" s="7" t="s">
        <v>6179</v>
      </c>
      <c r="C65" s="6" t="s">
        <v>1603</v>
      </c>
      <c r="D65" s="7" t="s">
        <v>5992</v>
      </c>
      <c r="E65" s="52">
        <v>0.36</v>
      </c>
      <c r="F65" s="45">
        <v>0.36</v>
      </c>
      <c r="G65" s="12"/>
      <c r="H65" s="6" t="s">
        <v>4222</v>
      </c>
      <c r="I65" s="6" t="s">
        <v>5965</v>
      </c>
      <c r="J65" s="7" t="s">
        <v>6178</v>
      </c>
      <c r="K65" s="7"/>
      <c r="L65" s="32" t="s">
        <v>7037</v>
      </c>
    </row>
    <row r="66" spans="1:12" ht="47.25">
      <c r="A66" s="6">
        <v>42</v>
      </c>
      <c r="B66" s="7" t="s">
        <v>6180</v>
      </c>
      <c r="C66" s="6" t="s">
        <v>1603</v>
      </c>
      <c r="D66" s="7" t="s">
        <v>5992</v>
      </c>
      <c r="E66" s="52">
        <v>0.36</v>
      </c>
      <c r="F66" s="45">
        <v>0.36</v>
      </c>
      <c r="G66" s="12"/>
      <c r="H66" s="6" t="s">
        <v>4222</v>
      </c>
      <c r="I66" s="6" t="s">
        <v>5965</v>
      </c>
      <c r="J66" s="7" t="s">
        <v>6178</v>
      </c>
      <c r="K66" s="7"/>
      <c r="L66" s="32" t="s">
        <v>7037</v>
      </c>
    </row>
    <row r="67" spans="1:12" ht="47.25">
      <c r="A67" s="6">
        <v>43</v>
      </c>
      <c r="B67" s="7" t="s">
        <v>6181</v>
      </c>
      <c r="C67" s="6" t="s">
        <v>1603</v>
      </c>
      <c r="D67" s="7" t="s">
        <v>5992</v>
      </c>
      <c r="E67" s="52">
        <v>1</v>
      </c>
      <c r="F67" s="45">
        <v>1</v>
      </c>
      <c r="G67" s="12"/>
      <c r="H67" s="6" t="s">
        <v>4222</v>
      </c>
      <c r="I67" s="6" t="s">
        <v>5993</v>
      </c>
      <c r="J67" s="7" t="s">
        <v>6178</v>
      </c>
      <c r="K67" s="7"/>
      <c r="L67" s="32" t="s">
        <v>7037</v>
      </c>
    </row>
    <row r="68" spans="1:12" ht="47.25">
      <c r="A68" s="6">
        <v>44</v>
      </c>
      <c r="B68" s="7" t="s">
        <v>6182</v>
      </c>
      <c r="C68" s="6" t="s">
        <v>1603</v>
      </c>
      <c r="D68" s="7" t="s">
        <v>5992</v>
      </c>
      <c r="E68" s="52">
        <v>1</v>
      </c>
      <c r="F68" s="45">
        <v>1</v>
      </c>
      <c r="G68" s="12"/>
      <c r="H68" s="6" t="s">
        <v>4222</v>
      </c>
      <c r="I68" s="6" t="s">
        <v>5962</v>
      </c>
      <c r="J68" s="7" t="s">
        <v>6178</v>
      </c>
      <c r="K68" s="7"/>
      <c r="L68" s="32" t="s">
        <v>7037</v>
      </c>
    </row>
  </sheetData>
  <autoFilter ref="A1:L68" xr:uid="{02788481-7B56-4BE3-9236-F806E86D3A7B}"/>
  <mergeCells count="11">
    <mergeCell ref="F2:G2"/>
    <mergeCell ref="A2:A3"/>
    <mergeCell ref="B2:B3"/>
    <mergeCell ref="C2:C3"/>
    <mergeCell ref="D2:D3"/>
    <mergeCell ref="E2:E3"/>
    <mergeCell ref="K36:K38"/>
    <mergeCell ref="H2:I2"/>
    <mergeCell ref="J2:J3"/>
    <mergeCell ref="K2:K3"/>
    <mergeCell ref="L2:L3"/>
  </mergeCells>
  <pageMargins left="0.25" right="0.25" top="0.75" bottom="0.75" header="0.3" footer="0.3"/>
  <pageSetup paperSize="9" scale="5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F76DD0EEA9EDF408EA9CAF807026CA8" ma:contentTypeVersion="0" ma:contentTypeDescription="Create a new document." ma:contentTypeScope="" ma:versionID="01f16fe42e32de103311fcd363865c4b">
  <xsd:schema xmlns:xsd="http://www.w3.org/2001/XMLSchema" xmlns:xs="http://www.w3.org/2001/XMLSchema" xmlns:p="http://schemas.microsoft.com/office/2006/metadata/properties" targetNamespace="http://schemas.microsoft.com/office/2006/metadata/properties" ma:root="true" ma:fieldsID="711b5f35d88f7f6ebfe284b0f73f439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B911F8A-5872-4967-89F5-64BDE2AE3CCA}"/>
</file>

<file path=customXml/itemProps2.xml><?xml version="1.0" encoding="utf-8"?>
<ds:datastoreItem xmlns:ds="http://schemas.openxmlformats.org/officeDocument/2006/customXml" ds:itemID="{1D3D15B2-5AFE-470A-9697-22CC9361DD32}"/>
</file>

<file path=customXml/itemProps3.xml><?xml version="1.0" encoding="utf-8"?>
<ds:datastoreItem xmlns:ds="http://schemas.openxmlformats.org/officeDocument/2006/customXml" ds:itemID="{C9C9B77A-EEB8-4A87-A1C9-39FD5678408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15</vt:i4>
      </vt:variant>
    </vt:vector>
  </HeadingPairs>
  <TitlesOfParts>
    <vt:vector size="25" baseType="lpstr">
      <vt:lpstr>Biểu 1A - NS</vt:lpstr>
      <vt:lpstr>Biểu 1C - Đấu giá</vt:lpstr>
      <vt:lpstr>Biểu 2 - NNS</vt:lpstr>
      <vt:lpstr>Biểu 3 - Đấu thầu</vt:lpstr>
      <vt:lpstr>B4 - Bổ sung</vt:lpstr>
      <vt:lpstr>B5 - Loại bỏ</vt:lpstr>
      <vt:lpstr>B6 - BS lần 2</vt:lpstr>
      <vt:lpstr>Rà soát Ban KTNS</vt:lpstr>
      <vt:lpstr>Bieu So Lieu</vt:lpstr>
      <vt:lpstr>Sheet1</vt:lpstr>
      <vt:lpstr>'B4 - Bổ sung'!Print_Area</vt:lpstr>
      <vt:lpstr>'B5 - Loại bỏ'!Print_Area</vt:lpstr>
      <vt:lpstr>'B6 - BS lần 2'!Print_Area</vt:lpstr>
      <vt:lpstr>'Bieu So Lieu'!Print_Area</vt:lpstr>
      <vt:lpstr>'Biểu 1A - NS'!Print_Area</vt:lpstr>
      <vt:lpstr>'Biểu 1C - Đấu giá'!Print_Area</vt:lpstr>
      <vt:lpstr>'Biểu 2 - NNS'!Print_Area</vt:lpstr>
      <vt:lpstr>'Biểu 3 - Đấu thầu'!Print_Area</vt:lpstr>
      <vt:lpstr>'Rà soát Ban KTNS'!Print_Area</vt:lpstr>
      <vt:lpstr>'B5 - Loại bỏ'!Print_Titles</vt:lpstr>
      <vt:lpstr>'Bieu So Lieu'!Print_Titles</vt:lpstr>
      <vt:lpstr>'Biểu 1A - NS'!Print_Titles</vt:lpstr>
      <vt:lpstr>'Biểu 1C - Đấu giá'!Print_Titles</vt:lpstr>
      <vt:lpstr>'Biểu 2 - NNS'!Print_Titles</vt:lpstr>
      <vt:lpstr>'Biểu 3 - Đấu thầu'!Print_Titles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minh</dc:creator>
  <cp:keywords/>
  <dc:description/>
  <cp:lastModifiedBy>Mạnh Lê</cp:lastModifiedBy>
  <cp:revision/>
  <cp:lastPrinted>2024-12-11T08:38:42Z</cp:lastPrinted>
  <dcterms:created xsi:type="dcterms:W3CDTF">2017-09-25T11:51:23Z</dcterms:created>
  <dcterms:modified xsi:type="dcterms:W3CDTF">2024-12-11T08:38:53Z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0x010100EF76DD0EEA9EDF408EA9CAF807026CA8</vt:lpwstr>
  </property>
</Properties>
</file>